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updateLinks="never" defaultThemeVersion="166925"/>
  <mc:AlternateContent xmlns:mc="http://schemas.openxmlformats.org/markup-compatibility/2006">
    <mc:Choice Requires="x15">
      <x15ac:absPath xmlns:x15ac="http://schemas.microsoft.com/office/spreadsheetml/2010/11/ac" url="C:\Baiba_Faili\Baiba Jakobsone\SABIEDRISKO ATTIECĪBU JAUTĀJUMI\KOMUNIKĀCIJU AKTIVITĀTES\"/>
    </mc:Choice>
  </mc:AlternateContent>
  <xr:revisionPtr revIDLastSave="0" documentId="8_{DB64710E-6452-45B2-B4EA-7672FE538AE0}" xr6:coauthVersionLast="47" xr6:coauthVersionMax="47" xr10:uidLastSave="{00000000-0000-0000-0000-000000000000}"/>
  <bookViews>
    <workbookView xWindow="-110" yWindow="-110" windowWidth="19420" windowHeight="10420" tabRatio="908" firstSheet="2" activeTab="4" xr2:uid="{992BD0A0-7F50-4D5D-A1E8-B5FFE6E503A5}"/>
  </bookViews>
  <sheets>
    <sheet name="kontu pl" sheetId="5" r:id="rId1"/>
    <sheet name="2 pielik" sheetId="6" r:id="rId2"/>
    <sheet name="budzets " sheetId="7" r:id="rId3"/>
    <sheet name="virsgramata_fakts'--" sheetId="9" r:id="rId4"/>
    <sheet name="1_apjomi" sheetId="8" r:id="rId5"/>
    <sheet name="apjomi_pa_procesiem" sheetId="10" r:id="rId6"/>
    <sheet name="modelis" sheetId="11" r:id="rId7"/>
    <sheet name="Speka esosha maksa" sheetId="1" r:id="rId8"/>
    <sheet name="Fakts'X-1" sheetId="2" r:id="rId9"/>
    <sheet name="Fakts'X" sheetId="3" r:id="rId10"/>
    <sheet name="TOTAL-MAKSAS PROJEKTS" sheetId="4" r:id="rId11"/>
    <sheet name="2." sheetId="42" r:id="rId12"/>
    <sheet name="2.1" sheetId="38" r:id="rId13"/>
    <sheet name="2.2" sheetId="39" r:id="rId14"/>
    <sheet name="2.3" sheetId="40" r:id="rId15"/>
    <sheet name="2.4" sheetId="41" r:id="rId16"/>
    <sheet name="3.2." sheetId="12" r:id="rId17"/>
    <sheet name="3.4." sheetId="13" r:id="rId18"/>
    <sheet name="3." sheetId="43" r:id="rId19"/>
    <sheet name="3.3" sheetId="25" r:id="rId20"/>
    <sheet name="3.5" sheetId="27" r:id="rId21"/>
    <sheet name="3.6" sheetId="28" r:id="rId22"/>
    <sheet name="3.7" sheetId="30" r:id="rId23"/>
    <sheet name="3.8" sheetId="31" r:id="rId24"/>
    <sheet name="transports+iekartas" sheetId="46" r:id="rId25"/>
    <sheet name="skir.lin raziba" sheetId="17" r:id="rId26"/>
    <sheet name="Elektriba" sheetId="18" r:id="rId27"/>
    <sheet name="4.-5." sheetId="44" r:id="rId28"/>
    <sheet name="7." sheetId="45" r:id="rId29"/>
    <sheet name="Realizacija" sheetId="37" r:id="rId30"/>
  </sheets>
  <externalReferences>
    <externalReference r:id="rId31"/>
    <externalReference r:id="rId32"/>
    <externalReference r:id="rId33"/>
    <externalReference r:id="rId34"/>
    <externalReference r:id="rId35"/>
    <externalReference r:id="rId36"/>
    <externalReference r:id="rId37"/>
  </externalReferences>
  <definedNames>
    <definedName name="_10____123Graph_ACHART_1" hidden="1">[1]Sheet1!#REF!</definedName>
    <definedName name="_10__123Graph_ACHART_2" localSheetId="16" hidden="1">[1]Sheet1!#REF!</definedName>
    <definedName name="_10__123Graph_ACHART_2" localSheetId="19" hidden="1">[1]Sheet1!#REF!</definedName>
    <definedName name="_10__123Graph_ACHART_2" localSheetId="21" hidden="1">[1]Sheet1!#REF!</definedName>
    <definedName name="_10__123Graph_ACHART_2" localSheetId="22" hidden="1">[1]Sheet1!#REF!</definedName>
    <definedName name="_10__123Graph_ACHART_2" localSheetId="3" hidden="1">[1]Sheet1!#REF!</definedName>
    <definedName name="_10__123Graph_ACHART_2" hidden="1">[1]Sheet1!#REF!</definedName>
    <definedName name="_100__123Graph_DCHART_1" hidden="1">[1]Sheet1!#REF!</definedName>
    <definedName name="_12__123Graph_ACHART_1" localSheetId="19" hidden="1">[1]Sheet1!#REF!</definedName>
    <definedName name="_12__123Graph_ACHART_1" localSheetId="21" hidden="1">[1]Sheet1!#REF!</definedName>
    <definedName name="_12__123Graph_ACHART_1" localSheetId="22" hidden="1">[1]Sheet1!#REF!</definedName>
    <definedName name="_12__123Graph_ACHART_1" localSheetId="3" hidden="1">[1]Sheet1!#REF!</definedName>
    <definedName name="_12__123Graph_ACHART_1" hidden="1">[1]Sheet1!#REF!</definedName>
    <definedName name="_12__123Graph_ACHART_2" localSheetId="24" hidden="1">[2]Sheet1!#REF!</definedName>
    <definedName name="_12__123Graph_ACHART_2" hidden="1">[3]Sheet1!#REF!</definedName>
    <definedName name="_14____123Graph_ACHART_2" localSheetId="19" hidden="1">[1]Sheet1!#REF!</definedName>
    <definedName name="_15__123Graph_BCHART_1" localSheetId="16" hidden="1">[1]Sheet1!#REF!</definedName>
    <definedName name="_15__123Graph_BCHART_1" localSheetId="19" hidden="1">[1]Sheet1!#REF!</definedName>
    <definedName name="_15__123Graph_BCHART_1" localSheetId="21" hidden="1">[1]Sheet1!#REF!</definedName>
    <definedName name="_15__123Graph_BCHART_1" localSheetId="22" hidden="1">[1]Sheet1!#REF!</definedName>
    <definedName name="_15__123Graph_BCHART_1" localSheetId="3" hidden="1">[1]Sheet1!#REF!</definedName>
    <definedName name="_15__123Graph_BCHART_1" hidden="1">[1]Sheet1!#REF!</definedName>
    <definedName name="_16____123Graph_ACHART_2" localSheetId="21" hidden="1">[1]Sheet1!#REF!</definedName>
    <definedName name="_17____123Graph_ACHART_2" localSheetId="22" hidden="1">[1]Sheet1!#REF!</definedName>
    <definedName name="_18__123Graph_BCHART_1" localSheetId="24" hidden="1">[2]Sheet1!#REF!</definedName>
    <definedName name="_18__123Graph_BCHART_1" hidden="1">[3]Sheet1!#REF!</definedName>
    <definedName name="_19____123Graph_ACHART_2" localSheetId="3" hidden="1">[1]Sheet1!#REF!</definedName>
    <definedName name="_20____123Graph_ACHART_2" hidden="1">[1]Sheet1!#REF!</definedName>
    <definedName name="_20__123Graph_CCHART_1" localSheetId="16" hidden="1">[1]Sheet1!#REF!</definedName>
    <definedName name="_20__123Graph_CCHART_1" localSheetId="19" hidden="1">[1]Sheet1!#REF!</definedName>
    <definedName name="_20__123Graph_CCHART_1" localSheetId="21" hidden="1">[1]Sheet1!#REF!</definedName>
    <definedName name="_20__123Graph_CCHART_1" localSheetId="22" hidden="1">[1]Sheet1!#REF!</definedName>
    <definedName name="_20__123Graph_CCHART_1" localSheetId="3" hidden="1">[1]Sheet1!#REF!</definedName>
    <definedName name="_20__123Graph_CCHART_1" hidden="1">[1]Sheet1!#REF!</definedName>
    <definedName name="_24____123Graph_BCHART_1" localSheetId="19" hidden="1">[1]Sheet1!#REF!</definedName>
    <definedName name="_24__123Graph_ACHART_2" localSheetId="19" hidden="1">[1]Sheet1!#REF!</definedName>
    <definedName name="_24__123Graph_ACHART_2" localSheetId="21" hidden="1">[1]Sheet1!#REF!</definedName>
    <definedName name="_24__123Graph_ACHART_2" localSheetId="22" hidden="1">[1]Sheet1!#REF!</definedName>
    <definedName name="_24__123Graph_ACHART_2" localSheetId="3" hidden="1">[1]Sheet1!#REF!</definedName>
    <definedName name="_24__123Graph_ACHART_2" hidden="1">[1]Sheet1!#REF!</definedName>
    <definedName name="_24__123Graph_CCHART_1" localSheetId="24" hidden="1">[2]Sheet1!#REF!</definedName>
    <definedName name="_24__123Graph_CCHART_1" hidden="1">[3]Sheet1!#REF!</definedName>
    <definedName name="_25__123Graph_DCHART_1" localSheetId="16" hidden="1">[1]Sheet1!#REF!</definedName>
    <definedName name="_25__123Graph_DCHART_1" localSheetId="19" hidden="1">[1]Sheet1!#REF!</definedName>
    <definedName name="_25__123Graph_DCHART_1" localSheetId="21" hidden="1">[1]Sheet1!#REF!</definedName>
    <definedName name="_25__123Graph_DCHART_1" localSheetId="22" hidden="1">[1]Sheet1!#REF!</definedName>
    <definedName name="_25__123Graph_DCHART_1" localSheetId="3" hidden="1">[1]Sheet1!#REF!</definedName>
    <definedName name="_25__123Graph_DCHART_1" hidden="1">[1]Sheet1!#REF!</definedName>
    <definedName name="_26____123Graph_BCHART_1" localSheetId="21" hidden="1">[1]Sheet1!#REF!</definedName>
    <definedName name="_27____123Graph_BCHART_1" localSheetId="22" hidden="1">[1]Sheet1!#REF!</definedName>
    <definedName name="_29____123Graph_BCHART_1" localSheetId="3" hidden="1">[1]Sheet1!#REF!</definedName>
    <definedName name="_30____123Graph_BCHART_1" hidden="1">[1]Sheet1!#REF!</definedName>
    <definedName name="_30__123Graph_DCHART_1" localSheetId="24" hidden="1">[2]Sheet1!#REF!</definedName>
    <definedName name="_30__123Graph_DCHART_1" hidden="1">[3]Sheet1!#REF!</definedName>
    <definedName name="_34____123Graph_CCHART_1" localSheetId="19" hidden="1">[1]Sheet1!#REF!</definedName>
    <definedName name="_36____123Graph_CCHART_1" localSheetId="21" hidden="1">[1]Sheet1!#REF!</definedName>
    <definedName name="_36__123Graph_BCHART_1" localSheetId="19" hidden="1">[1]Sheet1!#REF!</definedName>
    <definedName name="_36__123Graph_BCHART_1" localSheetId="21" hidden="1">[1]Sheet1!#REF!</definedName>
    <definedName name="_36__123Graph_BCHART_1" localSheetId="22" hidden="1">[1]Sheet1!#REF!</definedName>
    <definedName name="_36__123Graph_BCHART_1" localSheetId="3" hidden="1">[1]Sheet1!#REF!</definedName>
    <definedName name="_36__123Graph_BCHART_1" hidden="1">[1]Sheet1!#REF!</definedName>
    <definedName name="_37____123Graph_CCHART_1" localSheetId="22" hidden="1">[1]Sheet1!#REF!</definedName>
    <definedName name="_39____123Graph_CCHART_1" localSheetId="3" hidden="1">[1]Sheet1!#REF!</definedName>
    <definedName name="_4____123Graph_ACHART_1" localSheetId="19" hidden="1">[1]Sheet1!#REF!</definedName>
    <definedName name="_40____123Graph_CCHART_1" hidden="1">[1]Sheet1!#REF!</definedName>
    <definedName name="_44____123Graph_DCHART_1" localSheetId="19" hidden="1">[1]Sheet1!#REF!</definedName>
    <definedName name="_46____123Graph_DCHART_1" localSheetId="21" hidden="1">[1]Sheet1!#REF!</definedName>
    <definedName name="_47____123Graph_DCHART_1" localSheetId="22" hidden="1">[1]Sheet1!#REF!</definedName>
    <definedName name="_48__123Graph_CCHART_1" localSheetId="19" hidden="1">[1]Sheet1!#REF!</definedName>
    <definedName name="_48__123Graph_CCHART_1" localSheetId="21" hidden="1">[1]Sheet1!#REF!</definedName>
    <definedName name="_48__123Graph_CCHART_1" localSheetId="22" hidden="1">[1]Sheet1!#REF!</definedName>
    <definedName name="_48__123Graph_CCHART_1" localSheetId="3" hidden="1">[1]Sheet1!#REF!</definedName>
    <definedName name="_48__123Graph_CCHART_1" hidden="1">[1]Sheet1!#REF!</definedName>
    <definedName name="_49____123Graph_DCHART_1" localSheetId="3" hidden="1">[1]Sheet1!#REF!</definedName>
    <definedName name="_5__123Graph_ACHART_1" localSheetId="16" hidden="1">[1]Sheet1!#REF!</definedName>
    <definedName name="_5__123Graph_ACHART_1" localSheetId="19" hidden="1">[1]Sheet1!#REF!</definedName>
    <definedName name="_5__123Graph_ACHART_1" localSheetId="21" hidden="1">[1]Sheet1!#REF!</definedName>
    <definedName name="_5__123Graph_ACHART_1" localSheetId="22" hidden="1">[1]Sheet1!#REF!</definedName>
    <definedName name="_5__123Graph_ACHART_1" localSheetId="3" hidden="1">[1]Sheet1!#REF!</definedName>
    <definedName name="_5__123Graph_ACHART_1" hidden="1">[1]Sheet1!#REF!</definedName>
    <definedName name="_50____123Graph_DCHART_1" hidden="1">[1]Sheet1!#REF!</definedName>
    <definedName name="_54__123Graph_ACHART_1" localSheetId="19" hidden="1">[1]Sheet1!#REF!</definedName>
    <definedName name="_56__123Graph_ACHART_1" localSheetId="21" hidden="1">[1]Sheet1!#REF!</definedName>
    <definedName name="_57__123Graph_ACHART_1" localSheetId="22" hidden="1">[1]Sheet1!#REF!</definedName>
    <definedName name="_59__123Graph_ACHART_1" localSheetId="3" hidden="1">[1]Sheet1!#REF!</definedName>
    <definedName name="_6____123Graph_ACHART_1" localSheetId="21" hidden="1">[1]Sheet1!#REF!</definedName>
    <definedName name="_6__123Graph_ACHART_1" localSheetId="24" hidden="1">[2]Sheet1!#REF!</definedName>
    <definedName name="_6__123Graph_ACHART_1" hidden="1">[3]Sheet1!#REF!</definedName>
    <definedName name="_60__123Graph_ACHART_1" hidden="1">[1]Sheet1!#REF!</definedName>
    <definedName name="_60__123Graph_DCHART_1" localSheetId="19" hidden="1">[1]Sheet1!#REF!</definedName>
    <definedName name="_60__123Graph_DCHART_1" localSheetId="21" hidden="1">[1]Sheet1!#REF!</definedName>
    <definedName name="_60__123Graph_DCHART_1" localSheetId="22" hidden="1">[1]Sheet1!#REF!</definedName>
    <definedName name="_60__123Graph_DCHART_1" localSheetId="3" hidden="1">[1]Sheet1!#REF!</definedName>
    <definedName name="_60__123Graph_DCHART_1" hidden="1">[1]Sheet1!#REF!</definedName>
    <definedName name="_64__123Graph_ACHART_2" localSheetId="19" hidden="1">[1]Sheet1!#REF!</definedName>
    <definedName name="_66__123Graph_ACHART_2" localSheetId="21" hidden="1">[1]Sheet1!#REF!</definedName>
    <definedName name="_67__123Graph_ACHART_2" localSheetId="22" hidden="1">[1]Sheet1!#REF!</definedName>
    <definedName name="_69__123Graph_ACHART_2" localSheetId="3" hidden="1">[1]Sheet1!#REF!</definedName>
    <definedName name="_7____123Graph_ACHART_1" localSheetId="22" hidden="1">[1]Sheet1!#REF!</definedName>
    <definedName name="_70__123Graph_ACHART_2" hidden="1">[1]Sheet1!#REF!</definedName>
    <definedName name="_74__123Graph_BCHART_1" localSheetId="19" hidden="1">[1]Sheet1!#REF!</definedName>
    <definedName name="_76__123Graph_BCHART_1" localSheetId="21" hidden="1">[1]Sheet1!#REF!</definedName>
    <definedName name="_77__123Graph_BCHART_1" localSheetId="22" hidden="1">[1]Sheet1!#REF!</definedName>
    <definedName name="_79__123Graph_BCHART_1" localSheetId="3" hidden="1">[1]Sheet1!#REF!</definedName>
    <definedName name="_80__123Graph_BCHART_1" hidden="1">[1]Sheet1!#REF!</definedName>
    <definedName name="_84__123Graph_CCHART_1" localSheetId="19" hidden="1">[1]Sheet1!#REF!</definedName>
    <definedName name="_86__123Graph_CCHART_1" localSheetId="21" hidden="1">[1]Sheet1!#REF!</definedName>
    <definedName name="_87__123Graph_CCHART_1" localSheetId="22" hidden="1">[1]Sheet1!#REF!</definedName>
    <definedName name="_89__123Graph_CCHART_1" localSheetId="3" hidden="1">[1]Sheet1!#REF!</definedName>
    <definedName name="_9____123Graph_ACHART_1" localSheetId="3" hidden="1">[1]Sheet1!#REF!</definedName>
    <definedName name="_90__123Graph_CCHART_1" hidden="1">[1]Sheet1!#REF!</definedName>
    <definedName name="_94__123Graph_DCHART_1" localSheetId="19" hidden="1">[1]Sheet1!#REF!</definedName>
    <definedName name="_96__123Graph_DCHART_1" localSheetId="21" hidden="1">[1]Sheet1!#REF!</definedName>
    <definedName name="_97__123Graph_DCHART_1" localSheetId="22" hidden="1">[1]Sheet1!#REF!</definedName>
    <definedName name="_99__123Graph_DCHART_1" localSheetId="3" hidden="1">[1]Sheet1!#REF!</definedName>
    <definedName name="_xlnm._FilterDatabase" localSheetId="1" hidden="1">'2 pielik'!$A$5:$C$5</definedName>
    <definedName name="_xlnm._FilterDatabase" localSheetId="11" hidden="1">'2.'!$A$5:$AV$46</definedName>
    <definedName name="_xlnm._FilterDatabase" localSheetId="18" hidden="1">'3.'!$A$5:$AV$47</definedName>
    <definedName name="_xlnm._FilterDatabase" localSheetId="16" hidden="1">'3.2.'!$A$5:$AB$24</definedName>
    <definedName name="_xlnm._FilterDatabase" localSheetId="27" hidden="1">'4.-5.'!$A$5:$AV$15</definedName>
    <definedName name="a" localSheetId="16" hidden="1">[1]Sheet1!#REF!</definedName>
    <definedName name="a" localSheetId="19" hidden="1">[1]Sheet1!#REF!</definedName>
    <definedName name="a" localSheetId="21" hidden="1">[1]Sheet1!#REF!</definedName>
    <definedName name="a" localSheetId="22" hidden="1">[1]Sheet1!#REF!</definedName>
    <definedName name="a" localSheetId="24" hidden="1">[2]Sheet1!#REF!</definedName>
    <definedName name="a" localSheetId="3" hidden="1">[1]Sheet1!#REF!</definedName>
    <definedName name="a" hidden="1">[3]Sheet1!#REF!</definedName>
    <definedName name="aa" localSheetId="24" hidden="1">[1]Sheet1!#REF!</definedName>
    <definedName name="aa" hidden="1">[1]Sheet1!#REF!</definedName>
    <definedName name="anscount" hidden="1">2</definedName>
    <definedName name="cb" localSheetId="24" hidden="1">[1]Sheet1!#REF!</definedName>
    <definedName name="cb" hidden="1">[1]Sheet1!#REF!</definedName>
    <definedName name="dd" localSheetId="24" hidden="1">[4]Sheet1!#REF!</definedName>
    <definedName name="dd" hidden="1">[4]Sheet1!#REF!</definedName>
    <definedName name="dddf" localSheetId="24" hidden="1">[4]Sheet1!#REF!</definedName>
    <definedName name="dddf" hidden="1">[4]Sheet1!#REF!</definedName>
    <definedName name="ee" localSheetId="24" hidden="1">[4]Sheet1!#REF!</definedName>
    <definedName name="ee" hidden="1">[4]Sheet1!#REF!</definedName>
    <definedName name="ff" localSheetId="24" hidden="1">[1]Sheet1!#REF!</definedName>
    <definedName name="ff" hidden="1">[1]Sheet1!#REF!</definedName>
    <definedName name="gg" localSheetId="24" hidden="1">[1]Sheet1!#REF!</definedName>
    <definedName name="gg" hidden="1">[1]Sheet1!#REF!</definedName>
    <definedName name="hh" hidden="1">[4]Sheet1!#REF!</definedName>
    <definedName name="Iek_2020" localSheetId="24" hidden="1">{"depr",#N/A,FALSE,"basebalance";"ebrdloan",#N/A,FALSE,"basebalance";"eibloan",#N/A,FALSE,"basebalance";"financiers",#N/A,FALSE,"basebalance"}</definedName>
    <definedName name="Iek_2020" hidden="1">{"depr",#N/A,FALSE,"basebalance";"ebrdloan",#N/A,FALSE,"basebalance";"eibloan",#N/A,FALSE,"basebalance";"financiers",#N/A,FALSE,"basebalance"}</definedName>
    <definedName name="ii" hidden="1">[4]Sheet1!#REF!</definedName>
    <definedName name="jj" hidden="1">[1]Sheet1!#REF!</definedName>
    <definedName name="new" hidden="1">{"depr",#N/A,FALSE,"basebalance";"ebrdloan",#N/A,FALSE,"basebalance";"eibloan",#N/A,FALSE,"basebalance";"financiers",#N/A,FALSE,"basebalance"}</definedName>
    <definedName name="oo" hidden="1">[1]Sheet1!#REF!</definedName>
    <definedName name="pp" localSheetId="24" hidden="1">[1]Sheet1!#REF!</definedName>
    <definedName name="pp" hidden="1">[1]Sheet1!#REF!</definedName>
    <definedName name="qq" hidden="1">[4]Sheet1!#REF!</definedName>
    <definedName name="rr" localSheetId="24" hidden="1">[1]Sheet1!#REF!</definedName>
    <definedName name="rr" hidden="1">[1]Sheet1!#REF!</definedName>
    <definedName name="RT" localSheetId="24" hidden="1">{"depr",#N/A,FALSE,"basebalance";"ebrdloan",#N/A,FALSE,"basebalance";"eibloan",#N/A,FALSE,"basebalance";"financiers",#N/A,FALSE,"basebalance"}</definedName>
    <definedName name="RT" hidden="1">{"depr",#N/A,FALSE,"basebalance";"ebrdloan",#N/A,FALSE,"basebalance";"eibloan",#N/A,FALSE,"basebalance";"financiers",#N/A,FALSE,"basebalance"}</definedName>
    <definedName name="sencount" hidden="1">1</definedName>
    <definedName name="wrn.loandepr." localSheetId="24" hidden="1">{"depr",#N/A,FALSE,"basebalance";"ebrdloan",#N/A,FALSE,"basebalance";"eibloan",#N/A,FALSE,"basebalance";"financiers",#N/A,FALSE,"basebalance"}</definedName>
    <definedName name="wrn.profbalcash." localSheetId="24" hidden="1">{"balance",#N/A,FALSE,"revbal";"cashflo",#N/A,FALSE,"revbal"}</definedName>
    <definedName name="yy" hidden="1">[1]Sheet1!#REF!</definedName>
    <definedName name="yy_1" hidden="1">[1]Sheet1!#REF!</definedName>
    <definedName name="šķers">#REF!</definedName>
    <definedName name="šķers_1">#REF!</definedName>
    <definedName name="Šķērskritums">#REF!</definedName>
    <definedName name="Šķērskritums_1">#REF!</definedName>
    <definedName name="Tabula">#REF!</definedName>
    <definedName name="te">[5]kor_koef!$B$6</definedName>
    <definedName name="TEST" localSheetId="24" hidden="1">[2]Sheet1!#REF!</definedName>
    <definedName name="TEST" hidden="1">[3]Sheet1!#REF!</definedName>
    <definedName name="Titul">#REF!</definedName>
    <definedName name="tt" localSheetId="24" hidden="1">[1]Sheet1!#REF!</definedName>
    <definedName name="tt" hidden="1">[1]Sheet1!#REF!</definedName>
    <definedName name="TY" localSheetId="24" hidden="1">{"balance",#N/A,FALSE,"revbal";"cashflo",#N/A,FALSE,"revbal"}</definedName>
    <definedName name="TY" hidden="1">{"balance",#N/A,FALSE,"revbal";"cashflo",#N/A,FALSE,"revbal"}</definedName>
    <definedName name="usd">'[6]BoQ Cena'!#REF!</definedName>
    <definedName name="uu" hidden="1">[1]Sheet1!#REF!</definedName>
    <definedName name="uzc">#REF!</definedName>
    <definedName name="uzce">#REF!</definedName>
    <definedName name="uzcen">#REF!</definedName>
    <definedName name="uzcenojums">#REF!</definedName>
    <definedName name="va">[5]kor_koef!$B$3</definedName>
    <definedName name="valsts">#REF!</definedName>
    <definedName name="vi">[5]kor_koef!$B$7</definedName>
    <definedName name="vn" localSheetId="24" hidden="1">[1]Sheet1!#REF!</definedName>
    <definedName name="vn" hidden="1">[1]Sheet1!#REF!</definedName>
    <definedName name="vv">#REF!</definedName>
    <definedName name="Währungsfaktor">#REF!</definedName>
    <definedName name="WE">#REF!</definedName>
    <definedName name="wrn.loandepr." localSheetId="16" hidden="1">{"depr",#N/A,FALSE,"basebalance";"ebrdloan",#N/A,FALSE,"basebalance";"eibloan",#N/A,FALSE,"basebalance";"financiers",#N/A,FALSE,"basebalance"}</definedName>
    <definedName name="wrn.loandepr." localSheetId="29" hidden="1">{"depr",#N/A,FALSE,"basebalance";"ebrdloan",#N/A,FALSE,"basebalance";"eibloan",#N/A,FALSE,"basebalance";"financiers",#N/A,FALSE,"basebalance"}</definedName>
    <definedName name="wrn.loandepr." hidden="1">{"depr",#N/A,FALSE,"basebalance";"ebrdloan",#N/A,FALSE,"basebalance";"eibloan",#N/A,FALSE,"basebalance";"financiers",#N/A,FALSE,"basebalance"}</definedName>
    <definedName name="wrn.profbalcash." localSheetId="16" hidden="1">{"balance",#N/A,FALSE,"revbal";"cashflo",#N/A,FALSE,"revbal"}</definedName>
    <definedName name="wrn.profbalcash." localSheetId="29" hidden="1">{"balance",#N/A,FALSE,"revbal";"cashflo",#N/A,FALSE,"revbal"}</definedName>
    <definedName name="wrn.profbalcash." hidden="1">{"balance",#N/A,FALSE,"revbal";"cashflo",#N/A,FALSE,"revbal"}</definedName>
    <definedName name="ww" hidden="1">[1]Sheet1!#REF!</definedName>
    <definedName name="xv" hidden="1">[1]Sheet1!#REF!</definedName>
    <definedName name="xx">#REF!</definedName>
    <definedName name="xxx">#REF!</definedName>
    <definedName name="yy" hidden="1">[7]Sheet1!#REF!</definedName>
    <definedName name="yy_1" hidden="1">[1]Sheet1!#REF!</definedName>
    <definedName name="zc" hidden="1">[1]Sheet1!#REF!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7" i="46" l="1"/>
  <c r="J46" i="46"/>
  <c r="P46" i="46" s="1"/>
  <c r="J45" i="46"/>
  <c r="J44" i="46"/>
  <c r="J43" i="46"/>
  <c r="J41" i="46"/>
  <c r="P41" i="46" s="1"/>
  <c r="J40" i="46"/>
  <c r="P40" i="46" s="1"/>
  <c r="J39" i="46"/>
  <c r="J38" i="46"/>
  <c r="J37" i="46"/>
  <c r="J35" i="46"/>
  <c r="P35" i="46" s="1"/>
  <c r="J34" i="46"/>
  <c r="J33" i="46"/>
  <c r="J32" i="46"/>
  <c r="J31" i="46"/>
  <c r="J27" i="46"/>
  <c r="J26" i="46"/>
  <c r="P26" i="46" s="1"/>
  <c r="J25" i="46"/>
  <c r="J24" i="46"/>
  <c r="P24" i="46" s="1"/>
  <c r="J18" i="46"/>
  <c r="J19" i="46"/>
  <c r="J20" i="46"/>
  <c r="J21" i="46"/>
  <c r="J22" i="46"/>
  <c r="J17" i="46"/>
  <c r="AS12" i="46"/>
  <c r="AT12" i="46" s="1"/>
  <c r="AQ12" i="46"/>
  <c r="AR12" i="46" s="1"/>
  <c r="AO12" i="46"/>
  <c r="AP12" i="46" s="1"/>
  <c r="AM12" i="46"/>
  <c r="AN12" i="46" s="1"/>
  <c r="AK12" i="46"/>
  <c r="AL12" i="46" s="1"/>
  <c r="AI12" i="46"/>
  <c r="AJ12" i="46" s="1"/>
  <c r="AG12" i="46"/>
  <c r="AH12" i="46" s="1"/>
  <c r="AX12" i="46" s="1"/>
  <c r="AD10" i="46"/>
  <c r="AE10" i="46" s="1"/>
  <c r="AB10" i="46"/>
  <c r="AC10" i="46" s="1"/>
  <c r="Z10" i="46"/>
  <c r="AA10" i="46" s="1"/>
  <c r="X10" i="46"/>
  <c r="Y10" i="46" s="1"/>
  <c r="V10" i="46"/>
  <c r="W10" i="46" s="1"/>
  <c r="T10" i="46"/>
  <c r="U10" i="46" s="1"/>
  <c r="R10" i="46"/>
  <c r="S10" i="46" s="1"/>
  <c r="AX10" i="46" s="1"/>
  <c r="AS5" i="46"/>
  <c r="AQ5" i="46"/>
  <c r="AO5" i="46"/>
  <c r="AM5" i="46"/>
  <c r="AK5" i="46"/>
  <c r="AI5" i="46"/>
  <c r="AG5" i="46"/>
  <c r="AD5" i="46"/>
  <c r="AB5" i="46"/>
  <c r="Z5" i="46"/>
  <c r="X5" i="46"/>
  <c r="V5" i="46"/>
  <c r="T5" i="46"/>
  <c r="R5" i="46"/>
  <c r="J9" i="46"/>
  <c r="J10" i="46"/>
  <c r="J11" i="46"/>
  <c r="J12" i="46"/>
  <c r="J13" i="46"/>
  <c r="J14" i="46"/>
  <c r="J8" i="46"/>
  <c r="P8" i="46" s="1"/>
  <c r="E42" i="46"/>
  <c r="E36" i="46"/>
  <c r="E30" i="46"/>
  <c r="E15" i="46"/>
  <c r="E7" i="46"/>
  <c r="F42" i="46"/>
  <c r="F36" i="46"/>
  <c r="F30" i="46"/>
  <c r="F15" i="46"/>
  <c r="F7" i="46"/>
  <c r="G42" i="46"/>
  <c r="G36" i="46"/>
  <c r="G30" i="46"/>
  <c r="G15" i="46"/>
  <c r="G7" i="46"/>
  <c r="P47" i="46"/>
  <c r="O42" i="46"/>
  <c r="K42" i="46"/>
  <c r="O36" i="46"/>
  <c r="L36" i="46"/>
  <c r="O30" i="46"/>
  <c r="P27" i="46"/>
  <c r="O15" i="46"/>
  <c r="O7" i="46"/>
  <c r="J7" i="46" l="1"/>
  <c r="M36" i="46"/>
  <c r="P17" i="46"/>
  <c r="H36" i="46"/>
  <c r="P19" i="46"/>
  <c r="P44" i="46"/>
  <c r="L7" i="46"/>
  <c r="N7" i="46"/>
  <c r="P21" i="46"/>
  <c r="P22" i="46"/>
  <c r="L15" i="46"/>
  <c r="L42" i="46"/>
  <c r="H7" i="46"/>
  <c r="M7" i="46"/>
  <c r="P13" i="46"/>
  <c r="M15" i="46"/>
  <c r="P11" i="46"/>
  <c r="P12" i="46"/>
  <c r="N15" i="46"/>
  <c r="P20" i="46"/>
  <c r="N30" i="46"/>
  <c r="K36" i="46"/>
  <c r="H42" i="46"/>
  <c r="N42" i="46"/>
  <c r="K7" i="46"/>
  <c r="P18" i="46"/>
  <c r="J42" i="46"/>
  <c r="M42" i="46"/>
  <c r="P9" i="46"/>
  <c r="P10" i="46"/>
  <c r="J15" i="46"/>
  <c r="P37" i="46"/>
  <c r="P45" i="46"/>
  <c r="L30" i="46"/>
  <c r="P14" i="46"/>
  <c r="P29" i="46"/>
  <c r="K15" i="46"/>
  <c r="P32" i="46"/>
  <c r="M30" i="46"/>
  <c r="P33" i="46"/>
  <c r="K30" i="46"/>
  <c r="P34" i="46"/>
  <c r="P43" i="46"/>
  <c r="P31" i="46"/>
  <c r="J30" i="46"/>
  <c r="P39" i="46"/>
  <c r="N36" i="46"/>
  <c r="H15" i="46"/>
  <c r="H30" i="46"/>
  <c r="J36" i="46"/>
  <c r="P38" i="46"/>
  <c r="P7" i="46" l="1"/>
  <c r="P16" i="46"/>
  <c r="P23" i="46"/>
  <c r="P30" i="46"/>
  <c r="P28" i="46"/>
  <c r="P42" i="46"/>
  <c r="P36" i="46"/>
  <c r="P15" i="46" l="1"/>
  <c r="P48" i="46" s="1"/>
  <c r="L11" i="44" l="1"/>
  <c r="H11" i="44"/>
  <c r="AQ7" i="44"/>
  <c r="AR7" i="44" s="1"/>
  <c r="AO7" i="44"/>
  <c r="AP7" i="44" s="1"/>
  <c r="AM7" i="44"/>
  <c r="AN7" i="44" s="1"/>
  <c r="AK7" i="44"/>
  <c r="AL7" i="44" s="1"/>
  <c r="AI7" i="44"/>
  <c r="AJ7" i="44" s="1"/>
  <c r="AG7" i="44"/>
  <c r="AH7" i="44" s="1"/>
  <c r="AE7" i="44"/>
  <c r="AF7" i="44" s="1"/>
  <c r="L6" i="44"/>
  <c r="H6" i="44"/>
  <c r="AQ4" i="44"/>
  <c r="AO4" i="44"/>
  <c r="AM4" i="44"/>
  <c r="AK4" i="44"/>
  <c r="AI4" i="44"/>
  <c r="AG4" i="44"/>
  <c r="AE4" i="44"/>
  <c r="AB4" i="44"/>
  <c r="Z4" i="44"/>
  <c r="X4" i="44"/>
  <c r="V4" i="44"/>
  <c r="T4" i="44"/>
  <c r="R4" i="44"/>
  <c r="P4" i="44"/>
  <c r="H34" i="43"/>
  <c r="H24" i="43"/>
  <c r="L18" i="43"/>
  <c r="H18" i="43"/>
  <c r="L12" i="43"/>
  <c r="H12" i="43"/>
  <c r="H6" i="43"/>
  <c r="L6" i="43"/>
  <c r="AQ7" i="43"/>
  <c r="AR7" i="43" s="1"/>
  <c r="AO7" i="43"/>
  <c r="AP7" i="43" s="1"/>
  <c r="AM7" i="43"/>
  <c r="AN7" i="43" s="1"/>
  <c r="AK7" i="43"/>
  <c r="AL7" i="43" s="1"/>
  <c r="AI7" i="43"/>
  <c r="AJ7" i="43" s="1"/>
  <c r="AG7" i="43"/>
  <c r="AH7" i="43" s="1"/>
  <c r="AE7" i="43"/>
  <c r="AF7" i="43" s="1"/>
  <c r="L39" i="43"/>
  <c r="H39" i="43"/>
  <c r="L34" i="43"/>
  <c r="L29" i="43"/>
  <c r="H29" i="43"/>
  <c r="L24" i="43"/>
  <c r="AQ4" i="43"/>
  <c r="AO4" i="43"/>
  <c r="AM4" i="43"/>
  <c r="AK4" i="43"/>
  <c r="AI4" i="43"/>
  <c r="AG4" i="43"/>
  <c r="AE4" i="43"/>
  <c r="AB4" i="43"/>
  <c r="Z4" i="43"/>
  <c r="X4" i="43"/>
  <c r="V4" i="43"/>
  <c r="T4" i="43"/>
  <c r="R4" i="43"/>
  <c r="P4" i="43"/>
  <c r="BA21" i="13"/>
  <c r="AZ21" i="13"/>
  <c r="AX12" i="13"/>
  <c r="AV12" i="13"/>
  <c r="AT12" i="13"/>
  <c r="AR12" i="13"/>
  <c r="AP12" i="13"/>
  <c r="AN12" i="13"/>
  <c r="AL12" i="13"/>
  <c r="AI10" i="13"/>
  <c r="AG10" i="13"/>
  <c r="AE10" i="13"/>
  <c r="AC10" i="13"/>
  <c r="AA10" i="13"/>
  <c r="Y10" i="13"/>
  <c r="W10" i="13"/>
  <c r="AW12" i="13"/>
  <c r="AU12" i="13"/>
  <c r="AS12" i="13"/>
  <c r="AQ12" i="13"/>
  <c r="AO12" i="13"/>
  <c r="AM12" i="13"/>
  <c r="AK12" i="13"/>
  <c r="AH10" i="13"/>
  <c r="AF10" i="13"/>
  <c r="AD10" i="13"/>
  <c r="AB10" i="13"/>
  <c r="Z10" i="13"/>
  <c r="X10" i="13"/>
  <c r="V10" i="13"/>
  <c r="S10" i="12"/>
  <c r="R10" i="12"/>
  <c r="S8" i="13"/>
  <c r="R8" i="13"/>
  <c r="Q8" i="13"/>
  <c r="J8" i="13"/>
  <c r="L8" i="13"/>
  <c r="AV7" i="44" l="1"/>
  <c r="AV7" i="43"/>
  <c r="AW5" i="13"/>
  <c r="AU5" i="13"/>
  <c r="AS5" i="13"/>
  <c r="AQ5" i="13"/>
  <c r="AO5" i="13"/>
  <c r="AM5" i="13"/>
  <c r="AK5" i="13"/>
  <c r="AH5" i="13"/>
  <c r="AF5" i="13"/>
  <c r="AD5" i="13"/>
  <c r="AB5" i="13"/>
  <c r="Z5" i="13"/>
  <c r="X5" i="13"/>
  <c r="V5" i="13"/>
  <c r="AV21" i="12"/>
  <c r="AV10" i="42"/>
  <c r="AV9" i="42"/>
  <c r="AG12" i="12"/>
  <c r="AD10" i="12"/>
  <c r="AB10" i="12"/>
  <c r="Z10" i="12"/>
  <c r="X10" i="12"/>
  <c r="V10" i="12"/>
  <c r="T10" i="12"/>
  <c r="AS12" i="12"/>
  <c r="AQ12" i="12"/>
  <c r="AO12" i="12"/>
  <c r="AM12" i="12"/>
  <c r="AK12" i="12"/>
  <c r="AI12" i="12"/>
  <c r="AS5" i="12"/>
  <c r="AQ5" i="12"/>
  <c r="AO5" i="12"/>
  <c r="AM5" i="12"/>
  <c r="AK5" i="12"/>
  <c r="AI5" i="12"/>
  <c r="AG5" i="12"/>
  <c r="AD5" i="12"/>
  <c r="AB5" i="12"/>
  <c r="Z5" i="12"/>
  <c r="X5" i="12"/>
  <c r="V5" i="12"/>
  <c r="T5" i="12"/>
  <c r="R5" i="12"/>
  <c r="G29" i="12"/>
  <c r="H7" i="42"/>
  <c r="H38" i="42"/>
  <c r="H33" i="42"/>
  <c r="H28" i="42"/>
  <c r="H23" i="42"/>
  <c r="H6" i="42" s="1"/>
  <c r="L38" i="42"/>
  <c r="L33" i="42"/>
  <c r="L28" i="42"/>
  <c r="L7" i="42"/>
  <c r="AQ10" i="42"/>
  <c r="AR10" i="42" s="1"/>
  <c r="AO10" i="42"/>
  <c r="AP10" i="42" s="1"/>
  <c r="AM10" i="42"/>
  <c r="AN10" i="42" s="1"/>
  <c r="AK10" i="42"/>
  <c r="AL10" i="42" s="1"/>
  <c r="AI10" i="42"/>
  <c r="AJ10" i="42" s="1"/>
  <c r="AG10" i="42"/>
  <c r="AH10" i="42" s="1"/>
  <c r="AE10" i="42"/>
  <c r="AF10" i="42" s="1"/>
  <c r="AQ4" i="42"/>
  <c r="AO4" i="42"/>
  <c r="AM4" i="42"/>
  <c r="AK4" i="42"/>
  <c r="AI4" i="42"/>
  <c r="AG4" i="42"/>
  <c r="AE4" i="42"/>
  <c r="AB9" i="42"/>
  <c r="Z9" i="42"/>
  <c r="X9" i="42"/>
  <c r="V9" i="42"/>
  <c r="T9" i="42"/>
  <c r="R9" i="42"/>
  <c r="P9" i="42"/>
  <c r="L9" i="42"/>
  <c r="AB4" i="42"/>
  <c r="Z4" i="42"/>
  <c r="X4" i="42"/>
  <c r="V4" i="42"/>
  <c r="T4" i="42"/>
  <c r="R4" i="42"/>
  <c r="P4" i="42"/>
  <c r="BB12" i="13" l="1"/>
  <c r="BB10" i="13"/>
  <c r="S9" i="42"/>
  <c r="AA9" i="42"/>
  <c r="AC9" i="42"/>
  <c r="Q9" i="42"/>
  <c r="Y9" i="42"/>
  <c r="U9" i="42"/>
  <c r="W9" i="42"/>
  <c r="L23" i="42" l="1"/>
  <c r="L6" i="42" s="1"/>
  <c r="D23" i="11"/>
  <c r="D22" i="11"/>
  <c r="C21" i="11"/>
  <c r="C20" i="11"/>
  <c r="C19" i="11"/>
  <c r="C18" i="11"/>
  <c r="C17" i="11"/>
  <c r="C16" i="11"/>
  <c r="C15" i="11"/>
  <c r="C9" i="11"/>
  <c r="C10" i="11"/>
  <c r="C11" i="11"/>
  <c r="C12" i="11"/>
  <c r="C13" i="11"/>
  <c r="C14" i="11"/>
  <c r="C8" i="11"/>
  <c r="N14" i="10"/>
  <c r="E14" i="10"/>
  <c r="O9" i="12"/>
  <c r="AR19" i="18" l="1"/>
  <c r="AQ19" i="18"/>
  <c r="AP19" i="18"/>
  <c r="AO19" i="18"/>
  <c r="AN19" i="18"/>
  <c r="AM19" i="18"/>
  <c r="AL19" i="18"/>
  <c r="AK19" i="18"/>
  <c r="AJ19" i="18"/>
  <c r="AI19" i="18"/>
  <c r="AH19" i="18"/>
  <c r="AG19" i="18"/>
  <c r="AF19" i="18"/>
  <c r="AE19" i="18"/>
  <c r="AD19" i="18"/>
  <c r="AC19" i="18"/>
  <c r="AB19" i="18"/>
  <c r="AA19" i="18"/>
  <c r="Z19" i="18"/>
  <c r="Y19" i="18"/>
  <c r="X19" i="18"/>
  <c r="W19" i="18"/>
  <c r="V19" i="18"/>
  <c r="U19" i="18"/>
  <c r="E50" i="13"/>
  <c r="BB21" i="13"/>
  <c r="N29" i="12"/>
  <c r="M29" i="12"/>
  <c r="L29" i="12"/>
  <c r="K29" i="12"/>
  <c r="J29" i="12"/>
  <c r="I29" i="12"/>
  <c r="H29" i="12"/>
  <c r="O27" i="12"/>
  <c r="O26" i="12"/>
  <c r="O24" i="12"/>
  <c r="O23" i="12"/>
  <c r="O22" i="12"/>
  <c r="O21" i="12"/>
  <c r="AW21" i="12" s="1"/>
  <c r="AX21" i="12" s="1"/>
  <c r="O19" i="12"/>
  <c r="O18" i="12"/>
  <c r="O17" i="12"/>
  <c r="O16" i="12"/>
  <c r="O12" i="12"/>
  <c r="O10" i="12"/>
  <c r="O8" i="12" s="1"/>
  <c r="AR12" i="12" l="1"/>
  <c r="AJ12" i="12"/>
  <c r="AN12" i="12"/>
  <c r="AT12" i="12"/>
  <c r="AP12" i="12"/>
  <c r="AH12" i="12"/>
  <c r="AX12" i="12" s="1"/>
  <c r="AL12" i="12"/>
  <c r="AA10" i="12"/>
  <c r="AE10" i="12"/>
  <c r="W10" i="12"/>
  <c r="Y10" i="12"/>
  <c r="AC10" i="12"/>
  <c r="AX10" i="12"/>
  <c r="U10" i="12"/>
  <c r="O11" i="12"/>
  <c r="O15" i="12"/>
  <c r="O20" i="12"/>
  <c r="O25" i="12"/>
  <c r="S26" i="13"/>
  <c r="O7" i="12" l="1"/>
  <c r="O29" i="12" s="1"/>
  <c r="F22" i="11" l="1"/>
  <c r="F23" i="11"/>
  <c r="R14" i="10"/>
  <c r="T14" i="10"/>
  <c r="S14" i="10"/>
  <c r="Q14" i="10"/>
  <c r="P14" i="10"/>
  <c r="O14" i="10"/>
  <c r="M14" i="10"/>
  <c r="F14" i="10"/>
  <c r="G14" i="10"/>
  <c r="H14" i="10"/>
  <c r="I14" i="10"/>
  <c r="J14" i="10"/>
  <c r="K14" i="10"/>
  <c r="S29" i="8"/>
  <c r="AA35" i="8"/>
  <c r="Z35" i="8"/>
  <c r="Y35" i="8"/>
  <c r="X35" i="8"/>
  <c r="W35" i="8"/>
  <c r="V35" i="8"/>
  <c r="U35" i="8"/>
  <c r="T35" i="8"/>
  <c r="S35" i="8"/>
  <c r="R35" i="8"/>
  <c r="Q35" i="8"/>
  <c r="P35" i="8"/>
  <c r="AA34" i="8"/>
  <c r="Z34" i="8"/>
  <c r="Y34" i="8"/>
  <c r="X34" i="8"/>
  <c r="W34" i="8"/>
  <c r="V34" i="8"/>
  <c r="U34" i="8"/>
  <c r="T34" i="8"/>
  <c r="S34" i="8"/>
  <c r="R34" i="8"/>
  <c r="Q34" i="8"/>
  <c r="P34" i="8"/>
  <c r="AA33" i="8"/>
  <c r="Z33" i="8"/>
  <c r="Y33" i="8"/>
  <c r="X33" i="8"/>
  <c r="W33" i="8"/>
  <c r="V33" i="8"/>
  <c r="U33" i="8"/>
  <c r="T33" i="8"/>
  <c r="S33" i="8"/>
  <c r="R33" i="8"/>
  <c r="Q33" i="8"/>
  <c r="P33" i="8"/>
  <c r="AA32" i="8"/>
  <c r="Z32" i="8"/>
  <c r="Y32" i="8"/>
  <c r="X32" i="8"/>
  <c r="W32" i="8"/>
  <c r="V32" i="8"/>
  <c r="U32" i="8"/>
  <c r="T32" i="8"/>
  <c r="S32" i="8"/>
  <c r="R32" i="8"/>
  <c r="Q32" i="8"/>
  <c r="P32" i="8"/>
  <c r="AA31" i="8"/>
  <c r="Z31" i="8"/>
  <c r="Y31" i="8"/>
  <c r="X31" i="8"/>
  <c r="W31" i="8"/>
  <c r="V31" i="8"/>
  <c r="U31" i="8"/>
  <c r="T31" i="8"/>
  <c r="S31" i="8"/>
  <c r="R31" i="8"/>
  <c r="Q31" i="8"/>
  <c r="P31" i="8"/>
  <c r="AA30" i="8"/>
  <c r="Z30" i="8"/>
  <c r="Y30" i="8"/>
  <c r="X30" i="8"/>
  <c r="W30" i="8"/>
  <c r="V30" i="8"/>
  <c r="U30" i="8"/>
  <c r="T30" i="8"/>
  <c r="S30" i="8"/>
  <c r="R30" i="8"/>
  <c r="Q30" i="8"/>
  <c r="P30" i="8"/>
  <c r="AA29" i="8"/>
  <c r="Z29" i="8"/>
  <c r="Y29" i="8"/>
  <c r="X29" i="8"/>
  <c r="W29" i="8"/>
  <c r="V29" i="8"/>
  <c r="U29" i="8"/>
  <c r="T29" i="8"/>
  <c r="R29" i="8"/>
  <c r="Q29" i="8"/>
  <c r="P29" i="8"/>
  <c r="AA24" i="8"/>
  <c r="Z24" i="8"/>
  <c r="Y24" i="8"/>
  <c r="Y36" i="8" s="1"/>
  <c r="X24" i="8"/>
  <c r="X36" i="8" s="1"/>
  <c r="W24" i="8"/>
  <c r="V24" i="8"/>
  <c r="U24" i="8"/>
  <c r="U36" i="8" s="1"/>
  <c r="T24" i="8"/>
  <c r="T36" i="8" s="1"/>
  <c r="S24" i="8"/>
  <c r="R24" i="8"/>
  <c r="Q24" i="8"/>
  <c r="Q36" i="8" s="1"/>
  <c r="P24" i="8"/>
  <c r="P36" i="8" s="1"/>
  <c r="AB23" i="8"/>
  <c r="AB22" i="8"/>
  <c r="AB21" i="8"/>
  <c r="AB33" i="8" s="1"/>
  <c r="AB20" i="8"/>
  <c r="AB32" i="8" s="1"/>
  <c r="AB19" i="8"/>
  <c r="AB18" i="8"/>
  <c r="AB17" i="8"/>
  <c r="AA11" i="8"/>
  <c r="Z11" i="8"/>
  <c r="Y11" i="8"/>
  <c r="X11" i="8"/>
  <c r="W11" i="8"/>
  <c r="V11" i="8"/>
  <c r="U11" i="8"/>
  <c r="T11" i="8"/>
  <c r="S11" i="8"/>
  <c r="R11" i="8"/>
  <c r="Q11" i="8"/>
  <c r="P11" i="8"/>
  <c r="AB10" i="8"/>
  <c r="AB9" i="8"/>
  <c r="AB8" i="8"/>
  <c r="AB7" i="8"/>
  <c r="AB6" i="8"/>
  <c r="AB5" i="8"/>
  <c r="AB4" i="8"/>
  <c r="O23" i="8"/>
  <c r="O35" i="8" s="1"/>
  <c r="O17" i="8"/>
  <c r="O24" i="8" s="1"/>
  <c r="C30" i="8"/>
  <c r="D30" i="8"/>
  <c r="E30" i="8"/>
  <c r="F30" i="8"/>
  <c r="G30" i="8"/>
  <c r="H30" i="8"/>
  <c r="I30" i="8"/>
  <c r="J30" i="8"/>
  <c r="K30" i="8"/>
  <c r="L30" i="8"/>
  <c r="M30" i="8"/>
  <c r="N30" i="8"/>
  <c r="C31" i="8"/>
  <c r="D31" i="8"/>
  <c r="E31" i="8"/>
  <c r="F31" i="8"/>
  <c r="G31" i="8"/>
  <c r="H31" i="8"/>
  <c r="I31" i="8"/>
  <c r="J31" i="8"/>
  <c r="K31" i="8"/>
  <c r="L31" i="8"/>
  <c r="M31" i="8"/>
  <c r="N31" i="8"/>
  <c r="C32" i="8"/>
  <c r="D32" i="8"/>
  <c r="E32" i="8"/>
  <c r="F32" i="8"/>
  <c r="G32" i="8"/>
  <c r="H32" i="8"/>
  <c r="I32" i="8"/>
  <c r="J32" i="8"/>
  <c r="K32" i="8"/>
  <c r="L32" i="8"/>
  <c r="M32" i="8"/>
  <c r="N32" i="8"/>
  <c r="C33" i="8"/>
  <c r="D33" i="8"/>
  <c r="E33" i="8"/>
  <c r="F33" i="8"/>
  <c r="G33" i="8"/>
  <c r="H33" i="8"/>
  <c r="I33" i="8"/>
  <c r="J33" i="8"/>
  <c r="K33" i="8"/>
  <c r="L33" i="8"/>
  <c r="M33" i="8"/>
  <c r="N33" i="8"/>
  <c r="C34" i="8"/>
  <c r="D34" i="8"/>
  <c r="E34" i="8"/>
  <c r="F34" i="8"/>
  <c r="G34" i="8"/>
  <c r="H34" i="8"/>
  <c r="I34" i="8"/>
  <c r="J34" i="8"/>
  <c r="K34" i="8"/>
  <c r="L34" i="8"/>
  <c r="M34" i="8"/>
  <c r="N34" i="8"/>
  <c r="C35" i="8"/>
  <c r="D35" i="8"/>
  <c r="E35" i="8"/>
  <c r="F35" i="8"/>
  <c r="G35" i="8"/>
  <c r="H35" i="8"/>
  <c r="I35" i="8"/>
  <c r="J35" i="8"/>
  <c r="K35" i="8"/>
  <c r="L35" i="8"/>
  <c r="M35" i="8"/>
  <c r="N35" i="8"/>
  <c r="D29" i="8"/>
  <c r="E29" i="8"/>
  <c r="F29" i="8"/>
  <c r="G29" i="8"/>
  <c r="H29" i="8"/>
  <c r="I29" i="8"/>
  <c r="J29" i="8"/>
  <c r="K29" i="8"/>
  <c r="L29" i="8"/>
  <c r="M29" i="8"/>
  <c r="N29" i="8"/>
  <c r="C29" i="8"/>
  <c r="D11" i="8"/>
  <c r="D36" i="8" s="1"/>
  <c r="N24" i="8"/>
  <c r="N36" i="8" s="1"/>
  <c r="M24" i="8"/>
  <c r="L24" i="8"/>
  <c r="K24" i="8"/>
  <c r="J24" i="8"/>
  <c r="J36" i="8" s="1"/>
  <c r="I24" i="8"/>
  <c r="H24" i="8"/>
  <c r="G24" i="8"/>
  <c r="F24" i="8"/>
  <c r="F36" i="8" s="1"/>
  <c r="E24" i="8"/>
  <c r="D24" i="8"/>
  <c r="C24" i="8"/>
  <c r="O22" i="8"/>
  <c r="O21" i="8"/>
  <c r="O20" i="8"/>
  <c r="O32" i="8" s="1"/>
  <c r="O19" i="8"/>
  <c r="O31" i="8" s="1"/>
  <c r="O18" i="8"/>
  <c r="N11" i="8"/>
  <c r="M11" i="8"/>
  <c r="M36" i="8" s="1"/>
  <c r="L11" i="8"/>
  <c r="L36" i="8" s="1"/>
  <c r="K11" i="8"/>
  <c r="J11" i="8"/>
  <c r="I11" i="8"/>
  <c r="I36" i="8" s="1"/>
  <c r="H11" i="8"/>
  <c r="H36" i="8" s="1"/>
  <c r="G11" i="8"/>
  <c r="F11" i="8"/>
  <c r="E11" i="8"/>
  <c r="E36" i="8" s="1"/>
  <c r="C11" i="8"/>
  <c r="C36" i="8" s="1"/>
  <c r="O10" i="8"/>
  <c r="O9" i="8"/>
  <c r="O34" i="8" s="1"/>
  <c r="O8" i="8"/>
  <c r="O33" i="8" s="1"/>
  <c r="O7" i="8"/>
  <c r="O6" i="8"/>
  <c r="O5" i="8"/>
  <c r="O30" i="8" s="1"/>
  <c r="O4" i="8"/>
  <c r="O11" i="8" s="1"/>
  <c r="O15" i="10" l="1"/>
  <c r="G16" i="11" s="1"/>
  <c r="L8" i="10"/>
  <c r="G9" i="11" s="1"/>
  <c r="L12" i="10"/>
  <c r="G13" i="11" s="1"/>
  <c r="L13" i="10"/>
  <c r="G14" i="11" s="1"/>
  <c r="L9" i="10"/>
  <c r="G10" i="11" s="1"/>
  <c r="L7" i="10"/>
  <c r="G8" i="11" s="1"/>
  <c r="L10" i="10"/>
  <c r="G11" i="11" s="1"/>
  <c r="L14" i="10"/>
  <c r="L11" i="10"/>
  <c r="G12" i="11" s="1"/>
  <c r="N15" i="10"/>
  <c r="G15" i="11" s="1"/>
  <c r="T15" i="10"/>
  <c r="G21" i="11" s="1"/>
  <c r="S15" i="10"/>
  <c r="G20" i="11" s="1"/>
  <c r="R15" i="10"/>
  <c r="G19" i="11" s="1"/>
  <c r="Q15" i="10"/>
  <c r="G18" i="11" s="1"/>
  <c r="P15" i="10"/>
  <c r="G17" i="11" s="1"/>
  <c r="AB24" i="8"/>
  <c r="AB11" i="8"/>
  <c r="AB36" i="8" s="1"/>
  <c r="AB30" i="8"/>
  <c r="AB34" i="8"/>
  <c r="R36" i="8"/>
  <c r="V36" i="8"/>
  <c r="Z36" i="8"/>
  <c r="AB31" i="8"/>
  <c r="AB35" i="8"/>
  <c r="S36" i="8"/>
  <c r="W36" i="8"/>
  <c r="AA36" i="8"/>
  <c r="G36" i="8"/>
  <c r="K36" i="8"/>
  <c r="O29" i="8"/>
  <c r="AB29" i="8"/>
  <c r="O36" i="8"/>
  <c r="D14" i="10" l="1"/>
  <c r="E15" i="10" s="1"/>
  <c r="E15" i="11" s="1"/>
  <c r="Q54" i="4"/>
  <c r="R54" i="4"/>
  <c r="S54" i="4"/>
  <c r="T54" i="4"/>
  <c r="U54" i="4"/>
  <c r="V54" i="4"/>
  <c r="P54" i="4"/>
  <c r="Q55" i="4"/>
  <c r="R55" i="4"/>
  <c r="S55" i="4"/>
  <c r="T55" i="4"/>
  <c r="U55" i="4"/>
  <c r="V55" i="4"/>
  <c r="P55" i="4"/>
  <c r="Q52" i="4"/>
  <c r="R52" i="4"/>
  <c r="S52" i="4"/>
  <c r="T52" i="4"/>
  <c r="AZ52" i="4" s="1"/>
  <c r="U52" i="4"/>
  <c r="V52" i="4"/>
  <c r="P52" i="4"/>
  <c r="F52" i="4"/>
  <c r="G52" i="4"/>
  <c r="H52" i="4"/>
  <c r="I52" i="4"/>
  <c r="AQ52" i="4" s="1"/>
  <c r="J52" i="4"/>
  <c r="K52" i="4"/>
  <c r="E52" i="4"/>
  <c r="F20" i="3"/>
  <c r="Q54" i="3"/>
  <c r="Q64" i="3"/>
  <c r="AD56" i="2"/>
  <c r="F55" i="2"/>
  <c r="G55" i="2"/>
  <c r="H55" i="2"/>
  <c r="I55" i="2"/>
  <c r="J55" i="2"/>
  <c r="K55" i="2"/>
  <c r="E55" i="2"/>
  <c r="E47" i="2"/>
  <c r="F47" i="2"/>
  <c r="G47" i="2"/>
  <c r="H47" i="2"/>
  <c r="AG47" i="2" s="1"/>
  <c r="I47" i="2"/>
  <c r="J47" i="2"/>
  <c r="K47" i="2"/>
  <c r="AJ47" i="2" s="1"/>
  <c r="AD47" i="2"/>
  <c r="K49" i="2"/>
  <c r="J49" i="2"/>
  <c r="I49" i="2"/>
  <c r="H49" i="2"/>
  <c r="AG49" i="2" s="1"/>
  <c r="G49" i="2"/>
  <c r="F49" i="2"/>
  <c r="E49" i="2"/>
  <c r="AD49" i="2" s="1"/>
  <c r="K48" i="2"/>
  <c r="AJ48" i="2" s="1"/>
  <c r="J48" i="2"/>
  <c r="I48" i="2"/>
  <c r="AH48" i="2" s="1"/>
  <c r="H48" i="2"/>
  <c r="AG48" i="2" s="1"/>
  <c r="G48" i="2"/>
  <c r="AF48" i="2" s="1"/>
  <c r="F48" i="2"/>
  <c r="AE48" i="2" s="1"/>
  <c r="E48" i="2"/>
  <c r="AD48" i="2" s="1"/>
  <c r="F46" i="2"/>
  <c r="G46" i="2"/>
  <c r="H46" i="2"/>
  <c r="AG46" i="2" s="1"/>
  <c r="I46" i="2"/>
  <c r="AH46" i="2" s="1"/>
  <c r="J46" i="2"/>
  <c r="J45" i="2" s="1"/>
  <c r="K46" i="2"/>
  <c r="E46" i="2"/>
  <c r="E43" i="2"/>
  <c r="F43" i="2"/>
  <c r="AE43" i="2" s="1"/>
  <c r="G43" i="2"/>
  <c r="AF43" i="2" s="1"/>
  <c r="H43" i="2"/>
  <c r="AG43" i="2" s="1"/>
  <c r="I43" i="2"/>
  <c r="J43" i="2"/>
  <c r="K43" i="2"/>
  <c r="AJ43" i="2" s="1"/>
  <c r="F42" i="2"/>
  <c r="G42" i="2"/>
  <c r="H42" i="2"/>
  <c r="I42" i="2"/>
  <c r="L42" i="2" s="1"/>
  <c r="J42" i="2"/>
  <c r="AI42" i="2" s="1"/>
  <c r="K42" i="2"/>
  <c r="E42" i="2"/>
  <c r="K41" i="2"/>
  <c r="AJ41" i="2" s="1"/>
  <c r="J41" i="2"/>
  <c r="I41" i="2"/>
  <c r="H41" i="2"/>
  <c r="G41" i="2"/>
  <c r="AF41" i="2" s="1"/>
  <c r="F41" i="2"/>
  <c r="E41" i="2"/>
  <c r="K40" i="2"/>
  <c r="J40" i="2"/>
  <c r="AI40" i="2" s="1"/>
  <c r="I40" i="2"/>
  <c r="H40" i="2"/>
  <c r="AG40" i="2" s="1"/>
  <c r="G40" i="2"/>
  <c r="AF40" i="2" s="1"/>
  <c r="F40" i="2"/>
  <c r="AE40" i="2" s="1"/>
  <c r="E40" i="2"/>
  <c r="K39" i="2"/>
  <c r="J39" i="2"/>
  <c r="I39" i="2"/>
  <c r="AH39" i="2" s="1"/>
  <c r="H39" i="2"/>
  <c r="AG39" i="2" s="1"/>
  <c r="G39" i="2"/>
  <c r="F39" i="2"/>
  <c r="E39" i="2"/>
  <c r="K38" i="2"/>
  <c r="AJ38" i="2" s="1"/>
  <c r="J38" i="2"/>
  <c r="I38" i="2"/>
  <c r="H38" i="2"/>
  <c r="AG38" i="2" s="1"/>
  <c r="G38" i="2"/>
  <c r="AF38" i="2" s="1"/>
  <c r="F38" i="2"/>
  <c r="E38" i="2"/>
  <c r="K37" i="2"/>
  <c r="J37" i="2"/>
  <c r="I37" i="2"/>
  <c r="H37" i="2"/>
  <c r="AG37" i="2" s="1"/>
  <c r="G37" i="2"/>
  <c r="AF37" i="2" s="1"/>
  <c r="F37" i="2"/>
  <c r="AE37" i="2" s="1"/>
  <c r="E37" i="2"/>
  <c r="K36" i="2"/>
  <c r="AJ36" i="2" s="1"/>
  <c r="J36" i="2"/>
  <c r="AI36" i="2" s="1"/>
  <c r="I36" i="2"/>
  <c r="AH36" i="2" s="1"/>
  <c r="H36" i="2"/>
  <c r="AG36" i="2" s="1"/>
  <c r="G36" i="2"/>
  <c r="F36" i="2"/>
  <c r="F35" i="2" s="1"/>
  <c r="AE35" i="2" s="1"/>
  <c r="E36" i="2"/>
  <c r="K34" i="2"/>
  <c r="J34" i="2"/>
  <c r="AI34" i="2" s="1"/>
  <c r="I34" i="2"/>
  <c r="AH34" i="2" s="1"/>
  <c r="H34" i="2"/>
  <c r="G34" i="2"/>
  <c r="F34" i="2"/>
  <c r="AE34" i="2" s="1"/>
  <c r="E34" i="2"/>
  <c r="K33" i="2"/>
  <c r="J33" i="2"/>
  <c r="I33" i="2"/>
  <c r="H33" i="2"/>
  <c r="G33" i="2"/>
  <c r="F33" i="2"/>
  <c r="E33" i="2"/>
  <c r="E28" i="2"/>
  <c r="AD28" i="2" s="1"/>
  <c r="F28" i="2"/>
  <c r="G28" i="2"/>
  <c r="AF28" i="2" s="1"/>
  <c r="H28" i="2"/>
  <c r="AG28" i="2" s="1"/>
  <c r="I28" i="2"/>
  <c r="AH28" i="2" s="1"/>
  <c r="J28" i="2"/>
  <c r="AI28" i="2" s="1"/>
  <c r="K28" i="2"/>
  <c r="E29" i="2"/>
  <c r="F29" i="2"/>
  <c r="AE29" i="2" s="1"/>
  <c r="G29" i="2"/>
  <c r="AF29" i="2" s="1"/>
  <c r="H29" i="2"/>
  <c r="I29" i="2"/>
  <c r="AH29" i="2" s="1"/>
  <c r="J29" i="2"/>
  <c r="K29" i="2"/>
  <c r="E30" i="2"/>
  <c r="F30" i="2"/>
  <c r="AE30" i="2" s="1"/>
  <c r="G30" i="2"/>
  <c r="H30" i="2"/>
  <c r="AG30" i="2" s="1"/>
  <c r="I30" i="2"/>
  <c r="J30" i="2"/>
  <c r="AI30" i="2" s="1"/>
  <c r="K30" i="2"/>
  <c r="AJ30" i="2" s="1"/>
  <c r="E31" i="2"/>
  <c r="F31" i="2"/>
  <c r="G31" i="2"/>
  <c r="AF31" i="2" s="1"/>
  <c r="H31" i="2"/>
  <c r="AG31" i="2" s="1"/>
  <c r="I31" i="2"/>
  <c r="J31" i="2"/>
  <c r="K31" i="2"/>
  <c r="AJ31" i="2" s="1"/>
  <c r="F27" i="2"/>
  <c r="F26" i="2" s="1"/>
  <c r="AE26" i="2" s="1"/>
  <c r="G27" i="2"/>
  <c r="H27" i="2"/>
  <c r="I27" i="2"/>
  <c r="AH27" i="2" s="1"/>
  <c r="J27" i="2"/>
  <c r="J26" i="2" s="1"/>
  <c r="AI26" i="2" s="1"/>
  <c r="K27" i="2"/>
  <c r="E27" i="2"/>
  <c r="E22" i="2"/>
  <c r="F22" i="2"/>
  <c r="G22" i="2"/>
  <c r="H22" i="2"/>
  <c r="I22" i="2"/>
  <c r="J22" i="2"/>
  <c r="K22" i="2"/>
  <c r="E23" i="2"/>
  <c r="F23" i="2"/>
  <c r="G23" i="2"/>
  <c r="H23" i="2"/>
  <c r="I23" i="2"/>
  <c r="J23" i="2"/>
  <c r="K23" i="2"/>
  <c r="E24" i="2"/>
  <c r="F24" i="2"/>
  <c r="G24" i="2"/>
  <c r="H24" i="2"/>
  <c r="I24" i="2"/>
  <c r="J24" i="2"/>
  <c r="K24" i="2"/>
  <c r="F21" i="2"/>
  <c r="F20" i="2" s="1"/>
  <c r="G21" i="2"/>
  <c r="G20" i="2" s="1"/>
  <c r="H21" i="2"/>
  <c r="H20" i="2" s="1"/>
  <c r="I21" i="2"/>
  <c r="I20" i="2" s="1"/>
  <c r="J21" i="2"/>
  <c r="J20" i="2" s="1"/>
  <c r="J19" i="2" s="1"/>
  <c r="K21" i="2"/>
  <c r="E21" i="2"/>
  <c r="E14" i="2"/>
  <c r="AD14" i="2" s="1"/>
  <c r="F14" i="2"/>
  <c r="AE14" i="2" s="1"/>
  <c r="G14" i="2"/>
  <c r="AF14" i="2" s="1"/>
  <c r="H14" i="2"/>
  <c r="I14" i="2"/>
  <c r="J14" i="2"/>
  <c r="AI14" i="2" s="1"/>
  <c r="K14" i="2"/>
  <c r="AJ14" i="2" s="1"/>
  <c r="E15" i="2"/>
  <c r="AD15" i="2" s="1"/>
  <c r="F15" i="2"/>
  <c r="G15" i="2"/>
  <c r="AF15" i="2" s="1"/>
  <c r="H15" i="2"/>
  <c r="I15" i="2"/>
  <c r="AH15" i="2" s="1"/>
  <c r="J15" i="2"/>
  <c r="K15" i="2"/>
  <c r="AJ15" i="2" s="1"/>
  <c r="E16" i="2"/>
  <c r="AD16" i="2" s="1"/>
  <c r="F16" i="2"/>
  <c r="G16" i="2"/>
  <c r="H16" i="2"/>
  <c r="AG16" i="2" s="1"/>
  <c r="I16" i="2"/>
  <c r="AH16" i="2" s="1"/>
  <c r="J16" i="2"/>
  <c r="K16" i="2"/>
  <c r="E17" i="2"/>
  <c r="AD17" i="2" s="1"/>
  <c r="F17" i="2"/>
  <c r="G17" i="2"/>
  <c r="AF17" i="2" s="1"/>
  <c r="H17" i="2"/>
  <c r="I17" i="2"/>
  <c r="AH17" i="2" s="1"/>
  <c r="J17" i="2"/>
  <c r="K17" i="2"/>
  <c r="AJ17" i="2" s="1"/>
  <c r="E13" i="2"/>
  <c r="F13" i="2"/>
  <c r="AE13" i="2" s="1"/>
  <c r="G13" i="2"/>
  <c r="G11" i="2" s="1"/>
  <c r="H13" i="2"/>
  <c r="AG13" i="2" s="1"/>
  <c r="I13" i="2"/>
  <c r="J13" i="2"/>
  <c r="AI13" i="2" s="1"/>
  <c r="K13" i="2"/>
  <c r="AJ13" i="2" s="1"/>
  <c r="F12" i="2"/>
  <c r="G12" i="2"/>
  <c r="H12" i="2"/>
  <c r="AG12" i="2" s="1"/>
  <c r="I12" i="2"/>
  <c r="AH12" i="2" s="1"/>
  <c r="J12" i="2"/>
  <c r="K12" i="2"/>
  <c r="E12" i="2"/>
  <c r="E7" i="2"/>
  <c r="AD7" i="2" s="1"/>
  <c r="F7" i="2"/>
  <c r="G7" i="2"/>
  <c r="AF7" i="2" s="1"/>
  <c r="H7" i="2"/>
  <c r="H8" i="2" s="1"/>
  <c r="I7" i="2"/>
  <c r="J7" i="2"/>
  <c r="K7" i="2"/>
  <c r="AJ7" i="2" s="1"/>
  <c r="F6" i="2"/>
  <c r="L6" i="2" s="1"/>
  <c r="AK6" i="2" s="1"/>
  <c r="G6" i="2"/>
  <c r="H6" i="2"/>
  <c r="I6" i="2"/>
  <c r="J6" i="2"/>
  <c r="J8" i="2" s="1"/>
  <c r="K6" i="2"/>
  <c r="E6" i="2"/>
  <c r="W55" i="4"/>
  <c r="K55" i="4"/>
  <c r="J55" i="4"/>
  <c r="I55" i="4"/>
  <c r="H55" i="4"/>
  <c r="G55" i="4"/>
  <c r="F55" i="4"/>
  <c r="E55" i="4"/>
  <c r="BC53" i="4"/>
  <c r="AT53" i="4"/>
  <c r="BC52" i="4"/>
  <c r="BB52" i="4"/>
  <c r="BA52" i="4"/>
  <c r="AY52" i="4"/>
  <c r="AX52" i="4"/>
  <c r="AW52" i="4"/>
  <c r="AV52" i="4"/>
  <c r="AT52" i="4"/>
  <c r="AS52" i="4"/>
  <c r="AR52" i="4"/>
  <c r="AP52" i="4"/>
  <c r="AO52" i="4"/>
  <c r="AN52" i="4"/>
  <c r="AM52" i="4"/>
  <c r="AD45" i="4"/>
  <c r="V49" i="4"/>
  <c r="U49" i="4"/>
  <c r="T49" i="4"/>
  <c r="S49" i="4"/>
  <c r="R49" i="4"/>
  <c r="Q49" i="4"/>
  <c r="P49" i="4"/>
  <c r="K49" i="4"/>
  <c r="J49" i="4"/>
  <c r="I49" i="4"/>
  <c r="H49" i="4"/>
  <c r="G49" i="4"/>
  <c r="F49" i="4"/>
  <c r="E49" i="4"/>
  <c r="V48" i="4"/>
  <c r="U48" i="4"/>
  <c r="K48" i="4"/>
  <c r="AS48" i="4" s="1"/>
  <c r="J48" i="4"/>
  <c r="I48" i="4"/>
  <c r="H48" i="4"/>
  <c r="AP48" i="4" s="1"/>
  <c r="G48" i="4"/>
  <c r="F48" i="4"/>
  <c r="E48" i="4"/>
  <c r="AH47" i="4"/>
  <c r="V47" i="4"/>
  <c r="BB47" i="4" s="1"/>
  <c r="U47" i="4"/>
  <c r="BA47" i="4" s="1"/>
  <c r="T47" i="4"/>
  <c r="AZ47" i="4" s="1"/>
  <c r="S47" i="4"/>
  <c r="R47" i="4"/>
  <c r="Q47" i="4"/>
  <c r="AW47" i="4" s="1"/>
  <c r="P47" i="4"/>
  <c r="AV47" i="4" s="1"/>
  <c r="K47" i="4"/>
  <c r="J47" i="4"/>
  <c r="AR47" i="4" s="1"/>
  <c r="I47" i="4"/>
  <c r="AQ47" i="4" s="1"/>
  <c r="H47" i="4"/>
  <c r="G47" i="4"/>
  <c r="AO47" i="4" s="1"/>
  <c r="F47" i="4"/>
  <c r="AN47" i="4" s="1"/>
  <c r="E47" i="4"/>
  <c r="AM47" i="4" s="1"/>
  <c r="AE45" i="4"/>
  <c r="AA45" i="4"/>
  <c r="V46" i="4"/>
  <c r="BB46" i="4" s="1"/>
  <c r="U46" i="4"/>
  <c r="T46" i="4"/>
  <c r="S46" i="4"/>
  <c r="AY46" i="4" s="1"/>
  <c r="R46" i="4"/>
  <c r="Q46" i="4"/>
  <c r="P46" i="4"/>
  <c r="K46" i="4"/>
  <c r="AS46" i="4" s="1"/>
  <c r="J46" i="4"/>
  <c r="I46" i="4"/>
  <c r="I45" i="4" s="1"/>
  <c r="H46" i="4"/>
  <c r="AP46" i="4" s="1"/>
  <c r="G46" i="4"/>
  <c r="F46" i="4"/>
  <c r="E46" i="4"/>
  <c r="AH43" i="4"/>
  <c r="V43" i="4"/>
  <c r="BB43" i="4" s="1"/>
  <c r="U43" i="4"/>
  <c r="BA43" i="4" s="1"/>
  <c r="T43" i="4"/>
  <c r="AZ43" i="4" s="1"/>
  <c r="S43" i="4"/>
  <c r="AY43" i="4" s="1"/>
  <c r="R43" i="4"/>
  <c r="AX43" i="4" s="1"/>
  <c r="Q43" i="4"/>
  <c r="P43" i="4"/>
  <c r="AV43" i="4" s="1"/>
  <c r="K43" i="4"/>
  <c r="AS43" i="4" s="1"/>
  <c r="J43" i="4"/>
  <c r="AR43" i="4" s="1"/>
  <c r="I43" i="4"/>
  <c r="AQ43" i="4" s="1"/>
  <c r="H43" i="4"/>
  <c r="AP43" i="4" s="1"/>
  <c r="G43" i="4"/>
  <c r="AO43" i="4" s="1"/>
  <c r="F43" i="4"/>
  <c r="AN43" i="4" s="1"/>
  <c r="E43" i="4"/>
  <c r="AM43" i="4" s="1"/>
  <c r="AH42" i="4"/>
  <c r="V42" i="4"/>
  <c r="BB42" i="4" s="1"/>
  <c r="U42" i="4"/>
  <c r="BA42" i="4" s="1"/>
  <c r="T42" i="4"/>
  <c r="AZ42" i="4" s="1"/>
  <c r="S42" i="4"/>
  <c r="AY42" i="4" s="1"/>
  <c r="R42" i="4"/>
  <c r="AX42" i="4" s="1"/>
  <c r="Q42" i="4"/>
  <c r="AW42" i="4" s="1"/>
  <c r="P42" i="4"/>
  <c r="AV42" i="4" s="1"/>
  <c r="K42" i="4"/>
  <c r="AS42" i="4" s="1"/>
  <c r="J42" i="4"/>
  <c r="AR42" i="4" s="1"/>
  <c r="I42" i="4"/>
  <c r="AQ42" i="4" s="1"/>
  <c r="H42" i="4"/>
  <c r="AP42" i="4" s="1"/>
  <c r="G42" i="4"/>
  <c r="AO42" i="4" s="1"/>
  <c r="F42" i="4"/>
  <c r="AN42" i="4" s="1"/>
  <c r="E42" i="4"/>
  <c r="AM42" i="4" s="1"/>
  <c r="AH41" i="4"/>
  <c r="V41" i="4"/>
  <c r="BB41" i="4" s="1"/>
  <c r="U41" i="4"/>
  <c r="BA41" i="4" s="1"/>
  <c r="T41" i="4"/>
  <c r="AZ41" i="4" s="1"/>
  <c r="S41" i="4"/>
  <c r="AY41" i="4" s="1"/>
  <c r="R41" i="4"/>
  <c r="AX41" i="4" s="1"/>
  <c r="Q41" i="4"/>
  <c r="AW41" i="4" s="1"/>
  <c r="P41" i="4"/>
  <c r="K41" i="4"/>
  <c r="AS41" i="4" s="1"/>
  <c r="J41" i="4"/>
  <c r="AR41" i="4" s="1"/>
  <c r="I41" i="4"/>
  <c r="AQ41" i="4" s="1"/>
  <c r="H41" i="4"/>
  <c r="AP41" i="4" s="1"/>
  <c r="G41" i="4"/>
  <c r="AO41" i="4" s="1"/>
  <c r="F41" i="4"/>
  <c r="AN41" i="4" s="1"/>
  <c r="E41" i="4"/>
  <c r="V40" i="4"/>
  <c r="U40" i="4"/>
  <c r="T40" i="4"/>
  <c r="S40" i="4"/>
  <c r="AY40" i="4" s="1"/>
  <c r="R40" i="4"/>
  <c r="Q40" i="4"/>
  <c r="P40" i="4"/>
  <c r="K40" i="4"/>
  <c r="J40" i="4"/>
  <c r="I40" i="4"/>
  <c r="H40" i="4"/>
  <c r="AP40" i="4" s="1"/>
  <c r="G40" i="4"/>
  <c r="F40" i="4"/>
  <c r="E40" i="4"/>
  <c r="AH39" i="4"/>
  <c r="V39" i="4"/>
  <c r="BB39" i="4" s="1"/>
  <c r="U39" i="4"/>
  <c r="BA39" i="4" s="1"/>
  <c r="T39" i="4"/>
  <c r="AZ39" i="4" s="1"/>
  <c r="S39" i="4"/>
  <c r="AY39" i="4" s="1"/>
  <c r="R39" i="4"/>
  <c r="AX39" i="4" s="1"/>
  <c r="Q39" i="4"/>
  <c r="AW39" i="4" s="1"/>
  <c r="P39" i="4"/>
  <c r="K39" i="4"/>
  <c r="AS39" i="4" s="1"/>
  <c r="J39" i="4"/>
  <c r="AR39" i="4" s="1"/>
  <c r="I39" i="4"/>
  <c r="AQ39" i="4" s="1"/>
  <c r="H39" i="4"/>
  <c r="AP39" i="4" s="1"/>
  <c r="G39" i="4"/>
  <c r="AO39" i="4" s="1"/>
  <c r="F39" i="4"/>
  <c r="AN39" i="4" s="1"/>
  <c r="E39" i="4"/>
  <c r="AM39" i="4" s="1"/>
  <c r="AH38" i="4"/>
  <c r="V38" i="4"/>
  <c r="BB38" i="4" s="1"/>
  <c r="U38" i="4"/>
  <c r="T38" i="4"/>
  <c r="AZ38" i="4" s="1"/>
  <c r="S38" i="4"/>
  <c r="AY38" i="4" s="1"/>
  <c r="R38" i="4"/>
  <c r="AX38" i="4" s="1"/>
  <c r="Q38" i="4"/>
  <c r="P38" i="4"/>
  <c r="AV38" i="4" s="1"/>
  <c r="K38" i="4"/>
  <c r="AS38" i="4" s="1"/>
  <c r="J38" i="4"/>
  <c r="I38" i="4"/>
  <c r="AQ38" i="4" s="1"/>
  <c r="H38" i="4"/>
  <c r="AP38" i="4" s="1"/>
  <c r="G38" i="4"/>
  <c r="AO38" i="4" s="1"/>
  <c r="F38" i="4"/>
  <c r="AN38" i="4" s="1"/>
  <c r="E38" i="4"/>
  <c r="AM38" i="4" s="1"/>
  <c r="AR37" i="4"/>
  <c r="AH37" i="4"/>
  <c r="V37" i="4"/>
  <c r="BB37" i="4" s="1"/>
  <c r="U37" i="4"/>
  <c r="BA37" i="4" s="1"/>
  <c r="T37" i="4"/>
  <c r="AZ37" i="4" s="1"/>
  <c r="S37" i="4"/>
  <c r="AY37" i="4" s="1"/>
  <c r="R37" i="4"/>
  <c r="Q37" i="4"/>
  <c r="AW37" i="4" s="1"/>
  <c r="P37" i="4"/>
  <c r="AV37" i="4" s="1"/>
  <c r="K37" i="4"/>
  <c r="AS37" i="4" s="1"/>
  <c r="J37" i="4"/>
  <c r="I37" i="4"/>
  <c r="AQ37" i="4" s="1"/>
  <c r="H37" i="4"/>
  <c r="AP37" i="4" s="1"/>
  <c r="G37" i="4"/>
  <c r="F37" i="4"/>
  <c r="AN37" i="4" s="1"/>
  <c r="E37" i="4"/>
  <c r="AM37" i="4" s="1"/>
  <c r="AH36" i="4"/>
  <c r="V36" i="4"/>
  <c r="BB36" i="4" s="1"/>
  <c r="U36" i="4"/>
  <c r="BA36" i="4" s="1"/>
  <c r="T36" i="4"/>
  <c r="S36" i="4"/>
  <c r="AY36" i="4" s="1"/>
  <c r="R36" i="4"/>
  <c r="AX36" i="4" s="1"/>
  <c r="Q36" i="4"/>
  <c r="AW36" i="4" s="1"/>
  <c r="P36" i="4"/>
  <c r="K36" i="4"/>
  <c r="AS36" i="4" s="1"/>
  <c r="J36" i="4"/>
  <c r="AR36" i="4" s="1"/>
  <c r="I36" i="4"/>
  <c r="H36" i="4"/>
  <c r="AP36" i="4" s="1"/>
  <c r="G36" i="4"/>
  <c r="AO36" i="4" s="1"/>
  <c r="F36" i="4"/>
  <c r="AN36" i="4" s="1"/>
  <c r="E36" i="4"/>
  <c r="AG35" i="4"/>
  <c r="AF35" i="4"/>
  <c r="AE35" i="4"/>
  <c r="AD35" i="4"/>
  <c r="AC35" i="4"/>
  <c r="AB35" i="4"/>
  <c r="AA35" i="4"/>
  <c r="AH34" i="4"/>
  <c r="V34" i="4"/>
  <c r="BB34" i="4" s="1"/>
  <c r="U34" i="4"/>
  <c r="T34" i="4"/>
  <c r="S34" i="4"/>
  <c r="AY34" i="4" s="1"/>
  <c r="R34" i="4"/>
  <c r="AX34" i="4" s="1"/>
  <c r="Q34" i="4"/>
  <c r="P34" i="4"/>
  <c r="AV34" i="4" s="1"/>
  <c r="K34" i="4"/>
  <c r="AS34" i="4" s="1"/>
  <c r="J34" i="4"/>
  <c r="AR34" i="4" s="1"/>
  <c r="I34" i="4"/>
  <c r="H34" i="4"/>
  <c r="AP34" i="4" s="1"/>
  <c r="G34" i="4"/>
  <c r="AO34" i="4" s="1"/>
  <c r="F34" i="4"/>
  <c r="AN34" i="4" s="1"/>
  <c r="E34" i="4"/>
  <c r="AH33" i="4"/>
  <c r="V33" i="4"/>
  <c r="BB33" i="4" s="1"/>
  <c r="U33" i="4"/>
  <c r="BA33" i="4" s="1"/>
  <c r="T33" i="4"/>
  <c r="AZ33" i="4" s="1"/>
  <c r="S33" i="4"/>
  <c r="AY33" i="4" s="1"/>
  <c r="R33" i="4"/>
  <c r="AX33" i="4" s="1"/>
  <c r="Q33" i="4"/>
  <c r="P33" i="4"/>
  <c r="AV33" i="4" s="1"/>
  <c r="K33" i="4"/>
  <c r="AS33" i="4" s="1"/>
  <c r="J33" i="4"/>
  <c r="AR33" i="4" s="1"/>
  <c r="I33" i="4"/>
  <c r="AQ33" i="4" s="1"/>
  <c r="H33" i="4"/>
  <c r="AP33" i="4" s="1"/>
  <c r="G33" i="4"/>
  <c r="F33" i="4"/>
  <c r="AN33" i="4" s="1"/>
  <c r="E33" i="4"/>
  <c r="AM33" i="4" s="1"/>
  <c r="AG32" i="4"/>
  <c r="AF32" i="4"/>
  <c r="AE32" i="4"/>
  <c r="AD32" i="4"/>
  <c r="AC32" i="4"/>
  <c r="AB32" i="4"/>
  <c r="AA32" i="4"/>
  <c r="R32" i="4"/>
  <c r="H32" i="4"/>
  <c r="AH31" i="4"/>
  <c r="V31" i="4"/>
  <c r="BB31" i="4" s="1"/>
  <c r="U31" i="4"/>
  <c r="BA31" i="4" s="1"/>
  <c r="T31" i="4"/>
  <c r="AZ31" i="4" s="1"/>
  <c r="S31" i="4"/>
  <c r="AY31" i="4" s="1"/>
  <c r="R31" i="4"/>
  <c r="AX31" i="4" s="1"/>
  <c r="Q31" i="4"/>
  <c r="AW31" i="4" s="1"/>
  <c r="P31" i="4"/>
  <c r="AV31" i="4" s="1"/>
  <c r="K31" i="4"/>
  <c r="AS31" i="4" s="1"/>
  <c r="J31" i="4"/>
  <c r="AR31" i="4" s="1"/>
  <c r="I31" i="4"/>
  <c r="AQ31" i="4" s="1"/>
  <c r="H31" i="4"/>
  <c r="AP31" i="4" s="1"/>
  <c r="G31" i="4"/>
  <c r="AO31" i="4" s="1"/>
  <c r="F31" i="4"/>
  <c r="AN31" i="4" s="1"/>
  <c r="E31" i="4"/>
  <c r="AM31" i="4" s="1"/>
  <c r="AH30" i="4"/>
  <c r="V30" i="4"/>
  <c r="BB30" i="4" s="1"/>
  <c r="U30" i="4"/>
  <c r="BA30" i="4" s="1"/>
  <c r="T30" i="4"/>
  <c r="AZ30" i="4" s="1"/>
  <c r="S30" i="4"/>
  <c r="AY30" i="4" s="1"/>
  <c r="R30" i="4"/>
  <c r="AX30" i="4" s="1"/>
  <c r="Q30" i="4"/>
  <c r="AW30" i="4" s="1"/>
  <c r="P30" i="4"/>
  <c r="AV30" i="4" s="1"/>
  <c r="K30" i="4"/>
  <c r="AS30" i="4" s="1"/>
  <c r="J30" i="4"/>
  <c r="AR30" i="4" s="1"/>
  <c r="I30" i="4"/>
  <c r="AQ30" i="4" s="1"/>
  <c r="H30" i="4"/>
  <c r="AP30" i="4" s="1"/>
  <c r="G30" i="4"/>
  <c r="AO30" i="4" s="1"/>
  <c r="F30" i="4"/>
  <c r="AN30" i="4" s="1"/>
  <c r="E30" i="4"/>
  <c r="AM30" i="4" s="1"/>
  <c r="AH29" i="4"/>
  <c r="V29" i="4"/>
  <c r="BB29" i="4" s="1"/>
  <c r="U29" i="4"/>
  <c r="BA29" i="4" s="1"/>
  <c r="T29" i="4"/>
  <c r="S29" i="4"/>
  <c r="AY29" i="4" s="1"/>
  <c r="R29" i="4"/>
  <c r="AX29" i="4" s="1"/>
  <c r="Q29" i="4"/>
  <c r="AW29" i="4" s="1"/>
  <c r="P29" i="4"/>
  <c r="K29" i="4"/>
  <c r="AS29" i="4" s="1"/>
  <c r="J29" i="4"/>
  <c r="AR29" i="4" s="1"/>
  <c r="I29" i="4"/>
  <c r="H29" i="4"/>
  <c r="AP29" i="4" s="1"/>
  <c r="G29" i="4"/>
  <c r="AO29" i="4" s="1"/>
  <c r="F29" i="4"/>
  <c r="AN29" i="4" s="1"/>
  <c r="E29" i="4"/>
  <c r="AH28" i="4"/>
  <c r="V28" i="4"/>
  <c r="BB28" i="4" s="1"/>
  <c r="U28" i="4"/>
  <c r="T28" i="4"/>
  <c r="AZ28" i="4" s="1"/>
  <c r="S28" i="4"/>
  <c r="AY28" i="4" s="1"/>
  <c r="R28" i="4"/>
  <c r="AX28" i="4" s="1"/>
  <c r="Q28" i="4"/>
  <c r="P28" i="4"/>
  <c r="K28" i="4"/>
  <c r="AS28" i="4" s="1"/>
  <c r="J28" i="4"/>
  <c r="AR28" i="4" s="1"/>
  <c r="I28" i="4"/>
  <c r="AQ28" i="4" s="1"/>
  <c r="H28" i="4"/>
  <c r="AP28" i="4" s="1"/>
  <c r="G28" i="4"/>
  <c r="AO28" i="4" s="1"/>
  <c r="F28" i="4"/>
  <c r="AN28" i="4" s="1"/>
  <c r="E28" i="4"/>
  <c r="AM28" i="4" s="1"/>
  <c r="AH27" i="4"/>
  <c r="V27" i="4"/>
  <c r="BB27" i="4" s="1"/>
  <c r="U27" i="4"/>
  <c r="BA27" i="4" s="1"/>
  <c r="T27" i="4"/>
  <c r="AZ27" i="4" s="1"/>
  <c r="S27" i="4"/>
  <c r="AY27" i="4" s="1"/>
  <c r="R27" i="4"/>
  <c r="AX27" i="4" s="1"/>
  <c r="Q27" i="4"/>
  <c r="AW27" i="4" s="1"/>
  <c r="P27" i="4"/>
  <c r="AV27" i="4" s="1"/>
  <c r="K27" i="4"/>
  <c r="AS27" i="4" s="1"/>
  <c r="J27" i="4"/>
  <c r="AR27" i="4" s="1"/>
  <c r="I27" i="4"/>
  <c r="AQ27" i="4" s="1"/>
  <c r="H27" i="4"/>
  <c r="AP27" i="4" s="1"/>
  <c r="G27" i="4"/>
  <c r="AO27" i="4" s="1"/>
  <c r="F27" i="4"/>
  <c r="AN27" i="4" s="1"/>
  <c r="E27" i="4"/>
  <c r="AM27" i="4" s="1"/>
  <c r="AG26" i="4"/>
  <c r="AG25" i="4" s="1"/>
  <c r="AF26" i="4"/>
  <c r="AF25" i="4" s="1"/>
  <c r="AE26" i="4"/>
  <c r="AD26" i="4"/>
  <c r="AC26" i="4"/>
  <c r="AC25" i="4" s="1"/>
  <c r="AC18" i="4" s="1"/>
  <c r="AB26" i="4"/>
  <c r="AB25" i="4" s="1"/>
  <c r="AA26" i="4"/>
  <c r="AA25" i="4" s="1"/>
  <c r="AE25" i="4"/>
  <c r="AD25" i="4"/>
  <c r="AH24" i="4"/>
  <c r="W24" i="4"/>
  <c r="L24" i="4"/>
  <c r="AH23" i="4"/>
  <c r="W23" i="4"/>
  <c r="L23" i="4"/>
  <c r="AH22" i="4"/>
  <c r="W22" i="4"/>
  <c r="L22" i="4"/>
  <c r="AH21" i="4"/>
  <c r="W21" i="4"/>
  <c r="L21" i="4"/>
  <c r="AG20" i="4"/>
  <c r="AG19" i="4" s="1"/>
  <c r="AF20" i="4"/>
  <c r="AE20" i="4"/>
  <c r="AD20" i="4"/>
  <c r="AH20" i="4" s="1"/>
  <c r="AC20" i="4"/>
  <c r="AB20" i="4"/>
  <c r="AA20" i="4"/>
  <c r="V20" i="4"/>
  <c r="V19" i="4" s="1"/>
  <c r="U20" i="4"/>
  <c r="T20" i="4"/>
  <c r="S20" i="4"/>
  <c r="R20" i="4"/>
  <c r="R19" i="4" s="1"/>
  <c r="Q20" i="4"/>
  <c r="Q19" i="4" s="1"/>
  <c r="P20" i="4"/>
  <c r="K20" i="4"/>
  <c r="J20" i="4"/>
  <c r="J19" i="4" s="1"/>
  <c r="I20" i="4"/>
  <c r="I19" i="4" s="1"/>
  <c r="H20" i="4"/>
  <c r="G20" i="4"/>
  <c r="F20" i="4"/>
  <c r="F19" i="4" s="1"/>
  <c r="E20" i="4"/>
  <c r="AF19" i="4"/>
  <c r="AE19" i="4"/>
  <c r="AC19" i="4"/>
  <c r="AB19" i="4"/>
  <c r="AA19" i="4"/>
  <c r="U19" i="4"/>
  <c r="T19" i="4"/>
  <c r="S19" i="4"/>
  <c r="P19" i="4"/>
  <c r="K19" i="4"/>
  <c r="H19" i="4"/>
  <c r="G19" i="4"/>
  <c r="E19" i="4"/>
  <c r="AH17" i="4"/>
  <c r="V17" i="4"/>
  <c r="BB17" i="4" s="1"/>
  <c r="U17" i="4"/>
  <c r="BA17" i="4" s="1"/>
  <c r="T17" i="4"/>
  <c r="AZ17" i="4" s="1"/>
  <c r="S17" i="4"/>
  <c r="AY17" i="4" s="1"/>
  <c r="R17" i="4"/>
  <c r="AX17" i="4" s="1"/>
  <c r="Q17" i="4"/>
  <c r="AW17" i="4" s="1"/>
  <c r="P17" i="4"/>
  <c r="AV17" i="4" s="1"/>
  <c r="K17" i="4"/>
  <c r="AS17" i="4" s="1"/>
  <c r="J17" i="4"/>
  <c r="AR17" i="4" s="1"/>
  <c r="I17" i="4"/>
  <c r="AQ17" i="4" s="1"/>
  <c r="H17" i="4"/>
  <c r="AP17" i="4" s="1"/>
  <c r="G17" i="4"/>
  <c r="AO17" i="4" s="1"/>
  <c r="F17" i="4"/>
  <c r="AN17" i="4" s="1"/>
  <c r="E17" i="4"/>
  <c r="AM17" i="4" s="1"/>
  <c r="AY16" i="4"/>
  <c r="AH16" i="4"/>
  <c r="V16" i="4"/>
  <c r="BB16" i="4" s="1"/>
  <c r="U16" i="4"/>
  <c r="BA16" i="4" s="1"/>
  <c r="T16" i="4"/>
  <c r="AZ16" i="4" s="1"/>
  <c r="S16" i="4"/>
  <c r="R16" i="4"/>
  <c r="AX16" i="4" s="1"/>
  <c r="Q16" i="4"/>
  <c r="AW16" i="4" s="1"/>
  <c r="P16" i="4"/>
  <c r="K16" i="4"/>
  <c r="AS16" i="4" s="1"/>
  <c r="J16" i="4"/>
  <c r="AR16" i="4" s="1"/>
  <c r="I16" i="4"/>
  <c r="AQ16" i="4" s="1"/>
  <c r="H16" i="4"/>
  <c r="AP16" i="4" s="1"/>
  <c r="G16" i="4"/>
  <c r="AO16" i="4" s="1"/>
  <c r="F16" i="4"/>
  <c r="AN16" i="4" s="1"/>
  <c r="E16" i="4"/>
  <c r="AM15" i="4"/>
  <c r="K15" i="4"/>
  <c r="J15" i="4"/>
  <c r="I15" i="4"/>
  <c r="H15" i="4"/>
  <c r="G15" i="4"/>
  <c r="F15" i="4"/>
  <c r="AN15" i="4" s="1"/>
  <c r="E15" i="4"/>
  <c r="V14" i="4"/>
  <c r="U14" i="4"/>
  <c r="T14" i="4"/>
  <c r="S14" i="4"/>
  <c r="R14" i="4"/>
  <c r="Q14" i="4"/>
  <c r="P14" i="4"/>
  <c r="K14" i="4"/>
  <c r="J14" i="4"/>
  <c r="I14" i="4"/>
  <c r="H14" i="4"/>
  <c r="G14" i="4"/>
  <c r="F14" i="4"/>
  <c r="E14" i="4"/>
  <c r="AD11" i="4"/>
  <c r="AD10" i="4" s="1"/>
  <c r="AD9" i="4" s="1"/>
  <c r="V13" i="4"/>
  <c r="U13" i="4"/>
  <c r="BA13" i="4" s="1"/>
  <c r="T13" i="4"/>
  <c r="S13" i="4"/>
  <c r="R13" i="4"/>
  <c r="Q13" i="4"/>
  <c r="AW13" i="4" s="1"/>
  <c r="P13" i="4"/>
  <c r="K13" i="4"/>
  <c r="J13" i="4"/>
  <c r="AR13" i="4" s="1"/>
  <c r="I13" i="4"/>
  <c r="H13" i="4"/>
  <c r="G13" i="4"/>
  <c r="F13" i="4"/>
  <c r="F11" i="4" s="1"/>
  <c r="E13" i="4"/>
  <c r="AE11" i="4"/>
  <c r="AE10" i="4" s="1"/>
  <c r="AA11" i="4"/>
  <c r="V12" i="4"/>
  <c r="U12" i="4"/>
  <c r="T12" i="4"/>
  <c r="S12" i="4"/>
  <c r="AY12" i="4" s="1"/>
  <c r="R12" i="4"/>
  <c r="Q12" i="4"/>
  <c r="P12" i="4"/>
  <c r="K12" i="4"/>
  <c r="K11" i="4" s="1"/>
  <c r="K10" i="4" s="1"/>
  <c r="K9" i="4" s="1"/>
  <c r="J12" i="4"/>
  <c r="I12" i="4"/>
  <c r="H12" i="4"/>
  <c r="G12" i="4"/>
  <c r="G11" i="4" s="1"/>
  <c r="G10" i="4" s="1"/>
  <c r="G9" i="4" s="1"/>
  <c r="F12" i="4"/>
  <c r="E12" i="4"/>
  <c r="AG11" i="4"/>
  <c r="AG10" i="4" s="1"/>
  <c r="AG9" i="4" s="1"/>
  <c r="AF11" i="4"/>
  <c r="AC11" i="4"/>
  <c r="AC10" i="4" s="1"/>
  <c r="AC9" i="4" s="1"/>
  <c r="AB11" i="4"/>
  <c r="Q11" i="4"/>
  <c r="I11" i="4"/>
  <c r="I10" i="4" s="1"/>
  <c r="I9" i="4" s="1"/>
  <c r="E11" i="4"/>
  <c r="AG8" i="4"/>
  <c r="AC8" i="4"/>
  <c r="K7" i="4"/>
  <c r="J7" i="4"/>
  <c r="I7" i="4"/>
  <c r="H7" i="4"/>
  <c r="G7" i="4"/>
  <c r="F7" i="4"/>
  <c r="E7" i="4"/>
  <c r="AM6" i="4"/>
  <c r="K6" i="4"/>
  <c r="J6" i="4"/>
  <c r="I6" i="4"/>
  <c r="H6" i="4"/>
  <c r="G6" i="4"/>
  <c r="F6" i="4"/>
  <c r="E6" i="4"/>
  <c r="AJ55" i="3"/>
  <c r="X55" i="3"/>
  <c r="K55" i="3"/>
  <c r="J55" i="3"/>
  <c r="I55" i="3"/>
  <c r="H55" i="3"/>
  <c r="G55" i="3"/>
  <c r="F55" i="3"/>
  <c r="E55" i="3"/>
  <c r="X49" i="3"/>
  <c r="K49" i="3"/>
  <c r="AI49" i="3" s="1"/>
  <c r="J49" i="3"/>
  <c r="AH49" i="3" s="1"/>
  <c r="I49" i="3"/>
  <c r="AG49" i="3" s="1"/>
  <c r="H49" i="3"/>
  <c r="AF49" i="3" s="1"/>
  <c r="G49" i="3"/>
  <c r="AE49" i="3" s="1"/>
  <c r="F49" i="3"/>
  <c r="AD49" i="3" s="1"/>
  <c r="E49" i="3"/>
  <c r="T48" i="4"/>
  <c r="Q48" i="4"/>
  <c r="P48" i="4"/>
  <c r="K48" i="3"/>
  <c r="J48" i="3"/>
  <c r="AH48" i="3" s="1"/>
  <c r="I48" i="3"/>
  <c r="H48" i="3"/>
  <c r="G48" i="3"/>
  <c r="F48" i="3"/>
  <c r="E48" i="3"/>
  <c r="X47" i="3"/>
  <c r="K47" i="3"/>
  <c r="AI47" i="3" s="1"/>
  <c r="J47" i="3"/>
  <c r="AH47" i="3" s="1"/>
  <c r="I47" i="3"/>
  <c r="AG47" i="3" s="1"/>
  <c r="H47" i="3"/>
  <c r="AF47" i="3" s="1"/>
  <c r="G47" i="3"/>
  <c r="AE47" i="3" s="1"/>
  <c r="F47" i="3"/>
  <c r="AD47" i="3" s="1"/>
  <c r="E47" i="3"/>
  <c r="AC47" i="3" s="1"/>
  <c r="X46" i="3"/>
  <c r="K46" i="3"/>
  <c r="AI46" i="3" s="1"/>
  <c r="J46" i="3"/>
  <c r="AH46" i="3" s="1"/>
  <c r="I46" i="3"/>
  <c r="AG46" i="3" s="1"/>
  <c r="H46" i="3"/>
  <c r="AF46" i="3" s="1"/>
  <c r="G46" i="3"/>
  <c r="AE46" i="3" s="1"/>
  <c r="F46" i="3"/>
  <c r="AD46" i="3" s="1"/>
  <c r="E46" i="3"/>
  <c r="W45" i="3"/>
  <c r="V45" i="3"/>
  <c r="X43" i="3"/>
  <c r="K43" i="3"/>
  <c r="AI43" i="3" s="1"/>
  <c r="J43" i="3"/>
  <c r="AH43" i="3" s="1"/>
  <c r="I43" i="3"/>
  <c r="AG43" i="3" s="1"/>
  <c r="H43" i="3"/>
  <c r="AF43" i="3" s="1"/>
  <c r="G43" i="3"/>
  <c r="AE43" i="3" s="1"/>
  <c r="F43" i="3"/>
  <c r="E43" i="3"/>
  <c r="AC43" i="3" s="1"/>
  <c r="X42" i="3"/>
  <c r="K42" i="3"/>
  <c r="AI42" i="3" s="1"/>
  <c r="J42" i="3"/>
  <c r="AH42" i="3" s="1"/>
  <c r="I42" i="3"/>
  <c r="AG42" i="3" s="1"/>
  <c r="H42" i="3"/>
  <c r="AF42" i="3" s="1"/>
  <c r="G42" i="3"/>
  <c r="F42" i="3"/>
  <c r="AD42" i="3" s="1"/>
  <c r="E42" i="3"/>
  <c r="AC42" i="3" s="1"/>
  <c r="X41" i="3"/>
  <c r="K41" i="3"/>
  <c r="AI41" i="3" s="1"/>
  <c r="J41" i="3"/>
  <c r="AH41" i="3" s="1"/>
  <c r="I41" i="3"/>
  <c r="AG41" i="3" s="1"/>
  <c r="H41" i="3"/>
  <c r="AF41" i="3" s="1"/>
  <c r="G41" i="3"/>
  <c r="AE41" i="3" s="1"/>
  <c r="F41" i="3"/>
  <c r="AD41" i="3" s="1"/>
  <c r="E41" i="3"/>
  <c r="AC41" i="3" s="1"/>
  <c r="X40" i="3"/>
  <c r="K40" i="3"/>
  <c r="AI40" i="3" s="1"/>
  <c r="J40" i="3"/>
  <c r="AH40" i="3" s="1"/>
  <c r="I40" i="3"/>
  <c r="AG40" i="3" s="1"/>
  <c r="H40" i="3"/>
  <c r="AF40" i="3" s="1"/>
  <c r="G40" i="3"/>
  <c r="AE40" i="3" s="1"/>
  <c r="F40" i="3"/>
  <c r="AD40" i="3" s="1"/>
  <c r="E40" i="3"/>
  <c r="X39" i="3"/>
  <c r="K39" i="3"/>
  <c r="AI39" i="3" s="1"/>
  <c r="J39" i="3"/>
  <c r="AH39" i="3" s="1"/>
  <c r="I39" i="3"/>
  <c r="AG39" i="3" s="1"/>
  <c r="H39" i="3"/>
  <c r="AF39" i="3" s="1"/>
  <c r="G39" i="3"/>
  <c r="AE39" i="3" s="1"/>
  <c r="F39" i="3"/>
  <c r="E39" i="3"/>
  <c r="AC39" i="3" s="1"/>
  <c r="X38" i="3"/>
  <c r="K38" i="3"/>
  <c r="J38" i="3"/>
  <c r="AH38" i="3" s="1"/>
  <c r="I38" i="3"/>
  <c r="AG38" i="3" s="1"/>
  <c r="H38" i="3"/>
  <c r="AF38" i="3" s="1"/>
  <c r="G38" i="3"/>
  <c r="F38" i="3"/>
  <c r="AD38" i="3" s="1"/>
  <c r="E38" i="3"/>
  <c r="AC38" i="3" s="1"/>
  <c r="X37" i="3"/>
  <c r="K37" i="3"/>
  <c r="AI37" i="3" s="1"/>
  <c r="J37" i="3"/>
  <c r="AH37" i="3" s="1"/>
  <c r="I37" i="3"/>
  <c r="AG37" i="3" s="1"/>
  <c r="H37" i="3"/>
  <c r="G37" i="3"/>
  <c r="AE37" i="3" s="1"/>
  <c r="F37" i="3"/>
  <c r="AD37" i="3" s="1"/>
  <c r="E37" i="3"/>
  <c r="AC37" i="3" s="1"/>
  <c r="X36" i="3"/>
  <c r="K36" i="3"/>
  <c r="AI36" i="3" s="1"/>
  <c r="J36" i="3"/>
  <c r="AH36" i="3" s="1"/>
  <c r="I36" i="3"/>
  <c r="AG36" i="3" s="1"/>
  <c r="H36" i="3"/>
  <c r="AF36" i="3" s="1"/>
  <c r="G36" i="3"/>
  <c r="AE36" i="3" s="1"/>
  <c r="F36" i="3"/>
  <c r="AD36" i="3" s="1"/>
  <c r="E36" i="3"/>
  <c r="E35" i="3" s="1"/>
  <c r="W35" i="3"/>
  <c r="V35" i="3"/>
  <c r="U35" i="3"/>
  <c r="T35" i="3"/>
  <c r="S35" i="3"/>
  <c r="R35" i="3"/>
  <c r="Q35" i="3"/>
  <c r="I35" i="3"/>
  <c r="X34" i="3"/>
  <c r="K34" i="3"/>
  <c r="AI34" i="3" s="1"/>
  <c r="J34" i="3"/>
  <c r="I34" i="3"/>
  <c r="AG34" i="3" s="1"/>
  <c r="H34" i="3"/>
  <c r="AF34" i="3" s="1"/>
  <c r="G34" i="3"/>
  <c r="AE34" i="3" s="1"/>
  <c r="F34" i="3"/>
  <c r="E34" i="3"/>
  <c r="AC34" i="3" s="1"/>
  <c r="X33" i="3"/>
  <c r="K33" i="3"/>
  <c r="AI33" i="3" s="1"/>
  <c r="J33" i="3"/>
  <c r="AH33" i="3" s="1"/>
  <c r="I33" i="3"/>
  <c r="AG33" i="3" s="1"/>
  <c r="H33" i="3"/>
  <c r="AF33" i="3" s="1"/>
  <c r="G33" i="3"/>
  <c r="F33" i="3"/>
  <c r="AD33" i="3" s="1"/>
  <c r="E33" i="3"/>
  <c r="AC33" i="3" s="1"/>
  <c r="W32" i="3"/>
  <c r="V32" i="3"/>
  <c r="U32" i="3"/>
  <c r="T32" i="3"/>
  <c r="S32" i="3"/>
  <c r="R32" i="3"/>
  <c r="Q32" i="3"/>
  <c r="X31" i="3"/>
  <c r="K31" i="3"/>
  <c r="AI31" i="3" s="1"/>
  <c r="J31" i="3"/>
  <c r="AH31" i="3" s="1"/>
  <c r="I31" i="3"/>
  <c r="AG31" i="3" s="1"/>
  <c r="H31" i="3"/>
  <c r="AF31" i="3" s="1"/>
  <c r="G31" i="3"/>
  <c r="AE31" i="3" s="1"/>
  <c r="F31" i="3"/>
  <c r="AD31" i="3" s="1"/>
  <c r="E31" i="3"/>
  <c r="AC31" i="3" s="1"/>
  <c r="X30" i="3"/>
  <c r="K30" i="3"/>
  <c r="AI30" i="3" s="1"/>
  <c r="J30" i="3"/>
  <c r="AH30" i="3" s="1"/>
  <c r="I30" i="3"/>
  <c r="AG30" i="3" s="1"/>
  <c r="H30" i="3"/>
  <c r="AF30" i="3" s="1"/>
  <c r="G30" i="3"/>
  <c r="AE30" i="3" s="1"/>
  <c r="F30" i="3"/>
  <c r="AD30" i="3" s="1"/>
  <c r="E30" i="3"/>
  <c r="X29" i="3"/>
  <c r="K29" i="3"/>
  <c r="AI29" i="3" s="1"/>
  <c r="J29" i="3"/>
  <c r="I29" i="3"/>
  <c r="AG29" i="3" s="1"/>
  <c r="H29" i="3"/>
  <c r="AF29" i="3" s="1"/>
  <c r="G29" i="3"/>
  <c r="AE29" i="3" s="1"/>
  <c r="F29" i="3"/>
  <c r="E29" i="3"/>
  <c r="AC29" i="3" s="1"/>
  <c r="AD28" i="3"/>
  <c r="X28" i="3"/>
  <c r="K28" i="3"/>
  <c r="J28" i="3"/>
  <c r="AH28" i="3" s="1"/>
  <c r="I28" i="3"/>
  <c r="AG28" i="3" s="1"/>
  <c r="H28" i="3"/>
  <c r="AF28" i="3" s="1"/>
  <c r="G28" i="3"/>
  <c r="F28" i="3"/>
  <c r="E28" i="3"/>
  <c r="AC28" i="3" s="1"/>
  <c r="X27" i="3"/>
  <c r="K27" i="3"/>
  <c r="AI27" i="3" s="1"/>
  <c r="J27" i="3"/>
  <c r="AH27" i="3" s="1"/>
  <c r="I27" i="3"/>
  <c r="AG27" i="3" s="1"/>
  <c r="H27" i="3"/>
  <c r="G27" i="3"/>
  <c r="AE27" i="3" s="1"/>
  <c r="F27" i="3"/>
  <c r="AD27" i="3" s="1"/>
  <c r="E27" i="3"/>
  <c r="AC27" i="3" s="1"/>
  <c r="W26" i="3"/>
  <c r="V26" i="3"/>
  <c r="U26" i="3"/>
  <c r="T26" i="3"/>
  <c r="S26" i="3"/>
  <c r="R26" i="3"/>
  <c r="Q26" i="3"/>
  <c r="Q25" i="3" s="1"/>
  <c r="E26" i="3"/>
  <c r="W25" i="3"/>
  <c r="V25" i="3"/>
  <c r="U25" i="3"/>
  <c r="T25" i="3"/>
  <c r="S25" i="3"/>
  <c r="R25" i="3"/>
  <c r="X24" i="3"/>
  <c r="L24" i="3"/>
  <c r="X23" i="3"/>
  <c r="L23" i="3"/>
  <c r="X22" i="3"/>
  <c r="L22" i="3"/>
  <c r="X21" i="3"/>
  <c r="L21" i="3"/>
  <c r="W20" i="3"/>
  <c r="W19" i="3" s="1"/>
  <c r="V20" i="3"/>
  <c r="V19" i="3" s="1"/>
  <c r="U20" i="3"/>
  <c r="U19" i="3" s="1"/>
  <c r="T20" i="3"/>
  <c r="T19" i="3" s="1"/>
  <c r="S20" i="3"/>
  <c r="S19" i="3" s="1"/>
  <c r="R20" i="3"/>
  <c r="R19" i="3" s="1"/>
  <c r="Q20" i="3"/>
  <c r="Q19" i="3" s="1"/>
  <c r="K20" i="3"/>
  <c r="K19" i="3" s="1"/>
  <c r="J20" i="3"/>
  <c r="J19" i="3" s="1"/>
  <c r="I20" i="3"/>
  <c r="I19" i="3" s="1"/>
  <c r="H20" i="3"/>
  <c r="G20" i="3"/>
  <c r="F19" i="3"/>
  <c r="E20" i="3"/>
  <c r="E19" i="3" s="1"/>
  <c r="G19" i="3"/>
  <c r="X17" i="3"/>
  <c r="K17" i="3"/>
  <c r="AI17" i="3" s="1"/>
  <c r="J17" i="3"/>
  <c r="AH17" i="3" s="1"/>
  <c r="I17" i="3"/>
  <c r="AG17" i="3" s="1"/>
  <c r="H17" i="3"/>
  <c r="AF17" i="3" s="1"/>
  <c r="G17" i="3"/>
  <c r="AE17" i="3" s="1"/>
  <c r="F17" i="3"/>
  <c r="AD17" i="3" s="1"/>
  <c r="E17" i="3"/>
  <c r="X16" i="3"/>
  <c r="K16" i="3"/>
  <c r="AI16" i="3" s="1"/>
  <c r="J16" i="3"/>
  <c r="AH16" i="3" s="1"/>
  <c r="I16" i="3"/>
  <c r="AG16" i="3" s="1"/>
  <c r="H16" i="3"/>
  <c r="AF16" i="3" s="1"/>
  <c r="G16" i="3"/>
  <c r="AE16" i="3" s="1"/>
  <c r="F16" i="3"/>
  <c r="E16" i="3"/>
  <c r="AC16" i="3" s="1"/>
  <c r="K15" i="3"/>
  <c r="J15" i="3"/>
  <c r="I15" i="3"/>
  <c r="H15" i="3"/>
  <c r="G15" i="3"/>
  <c r="F15" i="3"/>
  <c r="E15" i="3"/>
  <c r="X14" i="3"/>
  <c r="K14" i="3"/>
  <c r="J14" i="3"/>
  <c r="I14" i="3"/>
  <c r="H14" i="3"/>
  <c r="G14" i="3"/>
  <c r="F14" i="3"/>
  <c r="E14" i="3"/>
  <c r="X13" i="3"/>
  <c r="K13" i="3"/>
  <c r="AI13" i="3" s="1"/>
  <c r="J13" i="3"/>
  <c r="AH13" i="3" s="1"/>
  <c r="I13" i="3"/>
  <c r="AG13" i="3" s="1"/>
  <c r="H13" i="3"/>
  <c r="G13" i="3"/>
  <c r="AE13" i="3" s="1"/>
  <c r="F13" i="3"/>
  <c r="AD13" i="3" s="1"/>
  <c r="E13" i="3"/>
  <c r="AC13" i="3" s="1"/>
  <c r="X12" i="3"/>
  <c r="K12" i="3"/>
  <c r="AI12" i="3" s="1"/>
  <c r="J12" i="3"/>
  <c r="AH12" i="3" s="1"/>
  <c r="I12" i="3"/>
  <c r="AG12" i="3" s="1"/>
  <c r="H12" i="3"/>
  <c r="AF12" i="3" s="1"/>
  <c r="G12" i="3"/>
  <c r="AE12" i="3" s="1"/>
  <c r="F12" i="3"/>
  <c r="AD12" i="3" s="1"/>
  <c r="E12" i="3"/>
  <c r="W11" i="3"/>
  <c r="W10" i="3" s="1"/>
  <c r="V11" i="3"/>
  <c r="V10" i="3" s="1"/>
  <c r="U11" i="3"/>
  <c r="U10" i="3" s="1"/>
  <c r="T11" i="3"/>
  <c r="S11" i="3"/>
  <c r="S10" i="3" s="1"/>
  <c r="R11" i="3"/>
  <c r="R10" i="3" s="1"/>
  <c r="Q11" i="3"/>
  <c r="Q10" i="3" s="1"/>
  <c r="E11" i="3"/>
  <c r="T10" i="3"/>
  <c r="V7" i="4"/>
  <c r="U7" i="4"/>
  <c r="T7" i="4"/>
  <c r="R7" i="4"/>
  <c r="Q7" i="4"/>
  <c r="K7" i="3"/>
  <c r="J7" i="3"/>
  <c r="I7" i="3"/>
  <c r="H7" i="3"/>
  <c r="G7" i="3"/>
  <c r="F7" i="3"/>
  <c r="E7" i="3"/>
  <c r="K6" i="3"/>
  <c r="J6" i="3"/>
  <c r="I6" i="3"/>
  <c r="H6" i="3"/>
  <c r="G6" i="3"/>
  <c r="F6" i="3"/>
  <c r="E6" i="3"/>
  <c r="AK55" i="2"/>
  <c r="Y55" i="2"/>
  <c r="Y54" i="2"/>
  <c r="AJ49" i="2"/>
  <c r="AI49" i="2"/>
  <c r="AH49" i="2"/>
  <c r="AF49" i="2"/>
  <c r="AE49" i="2"/>
  <c r="Y49" i="2"/>
  <c r="AI48" i="2"/>
  <c r="Y48" i="2"/>
  <c r="AI47" i="2"/>
  <c r="AH47" i="2"/>
  <c r="AF47" i="2"/>
  <c r="AE47" i="2"/>
  <c r="Y47" i="2"/>
  <c r="AJ46" i="2"/>
  <c r="AI46" i="2"/>
  <c r="AE46" i="2"/>
  <c r="AD46" i="2"/>
  <c r="Y46" i="2"/>
  <c r="X45" i="2"/>
  <c r="W45" i="2"/>
  <c r="V45" i="2"/>
  <c r="U45" i="2"/>
  <c r="T45" i="2"/>
  <c r="S45" i="2"/>
  <c r="R45" i="2"/>
  <c r="K45" i="2"/>
  <c r="F45" i="2"/>
  <c r="E45" i="2"/>
  <c r="AI43" i="2"/>
  <c r="AH43" i="2"/>
  <c r="AD43" i="2"/>
  <c r="Y43" i="2"/>
  <c r="AJ42" i="2"/>
  <c r="AG42" i="2"/>
  <c r="AF42" i="2"/>
  <c r="AE42" i="2"/>
  <c r="AI41" i="2"/>
  <c r="AH41" i="2"/>
  <c r="AE41" i="2"/>
  <c r="AD41" i="2"/>
  <c r="Y41" i="2"/>
  <c r="AJ40" i="2"/>
  <c r="AH40" i="2"/>
  <c r="AD40" i="2"/>
  <c r="Y40" i="2"/>
  <c r="AJ39" i="2"/>
  <c r="AI39" i="2"/>
  <c r="AF39" i="2"/>
  <c r="AE39" i="2"/>
  <c r="Y39" i="2"/>
  <c r="AI38" i="2"/>
  <c r="AH38" i="2"/>
  <c r="AE38" i="2"/>
  <c r="AD38" i="2"/>
  <c r="Y38" i="2"/>
  <c r="AI37" i="2"/>
  <c r="AH37" i="2"/>
  <c r="AD37" i="2"/>
  <c r="Y37" i="2"/>
  <c r="AF36" i="2"/>
  <c r="Y36" i="2"/>
  <c r="X35" i="2"/>
  <c r="W35" i="2"/>
  <c r="V35" i="2"/>
  <c r="U35" i="2"/>
  <c r="T35" i="2"/>
  <c r="S35" i="2"/>
  <c r="R35" i="2"/>
  <c r="J35" i="2"/>
  <c r="AI35" i="2" s="1"/>
  <c r="I35" i="2"/>
  <c r="AH35" i="2" s="1"/>
  <c r="E35" i="2"/>
  <c r="AJ34" i="2"/>
  <c r="AG34" i="2"/>
  <c r="AF34" i="2"/>
  <c r="Y34" i="2"/>
  <c r="AI33" i="2"/>
  <c r="AH33" i="2"/>
  <c r="AF33" i="2"/>
  <c r="AE33" i="2"/>
  <c r="X32" i="2"/>
  <c r="W32" i="2"/>
  <c r="V32" i="2"/>
  <c r="U32" i="2"/>
  <c r="T32" i="2"/>
  <c r="S32" i="2"/>
  <c r="J32" i="2"/>
  <c r="I32" i="2"/>
  <c r="AH32" i="2" s="1"/>
  <c r="G32" i="2"/>
  <c r="AF32" i="2" s="1"/>
  <c r="AI31" i="2"/>
  <c r="AH31" i="2"/>
  <c r="AE31" i="2"/>
  <c r="AH30" i="2"/>
  <c r="AF30" i="2"/>
  <c r="AD30" i="2"/>
  <c r="Y30" i="2"/>
  <c r="AJ29" i="2"/>
  <c r="AI29" i="2"/>
  <c r="AG29" i="2"/>
  <c r="Y29" i="2"/>
  <c r="AE28" i="2"/>
  <c r="Y28" i="2"/>
  <c r="AJ27" i="2"/>
  <c r="AG27" i="2"/>
  <c r="AD27" i="2"/>
  <c r="Y27" i="2"/>
  <c r="X26" i="2"/>
  <c r="W26" i="2"/>
  <c r="W25" i="2" s="1"/>
  <c r="V26" i="2"/>
  <c r="V25" i="2" s="1"/>
  <c r="U26" i="2"/>
  <c r="U25" i="2" s="1"/>
  <c r="T26" i="2"/>
  <c r="S26" i="2"/>
  <c r="S25" i="2" s="1"/>
  <c r="R26" i="2"/>
  <c r="R25" i="2" s="1"/>
  <c r="X25" i="2"/>
  <c r="T25" i="2"/>
  <c r="Y24" i="2"/>
  <c r="Y23" i="2"/>
  <c r="Y22" i="2"/>
  <c r="Y21" i="2"/>
  <c r="X20" i="2"/>
  <c r="W20" i="2"/>
  <c r="V20" i="2"/>
  <c r="V19" i="2" s="1"/>
  <c r="U20" i="2"/>
  <c r="U19" i="2" s="1"/>
  <c r="T20" i="2"/>
  <c r="S20" i="2"/>
  <c r="S19" i="2" s="1"/>
  <c r="R20" i="2"/>
  <c r="R19" i="2" s="1"/>
  <c r="K20" i="2"/>
  <c r="K19" i="2" s="1"/>
  <c r="X19" i="2"/>
  <c r="W19" i="2"/>
  <c r="T19" i="2"/>
  <c r="G19" i="2"/>
  <c r="AI17" i="2"/>
  <c r="AG17" i="2"/>
  <c r="Y17" i="2"/>
  <c r="AJ16" i="2"/>
  <c r="AI16" i="2"/>
  <c r="AF16" i="2"/>
  <c r="AE16" i="2"/>
  <c r="Y16" i="2"/>
  <c r="AI15" i="2"/>
  <c r="AG15" i="2"/>
  <c r="AE15" i="2"/>
  <c r="Y15" i="2"/>
  <c r="AH14" i="2"/>
  <c r="AG14" i="2"/>
  <c r="Y14" i="2"/>
  <c r="AH13" i="2"/>
  <c r="AD13" i="2"/>
  <c r="Y13" i="2"/>
  <c r="AJ12" i="2"/>
  <c r="AI12" i="2"/>
  <c r="AF12" i="2"/>
  <c r="AE12" i="2"/>
  <c r="Y12" i="2"/>
  <c r="X11" i="2"/>
  <c r="W11" i="2"/>
  <c r="V11" i="2"/>
  <c r="U11" i="2"/>
  <c r="U10" i="2" s="1"/>
  <c r="T11" i="2"/>
  <c r="S11" i="2"/>
  <c r="R11" i="2"/>
  <c r="J11" i="2"/>
  <c r="X10" i="2"/>
  <c r="X9" i="2" s="1"/>
  <c r="W10" i="2"/>
  <c r="W9" i="2" s="1"/>
  <c r="V10" i="2"/>
  <c r="V9" i="2" s="1"/>
  <c r="T10" i="2"/>
  <c r="S10" i="2"/>
  <c r="S9" i="2" s="1"/>
  <c r="R10" i="2"/>
  <c r="R9" i="2" s="1"/>
  <c r="U9" i="2"/>
  <c r="X8" i="2"/>
  <c r="W8" i="2"/>
  <c r="V8" i="2"/>
  <c r="U8" i="2"/>
  <c r="T8" i="2"/>
  <c r="S8" i="2"/>
  <c r="R8" i="2"/>
  <c r="E8" i="2"/>
  <c r="AI7" i="2"/>
  <c r="AH7" i="2"/>
  <c r="AE7" i="2"/>
  <c r="Y7" i="2"/>
  <c r="Y8" i="2" s="1"/>
  <c r="AJ6" i="2"/>
  <c r="AG6" i="2"/>
  <c r="AF6" i="2"/>
  <c r="AD6" i="2"/>
  <c r="Y6" i="2"/>
  <c r="L55" i="1"/>
  <c r="L49" i="1"/>
  <c r="L48" i="1"/>
  <c r="L47" i="1"/>
  <c r="L46" i="1"/>
  <c r="K45" i="1"/>
  <c r="J45" i="1"/>
  <c r="I45" i="1"/>
  <c r="H45" i="1"/>
  <c r="G45" i="1"/>
  <c r="F45" i="1"/>
  <c r="E45" i="1"/>
  <c r="L43" i="1"/>
  <c r="L42" i="1"/>
  <c r="L41" i="1"/>
  <c r="L40" i="1"/>
  <c r="L39" i="1"/>
  <c r="L38" i="1"/>
  <c r="L37" i="1"/>
  <c r="L36" i="1"/>
  <c r="K35" i="1"/>
  <c r="J35" i="1"/>
  <c r="I35" i="1"/>
  <c r="H35" i="1"/>
  <c r="G35" i="1"/>
  <c r="F35" i="1"/>
  <c r="E35" i="1"/>
  <c r="L34" i="1"/>
  <c r="L33" i="1"/>
  <c r="K32" i="1"/>
  <c r="J32" i="1"/>
  <c r="I32" i="1"/>
  <c r="H32" i="1"/>
  <c r="G32" i="1"/>
  <c r="F32" i="1"/>
  <c r="E32" i="1"/>
  <c r="L31" i="1"/>
  <c r="L30" i="1"/>
  <c r="L29" i="1"/>
  <c r="L28" i="1"/>
  <c r="L27" i="1"/>
  <c r="K26" i="1"/>
  <c r="K25" i="1" s="1"/>
  <c r="J26" i="1"/>
  <c r="J25" i="1" s="1"/>
  <c r="I26" i="1"/>
  <c r="I25" i="1" s="1"/>
  <c r="H26" i="1"/>
  <c r="H25" i="1" s="1"/>
  <c r="G26" i="1"/>
  <c r="G25" i="1" s="1"/>
  <c r="F26" i="1"/>
  <c r="F25" i="1" s="1"/>
  <c r="E26" i="1"/>
  <c r="E25" i="1"/>
  <c r="L24" i="1"/>
  <c r="L23" i="1"/>
  <c r="L22" i="1"/>
  <c r="L21" i="1"/>
  <c r="K20" i="1"/>
  <c r="J20" i="1"/>
  <c r="J19" i="1" s="1"/>
  <c r="I20" i="1"/>
  <c r="I19" i="1" s="1"/>
  <c r="H20" i="1"/>
  <c r="H19" i="1" s="1"/>
  <c r="G20" i="1"/>
  <c r="F20" i="1"/>
  <c r="E20" i="1"/>
  <c r="K19" i="1"/>
  <c r="G19" i="1"/>
  <c r="F19" i="1"/>
  <c r="L17" i="1"/>
  <c r="L16" i="1"/>
  <c r="L15" i="1"/>
  <c r="L14" i="1"/>
  <c r="L13" i="1"/>
  <c r="L12" i="1"/>
  <c r="K11" i="1"/>
  <c r="J11" i="1"/>
  <c r="I11" i="1"/>
  <c r="I10" i="1" s="1"/>
  <c r="I9" i="1" s="1"/>
  <c r="H11" i="1"/>
  <c r="L11" i="1" s="1"/>
  <c r="G11" i="1"/>
  <c r="F11" i="1"/>
  <c r="E11" i="1"/>
  <c r="E10" i="1" s="1"/>
  <c r="E9" i="1" s="1"/>
  <c r="K10" i="1"/>
  <c r="K9" i="1" s="1"/>
  <c r="J10" i="1"/>
  <c r="J9" i="1" s="1"/>
  <c r="G10" i="1"/>
  <c r="G9" i="1" s="1"/>
  <c r="F10" i="1"/>
  <c r="F9" i="1" s="1"/>
  <c r="L7" i="1"/>
  <c r="L6" i="1"/>
  <c r="F15" i="10" l="1"/>
  <c r="E16" i="11" s="1"/>
  <c r="C8" i="10"/>
  <c r="E9" i="11" s="1"/>
  <c r="C12" i="10"/>
  <c r="E13" i="11" s="1"/>
  <c r="C9" i="10"/>
  <c r="E10" i="11" s="1"/>
  <c r="C13" i="10"/>
  <c r="E14" i="11" s="1"/>
  <c r="C7" i="10"/>
  <c r="E8" i="11" s="1"/>
  <c r="C10" i="10"/>
  <c r="E11" i="11" s="1"/>
  <c r="C14" i="10"/>
  <c r="C11" i="10"/>
  <c r="E12" i="11" s="1"/>
  <c r="G15" i="10"/>
  <c r="E17" i="11" s="1"/>
  <c r="J15" i="10"/>
  <c r="K15" i="10"/>
  <c r="H15" i="10"/>
  <c r="I15" i="10"/>
  <c r="AN13" i="4"/>
  <c r="AF10" i="4"/>
  <c r="W19" i="4"/>
  <c r="AP49" i="4"/>
  <c r="AH15" i="4"/>
  <c r="L19" i="4"/>
  <c r="AE8" i="4"/>
  <c r="AQ12" i="4"/>
  <c r="AV13" i="4"/>
  <c r="AZ13" i="4"/>
  <c r="AY14" i="4"/>
  <c r="L20" i="4"/>
  <c r="AH26" i="4"/>
  <c r="F32" i="4"/>
  <c r="AF18" i="4"/>
  <c r="AQ45" i="4"/>
  <c r="AB10" i="4"/>
  <c r="J11" i="4"/>
  <c r="W20" i="4"/>
  <c r="AY49" i="4"/>
  <c r="AB8" i="4"/>
  <c r="AF8" i="4"/>
  <c r="AH12" i="4"/>
  <c r="AM13" i="4"/>
  <c r="AQ13" i="4"/>
  <c r="AD19" i="4"/>
  <c r="AH25" i="4"/>
  <c r="AG18" i="4"/>
  <c r="AG44" i="4" s="1"/>
  <c r="S35" i="4"/>
  <c r="AY35" i="4" s="1"/>
  <c r="AH49" i="4"/>
  <c r="L55" i="4"/>
  <c r="AX13" i="4"/>
  <c r="BB13" i="4"/>
  <c r="P11" i="4"/>
  <c r="T11" i="4"/>
  <c r="AZ11" i="4" s="1"/>
  <c r="AW12" i="4"/>
  <c r="BA12" i="4"/>
  <c r="AX14" i="4"/>
  <c r="BB14" i="4"/>
  <c r="AW40" i="4"/>
  <c r="BA40" i="4"/>
  <c r="BA48" i="4"/>
  <c r="AV49" i="4"/>
  <c r="AZ49" i="4"/>
  <c r="P45" i="4"/>
  <c r="U11" i="4"/>
  <c r="W40" i="4"/>
  <c r="L20" i="3"/>
  <c r="U18" i="3"/>
  <c r="U45" i="3"/>
  <c r="R11" i="4"/>
  <c r="R10" i="4" s="1"/>
  <c r="AX10" i="4" s="1"/>
  <c r="V11" i="4"/>
  <c r="V10" i="4" s="1"/>
  <c r="W13" i="4"/>
  <c r="BC13" i="4" s="1"/>
  <c r="T26" i="4"/>
  <c r="T25" i="4" s="1"/>
  <c r="AX40" i="4"/>
  <c r="BB40" i="4"/>
  <c r="AW49" i="4"/>
  <c r="BA49" i="4"/>
  <c r="V8" i="3"/>
  <c r="T8" i="3"/>
  <c r="F11" i="3"/>
  <c r="AD11" i="3" s="1"/>
  <c r="AV12" i="4"/>
  <c r="AZ12" i="4"/>
  <c r="R26" i="4"/>
  <c r="AX26" i="4" s="1"/>
  <c r="Q10" i="4"/>
  <c r="AW10" i="4" s="1"/>
  <c r="U10" i="4"/>
  <c r="BA10" i="4" s="1"/>
  <c r="AD6" i="3"/>
  <c r="X10" i="3"/>
  <c r="T18" i="3"/>
  <c r="X35" i="3"/>
  <c r="W12" i="4"/>
  <c r="BC12" i="4" s="1"/>
  <c r="AW14" i="4"/>
  <c r="AZ25" i="4"/>
  <c r="AZ29" i="4"/>
  <c r="P35" i="4"/>
  <c r="AV35" i="4" s="1"/>
  <c r="U35" i="4"/>
  <c r="BA35" i="4" s="1"/>
  <c r="AF6" i="3"/>
  <c r="AC7" i="3"/>
  <c r="X11" i="3"/>
  <c r="H19" i="3"/>
  <c r="L19" i="3" s="1"/>
  <c r="S18" i="3"/>
  <c r="W18" i="3"/>
  <c r="R18" i="3"/>
  <c r="V18" i="3"/>
  <c r="Q45" i="3"/>
  <c r="AD48" i="3"/>
  <c r="S11" i="4"/>
  <c r="AV11" i="4"/>
  <c r="V26" i="4"/>
  <c r="V25" i="4" s="1"/>
  <c r="BB25" i="4" s="1"/>
  <c r="S32" i="4"/>
  <c r="AY32" i="4" s="1"/>
  <c r="R35" i="4"/>
  <c r="AX35" i="4" s="1"/>
  <c r="V35" i="4"/>
  <c r="BB35" i="4" s="1"/>
  <c r="W41" i="4"/>
  <c r="BC41" i="4" s="1"/>
  <c r="AC48" i="3"/>
  <c r="AG48" i="3"/>
  <c r="BB10" i="4"/>
  <c r="S26" i="4"/>
  <c r="Q8" i="3"/>
  <c r="F8" i="3"/>
  <c r="J8" i="3"/>
  <c r="X20" i="3"/>
  <c r="K32" i="3"/>
  <c r="R45" i="3"/>
  <c r="AW11" i="4"/>
  <c r="BA11" i="4"/>
  <c r="AX12" i="4"/>
  <c r="BB12" i="4"/>
  <c r="W14" i="4"/>
  <c r="AZ26" i="4"/>
  <c r="W28" i="4"/>
  <c r="BC28" i="4" s="1"/>
  <c r="AV28" i="4"/>
  <c r="BA38" i="4"/>
  <c r="W39" i="4"/>
  <c r="BC39" i="4" s="1"/>
  <c r="AV39" i="4"/>
  <c r="AV41" i="4"/>
  <c r="U45" i="4"/>
  <c r="W49" i="4"/>
  <c r="V45" i="4"/>
  <c r="AE45" i="2"/>
  <c r="AI45" i="2"/>
  <c r="AJ45" i="2"/>
  <c r="U18" i="2"/>
  <c r="AI11" i="2"/>
  <c r="J10" i="2"/>
  <c r="AI10" i="2" s="1"/>
  <c r="AD12" i="2"/>
  <c r="E11" i="2"/>
  <c r="AD11" i="2" s="1"/>
  <c r="AD34" i="2"/>
  <c r="E32" i="2"/>
  <c r="AJ37" i="2"/>
  <c r="K35" i="2"/>
  <c r="AJ35" i="2" s="1"/>
  <c r="AF46" i="2"/>
  <c r="G45" i="2"/>
  <c r="AF45" i="2" s="1"/>
  <c r="AI6" i="2"/>
  <c r="AG7" i="2"/>
  <c r="F8" i="2"/>
  <c r="AE27" i="2"/>
  <c r="AE36" i="2"/>
  <c r="L23" i="2"/>
  <c r="G35" i="2"/>
  <c r="AF35" i="2" s="1"/>
  <c r="L38" i="2"/>
  <c r="AK38" i="2" s="1"/>
  <c r="AE6" i="2"/>
  <c r="Y10" i="2"/>
  <c r="F11" i="2"/>
  <c r="L15" i="2"/>
  <c r="AK15" i="2" s="1"/>
  <c r="S18" i="2"/>
  <c r="S44" i="2" s="1"/>
  <c r="S50" i="2" s="1"/>
  <c r="W18" i="2"/>
  <c r="W44" i="2" s="1"/>
  <c r="W50" i="2" s="1"/>
  <c r="W56" i="2" s="1"/>
  <c r="AD45" i="2"/>
  <c r="L48" i="2"/>
  <c r="AK48" i="2" s="1"/>
  <c r="T9" i="2"/>
  <c r="Y9" i="2" s="1"/>
  <c r="H11" i="2"/>
  <c r="Y11" i="2"/>
  <c r="Y19" i="2"/>
  <c r="T18" i="2"/>
  <c r="T44" i="2" s="1"/>
  <c r="T50" i="2" s="1"/>
  <c r="Y20" i="2"/>
  <c r="AI27" i="2"/>
  <c r="AF11" i="2"/>
  <c r="L17" i="2"/>
  <c r="AK17" i="2" s="1"/>
  <c r="AE17" i="2"/>
  <c r="AF27" i="2"/>
  <c r="G26" i="2"/>
  <c r="AF26" i="2" s="1"/>
  <c r="AJ33" i="2"/>
  <c r="K32" i="2"/>
  <c r="L34" i="2"/>
  <c r="AD36" i="2"/>
  <c r="L36" i="2"/>
  <c r="AK36" i="2" s="1"/>
  <c r="L40" i="2"/>
  <c r="L55" i="2"/>
  <c r="Y25" i="2"/>
  <c r="Y26" i="2"/>
  <c r="Y35" i="2"/>
  <c r="I8" i="2"/>
  <c r="L29" i="2"/>
  <c r="AK29" i="2" s="1"/>
  <c r="L41" i="2"/>
  <c r="AK41" i="2" s="1"/>
  <c r="K8" i="2"/>
  <c r="F32" i="2"/>
  <c r="V18" i="2"/>
  <c r="V44" i="2" s="1"/>
  <c r="V50" i="2" s="1"/>
  <c r="AD39" i="2"/>
  <c r="AG41" i="2"/>
  <c r="AD42" i="2"/>
  <c r="L16" i="2"/>
  <c r="AK16" i="2" s="1"/>
  <c r="E20" i="2"/>
  <c r="E19" i="2" s="1"/>
  <c r="H19" i="2"/>
  <c r="L24" i="2"/>
  <c r="L22" i="2"/>
  <c r="L31" i="2"/>
  <c r="K26" i="2"/>
  <c r="L47" i="2"/>
  <c r="AK47" i="2" s="1"/>
  <c r="L49" i="2"/>
  <c r="AK49" i="2" s="1"/>
  <c r="L46" i="2"/>
  <c r="H45" i="2"/>
  <c r="AG45" i="2" s="1"/>
  <c r="I45" i="2"/>
  <c r="AH45" i="2" s="1"/>
  <c r="L43" i="2"/>
  <c r="AK43" i="2" s="1"/>
  <c r="AH42" i="2"/>
  <c r="AK40" i="2"/>
  <c r="L39" i="2"/>
  <c r="AK39" i="2" s="1"/>
  <c r="H35" i="2"/>
  <c r="AG35" i="2" s="1"/>
  <c r="L37" i="2"/>
  <c r="AK37" i="2" s="1"/>
  <c r="H32" i="2"/>
  <c r="AG32" i="2" s="1"/>
  <c r="AK34" i="2"/>
  <c r="AJ32" i="2"/>
  <c r="L33" i="2"/>
  <c r="AG33" i="2"/>
  <c r="AJ26" i="2"/>
  <c r="K25" i="2"/>
  <c r="J25" i="2"/>
  <c r="AI25" i="2" s="1"/>
  <c r="L30" i="2"/>
  <c r="AK30" i="2" s="1"/>
  <c r="F25" i="2"/>
  <c r="AE25" i="2" s="1"/>
  <c r="E26" i="2"/>
  <c r="L28" i="2"/>
  <c r="AK28" i="2" s="1"/>
  <c r="AJ28" i="2"/>
  <c r="AD29" i="2"/>
  <c r="H26" i="2"/>
  <c r="I26" i="2"/>
  <c r="L27" i="2"/>
  <c r="AK27" i="2" s="1"/>
  <c r="F19" i="2"/>
  <c r="I19" i="2"/>
  <c r="J18" i="2"/>
  <c r="L21" i="2"/>
  <c r="L19" i="2"/>
  <c r="L20" i="2"/>
  <c r="H10" i="2"/>
  <c r="H9" i="2" s="1"/>
  <c r="L14" i="2"/>
  <c r="AK14" i="2" s="1"/>
  <c r="K11" i="2"/>
  <c r="AJ11" i="2" s="1"/>
  <c r="AG11" i="2"/>
  <c r="L13" i="2"/>
  <c r="AK13" i="2" s="1"/>
  <c r="AF13" i="2"/>
  <c r="AG10" i="2"/>
  <c r="G10" i="2"/>
  <c r="J9" i="2"/>
  <c r="AI9" i="2" s="1"/>
  <c r="I11" i="2"/>
  <c r="L12" i="2"/>
  <c r="AK12" i="2" s="1"/>
  <c r="E10" i="2"/>
  <c r="G8" i="2"/>
  <c r="L7" i="2"/>
  <c r="AK7" i="2" s="1"/>
  <c r="AH6" i="2"/>
  <c r="L8" i="2"/>
  <c r="L12" i="4"/>
  <c r="J45" i="4"/>
  <c r="L49" i="4"/>
  <c r="AT49" i="4" s="1"/>
  <c r="L6" i="3"/>
  <c r="G8" i="3"/>
  <c r="K8" i="3"/>
  <c r="K11" i="3"/>
  <c r="K10" i="3" s="1"/>
  <c r="K9" i="3" s="1"/>
  <c r="K44" i="3" s="1"/>
  <c r="L12" i="3"/>
  <c r="AJ12" i="3" s="1"/>
  <c r="H11" i="3"/>
  <c r="H10" i="3" s="1"/>
  <c r="H9" i="3" s="1"/>
  <c r="L15" i="3"/>
  <c r="J32" i="3"/>
  <c r="AH32" i="3" s="1"/>
  <c r="H8" i="4"/>
  <c r="AM7" i="4"/>
  <c r="E10" i="4"/>
  <c r="F10" i="4"/>
  <c r="AN10" i="4" s="1"/>
  <c r="J10" i="4"/>
  <c r="J9" i="4" s="1"/>
  <c r="I26" i="4"/>
  <c r="I25" i="4" s="1"/>
  <c r="G11" i="3"/>
  <c r="G10" i="3" s="1"/>
  <c r="G9" i="3" s="1"/>
  <c r="F45" i="4"/>
  <c r="H8" i="3"/>
  <c r="J26" i="3"/>
  <c r="J25" i="3" s="1"/>
  <c r="AH25" i="3" s="1"/>
  <c r="I32" i="3"/>
  <c r="AG32" i="3" s="1"/>
  <c r="L43" i="3"/>
  <c r="AJ43" i="3" s="1"/>
  <c r="E8" i="4"/>
  <c r="I8" i="4"/>
  <c r="L55" i="3"/>
  <c r="L45" i="1"/>
  <c r="F45" i="3"/>
  <c r="G45" i="3"/>
  <c r="L48" i="3"/>
  <c r="L46" i="3"/>
  <c r="AJ46" i="3" s="1"/>
  <c r="L49" i="3"/>
  <c r="AJ49" i="3" s="1"/>
  <c r="G45" i="4"/>
  <c r="L48" i="4"/>
  <c r="AO49" i="4"/>
  <c r="L42" i="3"/>
  <c r="L35" i="1"/>
  <c r="AG35" i="3"/>
  <c r="H35" i="3"/>
  <c r="AF35" i="3" s="1"/>
  <c r="L39" i="3"/>
  <c r="AJ39" i="3" s="1"/>
  <c r="H35" i="4"/>
  <c r="L40" i="4"/>
  <c r="J35" i="4"/>
  <c r="AR38" i="4"/>
  <c r="L39" i="4"/>
  <c r="AI35" i="3"/>
  <c r="AF37" i="3"/>
  <c r="G35" i="3"/>
  <c r="AE35" i="3" s="1"/>
  <c r="K35" i="3"/>
  <c r="AI38" i="3"/>
  <c r="L40" i="3"/>
  <c r="AJ40" i="3" s="1"/>
  <c r="G18" i="1"/>
  <c r="J32" i="4"/>
  <c r="AR32" i="4" s="1"/>
  <c r="L32" i="1"/>
  <c r="E32" i="3"/>
  <c r="AC32" i="3" s="1"/>
  <c r="L33" i="3"/>
  <c r="AJ33" i="3" s="1"/>
  <c r="K32" i="4"/>
  <c r="AS32" i="4" s="1"/>
  <c r="L30" i="3"/>
  <c r="AJ30" i="3" s="1"/>
  <c r="I26" i="3"/>
  <c r="G26" i="4"/>
  <c r="I18" i="1"/>
  <c r="I44" i="1" s="1"/>
  <c r="I50" i="1" s="1"/>
  <c r="H26" i="3"/>
  <c r="H25" i="3" s="1"/>
  <c r="AF25" i="3" s="1"/>
  <c r="AC26" i="3"/>
  <c r="AF27" i="3"/>
  <c r="G26" i="3"/>
  <c r="G25" i="3" s="1"/>
  <c r="AE25" i="3" s="1"/>
  <c r="K26" i="3"/>
  <c r="K25" i="3" s="1"/>
  <c r="K18" i="3" s="1"/>
  <c r="H26" i="4"/>
  <c r="L28" i="4"/>
  <c r="AT28" i="4" s="1"/>
  <c r="H18" i="1"/>
  <c r="K18" i="1"/>
  <c r="K44" i="1" s="1"/>
  <c r="K50" i="1" s="1"/>
  <c r="L20" i="1"/>
  <c r="F18" i="1"/>
  <c r="F44" i="1" s="1"/>
  <c r="F50" i="1" s="1"/>
  <c r="F53" i="1" s="1"/>
  <c r="F56" i="1" s="1"/>
  <c r="J18" i="1"/>
  <c r="J44" i="1" s="1"/>
  <c r="J50" i="1" s="1"/>
  <c r="J53" i="1" s="1"/>
  <c r="J56" i="1" s="1"/>
  <c r="G44" i="1"/>
  <c r="G50" i="1" s="1"/>
  <c r="G53" i="1" s="1"/>
  <c r="G56" i="1" s="1"/>
  <c r="E9" i="4"/>
  <c r="H10" i="1"/>
  <c r="L17" i="3"/>
  <c r="AJ17" i="3" s="1"/>
  <c r="L13" i="4"/>
  <c r="AT13" i="4" s="1"/>
  <c r="AQ11" i="4"/>
  <c r="AP12" i="4"/>
  <c r="AN14" i="4"/>
  <c r="J11" i="3"/>
  <c r="AI11" i="3"/>
  <c r="H11" i="4"/>
  <c r="L11" i="4" s="1"/>
  <c r="L14" i="4"/>
  <c r="L8" i="1"/>
  <c r="L6" i="4"/>
  <c r="F8" i="4"/>
  <c r="AN8" i="4" s="1"/>
  <c r="J8" i="4"/>
  <c r="I8" i="3"/>
  <c r="G8" i="4"/>
  <c r="K8" i="4"/>
  <c r="AS8" i="4" s="1"/>
  <c r="U15" i="4"/>
  <c r="BA15" i="4" s="1"/>
  <c r="AH15" i="3"/>
  <c r="V9" i="3"/>
  <c r="V15" i="4"/>
  <c r="V9" i="4" s="1"/>
  <c r="W9" i="3"/>
  <c r="AI15" i="3"/>
  <c r="Q15" i="4"/>
  <c r="AW15" i="4" s="1"/>
  <c r="AD15" i="3"/>
  <c r="R9" i="3"/>
  <c r="R15" i="4"/>
  <c r="S9" i="3"/>
  <c r="AE15" i="3"/>
  <c r="S15" i="4"/>
  <c r="AY15" i="4" s="1"/>
  <c r="T9" i="3"/>
  <c r="AF15" i="3"/>
  <c r="AC15" i="3"/>
  <c r="P15" i="4"/>
  <c r="AV15" i="4" s="1"/>
  <c r="X15" i="3"/>
  <c r="Q9" i="3"/>
  <c r="AG15" i="3"/>
  <c r="T15" i="4"/>
  <c r="AZ15" i="4" s="1"/>
  <c r="U9" i="3"/>
  <c r="W57" i="2"/>
  <c r="W58" i="2" s="1"/>
  <c r="L25" i="1"/>
  <c r="T6" i="4"/>
  <c r="AH7" i="3"/>
  <c r="L13" i="3"/>
  <c r="AJ13" i="3" s="1"/>
  <c r="AC30" i="3"/>
  <c r="AE42" i="3"/>
  <c r="AC46" i="3"/>
  <c r="AP35" i="4"/>
  <c r="AD31" i="2"/>
  <c r="Y31" i="2"/>
  <c r="AK31" i="2" s="1"/>
  <c r="R18" i="2"/>
  <c r="AE32" i="2"/>
  <c r="Q6" i="4"/>
  <c r="U6" i="4"/>
  <c r="E8" i="3"/>
  <c r="E10" i="3"/>
  <c r="AC11" i="3"/>
  <c r="AC12" i="3"/>
  <c r="L14" i="3"/>
  <c r="X19" i="3"/>
  <c r="X25" i="3"/>
  <c r="X26" i="3"/>
  <c r="L27" i="3"/>
  <c r="AJ27" i="3" s="1"/>
  <c r="AE28" i="3"/>
  <c r="L29" i="3"/>
  <c r="AJ29" i="3" s="1"/>
  <c r="F26" i="3"/>
  <c r="AD26" i="3" s="1"/>
  <c r="AD29" i="3"/>
  <c r="AI32" i="3"/>
  <c r="AE33" i="3"/>
  <c r="F32" i="3"/>
  <c r="L34" i="3"/>
  <c r="AJ34" i="3" s="1"/>
  <c r="AD34" i="3"/>
  <c r="F35" i="3"/>
  <c r="AD35" i="3" s="1"/>
  <c r="AC40" i="3"/>
  <c r="I45" i="3"/>
  <c r="AG45" i="3" s="1"/>
  <c r="L7" i="4"/>
  <c r="L8" i="4" s="1"/>
  <c r="AQ10" i="4"/>
  <c r="AE9" i="4"/>
  <c r="L46" i="4"/>
  <c r="E45" i="4"/>
  <c r="AM45" i="4" s="1"/>
  <c r="AW46" i="4"/>
  <c r="Q45" i="4"/>
  <c r="AO46" i="4"/>
  <c r="AX46" i="4"/>
  <c r="AC45" i="4"/>
  <c r="AH46" i="4"/>
  <c r="E19" i="1"/>
  <c r="U44" i="2"/>
  <c r="U50" i="2" s="1"/>
  <c r="L11" i="2"/>
  <c r="AK11" i="2" s="1"/>
  <c r="X18" i="2"/>
  <c r="R32" i="2"/>
  <c r="Y32" i="2" s="1"/>
  <c r="AD33" i="2"/>
  <c r="AD35" i="2"/>
  <c r="Y42" i="2"/>
  <c r="AK42" i="2" s="1"/>
  <c r="Y45" i="2"/>
  <c r="AK46" i="2"/>
  <c r="AH6" i="3"/>
  <c r="X7" i="3"/>
  <c r="P7" i="4"/>
  <c r="AV7" i="4" s="1"/>
  <c r="AD7" i="3"/>
  <c r="R8" i="3"/>
  <c r="F10" i="3"/>
  <c r="AC17" i="3"/>
  <c r="Q18" i="3"/>
  <c r="E25" i="3"/>
  <c r="L28" i="3"/>
  <c r="AJ28" i="3" s="1"/>
  <c r="G32" i="3"/>
  <c r="X32" i="3"/>
  <c r="L37" i="3"/>
  <c r="AJ37" i="3" s="1"/>
  <c r="AE38" i="3"/>
  <c r="AD39" i="3"/>
  <c r="AJ42" i="3"/>
  <c r="J45" i="3"/>
  <c r="AH45" i="3" s="1"/>
  <c r="AC49" i="3"/>
  <c r="AD8" i="4"/>
  <c r="AP7" i="4"/>
  <c r="AH7" i="4"/>
  <c r="AH14" i="4"/>
  <c r="AV14" i="4"/>
  <c r="AM14" i="4"/>
  <c r="AA10" i="4"/>
  <c r="AZ14" i="4"/>
  <c r="AQ14" i="4"/>
  <c r="L29" i="4"/>
  <c r="AT29" i="4" s="1"/>
  <c r="E26" i="4"/>
  <c r="AM29" i="4"/>
  <c r="AQ29" i="4"/>
  <c r="L34" i="4"/>
  <c r="AT34" i="4" s="1"/>
  <c r="E32" i="4"/>
  <c r="AM32" i="4" s="1"/>
  <c r="AM34" i="4"/>
  <c r="I32" i="4"/>
  <c r="AQ32" i="4" s="1"/>
  <c r="AQ34" i="4"/>
  <c r="AW34" i="4"/>
  <c r="Q32" i="4"/>
  <c r="AW32" i="4" s="1"/>
  <c r="BA34" i="4"/>
  <c r="U32" i="4"/>
  <c r="AH40" i="4"/>
  <c r="AM40" i="4"/>
  <c r="AV40" i="4"/>
  <c r="AZ40" i="4"/>
  <c r="AQ40" i="4"/>
  <c r="X6" i="3"/>
  <c r="P6" i="4"/>
  <c r="AV6" i="4" s="1"/>
  <c r="L41" i="3"/>
  <c r="AJ41" i="3" s="1"/>
  <c r="AD43" i="3"/>
  <c r="S48" i="4"/>
  <c r="AY48" i="4" s="1"/>
  <c r="AF48" i="3"/>
  <c r="T45" i="3"/>
  <c r="AW43" i="4"/>
  <c r="W43" i="4"/>
  <c r="AG6" i="3"/>
  <c r="L26" i="1"/>
  <c r="AI32" i="2"/>
  <c r="Y33" i="2"/>
  <c r="AK33" i="2" s="1"/>
  <c r="AC6" i="3"/>
  <c r="L7" i="3"/>
  <c r="AG7" i="3"/>
  <c r="U8" i="3"/>
  <c r="I11" i="3"/>
  <c r="I10" i="3" s="1"/>
  <c r="I9" i="3" s="1"/>
  <c r="AF13" i="3"/>
  <c r="L16" i="3"/>
  <c r="AJ16" i="3" s="1"/>
  <c r="AD16" i="3"/>
  <c r="AH26" i="3"/>
  <c r="AI28" i="3"/>
  <c r="AH29" i="3"/>
  <c r="L31" i="3"/>
  <c r="AJ31" i="3" s="1"/>
  <c r="H32" i="3"/>
  <c r="AF32" i="3" s="1"/>
  <c r="AH34" i="3"/>
  <c r="J35" i="3"/>
  <c r="AC35" i="3"/>
  <c r="L36" i="3"/>
  <c r="AJ36" i="3" s="1"/>
  <c r="AC36" i="3"/>
  <c r="L38" i="3"/>
  <c r="AJ38" i="3" s="1"/>
  <c r="E45" i="3"/>
  <c r="H45" i="3"/>
  <c r="L47" i="3"/>
  <c r="AI48" i="3"/>
  <c r="K45" i="3"/>
  <c r="R48" i="4"/>
  <c r="R45" i="4" s="1"/>
  <c r="AE48" i="3"/>
  <c r="S45" i="3"/>
  <c r="AP6" i="4"/>
  <c r="AH6" i="4"/>
  <c r="AQ8" i="4"/>
  <c r="AT12" i="4"/>
  <c r="AA8" i="4"/>
  <c r="AF9" i="4"/>
  <c r="AB18" i="4"/>
  <c r="AH32" i="4"/>
  <c r="AN32" i="4"/>
  <c r="BA32" i="4"/>
  <c r="AO33" i="4"/>
  <c r="G32" i="4"/>
  <c r="AV36" i="4"/>
  <c r="W36" i="4"/>
  <c r="BC36" i="4" s="1"/>
  <c r="AZ36" i="4"/>
  <c r="T35" i="4"/>
  <c r="AZ35" i="4" s="1"/>
  <c r="R6" i="4"/>
  <c r="V6" i="4"/>
  <c r="AE6" i="3"/>
  <c r="AI6" i="3"/>
  <c r="AE7" i="3"/>
  <c r="AI7" i="3"/>
  <c r="S8" i="3"/>
  <c r="W8" i="3"/>
  <c r="S6" i="4"/>
  <c r="AW6" i="4"/>
  <c r="S7" i="4"/>
  <c r="AH11" i="4"/>
  <c r="AY13" i="4"/>
  <c r="AP13" i="4"/>
  <c r="AR14" i="4"/>
  <c r="BA14" i="4"/>
  <c r="AQ15" i="4"/>
  <c r="Q26" i="4"/>
  <c r="Q25" i="4" s="1"/>
  <c r="AW25" i="4" s="1"/>
  <c r="U26" i="4"/>
  <c r="U25" i="4" s="1"/>
  <c r="BA28" i="4"/>
  <c r="AW28" i="4"/>
  <c r="AX32" i="4"/>
  <c r="AO32" i="4"/>
  <c r="AM36" i="4"/>
  <c r="L36" i="4"/>
  <c r="AT36" i="4" s="1"/>
  <c r="AQ36" i="4"/>
  <c r="I35" i="4"/>
  <c r="AQ35" i="4" s="1"/>
  <c r="L37" i="4"/>
  <c r="AT37" i="4" s="1"/>
  <c r="W37" i="4"/>
  <c r="AP47" i="4"/>
  <c r="H45" i="4"/>
  <c r="AP45" i="4" s="1"/>
  <c r="L47" i="4"/>
  <c r="AT47" i="4" s="1"/>
  <c r="AY47" i="4"/>
  <c r="W47" i="4"/>
  <c r="BC47" i="4" s="1"/>
  <c r="AB9" i="4"/>
  <c r="L16" i="4"/>
  <c r="AT16" i="4" s="1"/>
  <c r="AM16" i="4"/>
  <c r="AF7" i="3"/>
  <c r="X48" i="3"/>
  <c r="AQ6" i="4"/>
  <c r="AO8" i="4"/>
  <c r="AQ7" i="4"/>
  <c r="AZ7" i="4"/>
  <c r="P10" i="4"/>
  <c r="AM11" i="4"/>
  <c r="AM12" i="4"/>
  <c r="F9" i="4"/>
  <c r="L15" i="4"/>
  <c r="AT15" i="4" s="1"/>
  <c r="AR15" i="4"/>
  <c r="W34" i="4"/>
  <c r="BC34" i="4" s="1"/>
  <c r="P32" i="4"/>
  <c r="AV32" i="4" s="1"/>
  <c r="T32" i="4"/>
  <c r="AZ32" i="4" s="1"/>
  <c r="AZ34" i="4"/>
  <c r="E35" i="4"/>
  <c r="AA18" i="4"/>
  <c r="AH35" i="4"/>
  <c r="AE18" i="4"/>
  <c r="BC37" i="4"/>
  <c r="AM41" i="4"/>
  <c r="L41" i="4"/>
  <c r="AT41" i="4" s="1"/>
  <c r="W46" i="4"/>
  <c r="T45" i="4"/>
  <c r="AZ45" i="4" s="1"/>
  <c r="AB45" i="4"/>
  <c r="AN46" i="4"/>
  <c r="BA46" i="4"/>
  <c r="AF45" i="4"/>
  <c r="AR46" i="4"/>
  <c r="AH48" i="4"/>
  <c r="AO48" i="4"/>
  <c r="AX48" i="4"/>
  <c r="BB48" i="4"/>
  <c r="AG45" i="4"/>
  <c r="AN6" i="4"/>
  <c r="AR6" i="4"/>
  <c r="AN7" i="4"/>
  <c r="AR7" i="4"/>
  <c r="AW7" i="4"/>
  <c r="BA7" i="4"/>
  <c r="AN11" i="4"/>
  <c r="AR11" i="4"/>
  <c r="AN12" i="4"/>
  <c r="AR12" i="4"/>
  <c r="AO13" i="4"/>
  <c r="AS13" i="4"/>
  <c r="AO14" i="4"/>
  <c r="AS14" i="4"/>
  <c r="AX15" i="4"/>
  <c r="AO15" i="4"/>
  <c r="L17" i="4"/>
  <c r="AT17" i="4" s="1"/>
  <c r="W17" i="4"/>
  <c r="BC17" i="4" s="1"/>
  <c r="K26" i="4"/>
  <c r="K25" i="4" s="1"/>
  <c r="AS25" i="4" s="1"/>
  <c r="F26" i="4"/>
  <c r="F25" i="4" s="1"/>
  <c r="AN25" i="4" s="1"/>
  <c r="J26" i="4"/>
  <c r="J25" i="4" s="1"/>
  <c r="L30" i="4"/>
  <c r="AT30" i="4" s="1"/>
  <c r="W30" i="4"/>
  <c r="BC30" i="4" s="1"/>
  <c r="V32" i="4"/>
  <c r="W33" i="4"/>
  <c r="BC33" i="4" s="1"/>
  <c r="AW33" i="4"/>
  <c r="W38" i="4"/>
  <c r="BC38" i="4" s="1"/>
  <c r="Q35" i="4"/>
  <c r="AW35" i="4" s="1"/>
  <c r="AW38" i="4"/>
  <c r="L43" i="4"/>
  <c r="AT43" i="4" s="1"/>
  <c r="AX49" i="4"/>
  <c r="AO6" i="4"/>
  <c r="AS6" i="4"/>
  <c r="AO7" i="4"/>
  <c r="AS7" i="4"/>
  <c r="AX7" i="4"/>
  <c r="BB7" i="4"/>
  <c r="AC44" i="4"/>
  <c r="AO9" i="4"/>
  <c r="AS9" i="4"/>
  <c r="AO10" i="4"/>
  <c r="AS10" i="4"/>
  <c r="AO11" i="4"/>
  <c r="AS11" i="4"/>
  <c r="AO12" i="4"/>
  <c r="AS12" i="4"/>
  <c r="AP14" i="4"/>
  <c r="AP15" i="4"/>
  <c r="W16" i="4"/>
  <c r="BC16" i="4" s="1"/>
  <c r="AV16" i="4"/>
  <c r="L27" i="4"/>
  <c r="AT27" i="4" s="1"/>
  <c r="W27" i="4"/>
  <c r="BC27" i="4" s="1"/>
  <c r="W29" i="4"/>
  <c r="BC29" i="4" s="1"/>
  <c r="P26" i="4"/>
  <c r="AV26" i="4" s="1"/>
  <c r="AV29" i="4"/>
  <c r="L31" i="4"/>
  <c r="AT31" i="4" s="1"/>
  <c r="W31" i="4"/>
  <c r="BC31" i="4" s="1"/>
  <c r="L33" i="4"/>
  <c r="AT33" i="4" s="1"/>
  <c r="G35" i="4"/>
  <c r="K35" i="4"/>
  <c r="AO37" i="4"/>
  <c r="AX37" i="4"/>
  <c r="L38" i="4"/>
  <c r="AT38" i="4" s="1"/>
  <c r="F35" i="4"/>
  <c r="AN35" i="4" s="1"/>
  <c r="AT39" i="4"/>
  <c r="L42" i="4"/>
  <c r="AT42" i="4" s="1"/>
  <c r="W42" i="4"/>
  <c r="BC42" i="4" s="1"/>
  <c r="AV45" i="4"/>
  <c r="AS47" i="4"/>
  <c r="K45" i="4"/>
  <c r="AX47" i="4"/>
  <c r="AW48" i="4"/>
  <c r="AS49" i="4"/>
  <c r="BB49" i="4"/>
  <c r="AS15" i="4"/>
  <c r="AQ25" i="4"/>
  <c r="AM26" i="4"/>
  <c r="AQ26" i="4"/>
  <c r="AP32" i="4"/>
  <c r="AR35" i="4"/>
  <c r="AN40" i="4"/>
  <c r="AR40" i="4"/>
  <c r="AR25" i="4"/>
  <c r="AO35" i="4"/>
  <c r="AS35" i="4"/>
  <c r="AO40" i="4"/>
  <c r="AS40" i="4"/>
  <c r="BC43" i="4"/>
  <c r="AV46" i="4"/>
  <c r="AM46" i="4"/>
  <c r="AZ46" i="4"/>
  <c r="AQ46" i="4"/>
  <c r="AV48" i="4"/>
  <c r="AZ48" i="4"/>
  <c r="AM48" i="4"/>
  <c r="AQ48" i="4"/>
  <c r="AM49" i="4"/>
  <c r="AQ49" i="4"/>
  <c r="AN48" i="4"/>
  <c r="AR48" i="4"/>
  <c r="AN49" i="4"/>
  <c r="AR49" i="4"/>
  <c r="E21" i="11" l="1"/>
  <c r="E20" i="11"/>
  <c r="E19" i="11"/>
  <c r="E18" i="11"/>
  <c r="BC49" i="4"/>
  <c r="AR8" i="4"/>
  <c r="AH19" i="4"/>
  <c r="AD18" i="4"/>
  <c r="AD44" i="4" s="1"/>
  <c r="AD50" i="4" s="1"/>
  <c r="Q8" i="4"/>
  <c r="AW8" i="4" s="1"/>
  <c r="S45" i="4"/>
  <c r="AY45" i="4" s="1"/>
  <c r="W48" i="4"/>
  <c r="AD45" i="3"/>
  <c r="AF10" i="3"/>
  <c r="T8" i="4"/>
  <c r="AZ8" i="4" s="1"/>
  <c r="T10" i="4"/>
  <c r="BB6" i="4"/>
  <c r="BB15" i="4"/>
  <c r="W45" i="4"/>
  <c r="AX6" i="4"/>
  <c r="S8" i="4"/>
  <c r="AY8" i="4" s="1"/>
  <c r="R25" i="4"/>
  <c r="U9" i="4"/>
  <c r="BA9" i="4" s="1"/>
  <c r="BA6" i="4"/>
  <c r="AC45" i="3"/>
  <c r="U8" i="4"/>
  <c r="BA8" i="4" s="1"/>
  <c r="R9" i="4"/>
  <c r="AX9" i="4" s="1"/>
  <c r="BB11" i="4"/>
  <c r="V18" i="4"/>
  <c r="BB18" i="4" s="1"/>
  <c r="AF11" i="3"/>
  <c r="AJ6" i="3"/>
  <c r="AI18" i="3"/>
  <c r="AX11" i="4"/>
  <c r="U18" i="4"/>
  <c r="BA18" i="4" s="1"/>
  <c r="Q9" i="4"/>
  <c r="AW9" i="4" s="1"/>
  <c r="J18" i="3"/>
  <c r="AH18" i="3" s="1"/>
  <c r="G18" i="3"/>
  <c r="AE18" i="3" s="1"/>
  <c r="AJ15" i="3"/>
  <c r="AE11" i="3"/>
  <c r="W11" i="4"/>
  <c r="BC11" i="4" s="1"/>
  <c r="AY11" i="4"/>
  <c r="S10" i="4"/>
  <c r="AY10" i="4" s="1"/>
  <c r="K50" i="3"/>
  <c r="AI10" i="3"/>
  <c r="S9" i="4"/>
  <c r="AY26" i="4"/>
  <c r="S25" i="4"/>
  <c r="T18" i="4"/>
  <c r="AW26" i="4"/>
  <c r="AE45" i="3"/>
  <c r="AZ6" i="4"/>
  <c r="AX25" i="4"/>
  <c r="R18" i="4"/>
  <c r="AX18" i="4" s="1"/>
  <c r="BB26" i="4"/>
  <c r="AD32" i="2"/>
  <c r="AI18" i="2"/>
  <c r="W53" i="2"/>
  <c r="S53" i="2"/>
  <c r="S57" i="2"/>
  <c r="S58" i="2" s="1"/>
  <c r="S56" i="2"/>
  <c r="V57" i="2"/>
  <c r="V58" i="2" s="1"/>
  <c r="V53" i="2"/>
  <c r="V56" i="2"/>
  <c r="L32" i="2"/>
  <c r="AK32" i="2" s="1"/>
  <c r="AE11" i="2"/>
  <c r="F10" i="2"/>
  <c r="G25" i="2"/>
  <c r="L35" i="2"/>
  <c r="AK35" i="2" s="1"/>
  <c r="K10" i="2"/>
  <c r="AJ10" i="2" s="1"/>
  <c r="F18" i="2"/>
  <c r="AE18" i="2" s="1"/>
  <c r="L45" i="2"/>
  <c r="AK45" i="2" s="1"/>
  <c r="AJ25" i="2"/>
  <c r="K18" i="2"/>
  <c r="AJ18" i="2" s="1"/>
  <c r="AG26" i="2"/>
  <c r="H25" i="2"/>
  <c r="AD26" i="2"/>
  <c r="E25" i="2"/>
  <c r="L26" i="2"/>
  <c r="AK26" i="2" s="1"/>
  <c r="AH26" i="2"/>
  <c r="I25" i="2"/>
  <c r="AG9" i="2"/>
  <c r="J44" i="2"/>
  <c r="AI44" i="2" s="1"/>
  <c r="AH11" i="2"/>
  <c r="I10" i="2"/>
  <c r="AF10" i="2"/>
  <c r="G9" i="2"/>
  <c r="AD10" i="2"/>
  <c r="E9" i="2"/>
  <c r="AI45" i="3"/>
  <c r="L8" i="3"/>
  <c r="AI26" i="3"/>
  <c r="AR10" i="4"/>
  <c r="AE26" i="3"/>
  <c r="AJ48" i="3"/>
  <c r="AE32" i="3"/>
  <c r="AF26" i="3"/>
  <c r="L45" i="3"/>
  <c r="AH35" i="3"/>
  <c r="J18" i="4"/>
  <c r="AR18" i="4" s="1"/>
  <c r="K53" i="1"/>
  <c r="K56" i="1" s="1"/>
  <c r="AS26" i="4"/>
  <c r="AG26" i="3"/>
  <c r="I25" i="3"/>
  <c r="AP26" i="4"/>
  <c r="H25" i="4"/>
  <c r="AO26" i="4"/>
  <c r="G25" i="4"/>
  <c r="AO25" i="4" s="1"/>
  <c r="AN26" i="4"/>
  <c r="AI25" i="3"/>
  <c r="H10" i="4"/>
  <c r="AP11" i="4"/>
  <c r="AH11" i="3"/>
  <c r="J10" i="3"/>
  <c r="L10" i="3" s="1"/>
  <c r="AJ10" i="3" s="1"/>
  <c r="AG10" i="3"/>
  <c r="L10" i="1"/>
  <c r="H9" i="1"/>
  <c r="AE10" i="3"/>
  <c r="AG11" i="3"/>
  <c r="K53" i="3"/>
  <c r="K56" i="3" s="1"/>
  <c r="AH8" i="4"/>
  <c r="AT7" i="4"/>
  <c r="AH45" i="4"/>
  <c r="AT46" i="4"/>
  <c r="BC46" i="4"/>
  <c r="L32" i="3"/>
  <c r="AJ32" i="3" s="1"/>
  <c r="T57" i="2"/>
  <c r="T58" i="2" s="1"/>
  <c r="T56" i="2"/>
  <c r="T53" i="2"/>
  <c r="AR26" i="4"/>
  <c r="F18" i="4"/>
  <c r="F44" i="4" s="1"/>
  <c r="F50" i="4" s="1"/>
  <c r="AS45" i="4"/>
  <c r="BB45" i="4"/>
  <c r="BC48" i="4"/>
  <c r="AT48" i="4"/>
  <c r="AG50" i="4"/>
  <c r="W32" i="4"/>
  <c r="BC32" i="4" s="1"/>
  <c r="BA26" i="4"/>
  <c r="Q18" i="4"/>
  <c r="AW18" i="4" s="1"/>
  <c r="V8" i="4"/>
  <c r="BB8" i="4" s="1"/>
  <c r="AR9" i="4"/>
  <c r="AF44" i="4"/>
  <c r="AM8" i="4"/>
  <c r="AY6" i="4"/>
  <c r="AF45" i="3"/>
  <c r="I18" i="4"/>
  <c r="I44" i="4" s="1"/>
  <c r="I50" i="4" s="1"/>
  <c r="X18" i="3"/>
  <c r="F9" i="3"/>
  <c r="AD10" i="3"/>
  <c r="P8" i="4"/>
  <c r="AV8" i="4" s="1"/>
  <c r="W7" i="4"/>
  <c r="AO45" i="4"/>
  <c r="AX45" i="4"/>
  <c r="AE44" i="4"/>
  <c r="AQ9" i="4"/>
  <c r="F54" i="1"/>
  <c r="F57" i="1" s="1"/>
  <c r="F58" i="1" s="1"/>
  <c r="AG9" i="3"/>
  <c r="U44" i="3"/>
  <c r="AJ47" i="3"/>
  <c r="X9" i="3"/>
  <c r="Q44" i="3"/>
  <c r="S44" i="3"/>
  <c r="AE9" i="3"/>
  <c r="V44" i="3"/>
  <c r="AV10" i="4"/>
  <c r="AM10" i="4"/>
  <c r="AA9" i="4"/>
  <c r="AH10" i="4"/>
  <c r="E18" i="3"/>
  <c r="U53" i="2"/>
  <c r="U57" i="2"/>
  <c r="U58" i="2" s="1"/>
  <c r="U56" i="2"/>
  <c r="R44" i="2"/>
  <c r="Y18" i="2"/>
  <c r="AN45" i="4"/>
  <c r="AW45" i="4"/>
  <c r="L35" i="4"/>
  <c r="AT35" i="4" s="1"/>
  <c r="AM35" i="4"/>
  <c r="P9" i="4"/>
  <c r="W10" i="4"/>
  <c r="W35" i="4"/>
  <c r="BC35" i="4" s="1"/>
  <c r="AB44" i="4"/>
  <c r="AN9" i="4"/>
  <c r="R8" i="4"/>
  <c r="AX8" i="4" s="1"/>
  <c r="X44" i="2"/>
  <c r="L35" i="3"/>
  <c r="AJ35" i="3" s="1"/>
  <c r="W6" i="4"/>
  <c r="BC6" i="4" s="1"/>
  <c r="I53" i="1"/>
  <c r="I56" i="1" s="1"/>
  <c r="L32" i="4"/>
  <c r="AT32" i="4" s="1"/>
  <c r="AY7" i="4"/>
  <c r="X8" i="3"/>
  <c r="AJ7" i="3"/>
  <c r="AC10" i="3"/>
  <c r="E9" i="3"/>
  <c r="AC9" i="3" s="1"/>
  <c r="L11" i="3"/>
  <c r="AJ11" i="3" s="1"/>
  <c r="H18" i="3"/>
  <c r="T44" i="3"/>
  <c r="AF9" i="3"/>
  <c r="P25" i="4"/>
  <c r="W26" i="4"/>
  <c r="BC26" i="4" s="1"/>
  <c r="AC50" i="4"/>
  <c r="K18" i="4"/>
  <c r="BA45" i="4"/>
  <c r="AR45" i="4"/>
  <c r="AZ18" i="4"/>
  <c r="BA25" i="4"/>
  <c r="BB9" i="4"/>
  <c r="BB32" i="4"/>
  <c r="AT11" i="4"/>
  <c r="AT6" i="4"/>
  <c r="X45" i="3"/>
  <c r="AD32" i="3"/>
  <c r="BC40" i="4"/>
  <c r="AT40" i="4"/>
  <c r="E25" i="4"/>
  <c r="L26" i="4"/>
  <c r="AT26" i="4" s="1"/>
  <c r="BC14" i="4"/>
  <c r="AT14" i="4"/>
  <c r="AP8" i="4"/>
  <c r="L19" i="1"/>
  <c r="E18" i="1"/>
  <c r="L45" i="4"/>
  <c r="F25" i="3"/>
  <c r="L26" i="3"/>
  <c r="AJ26" i="3" s="1"/>
  <c r="J54" i="1"/>
  <c r="J57" i="1" s="1"/>
  <c r="J58" i="1" s="1"/>
  <c r="AC25" i="3"/>
  <c r="G54" i="1"/>
  <c r="G57" i="1" s="1"/>
  <c r="G58" i="1" s="1"/>
  <c r="W15" i="4"/>
  <c r="BC15" i="4" s="1"/>
  <c r="R44" i="3"/>
  <c r="W44" i="3"/>
  <c r="AI9" i="3"/>
  <c r="AH18" i="4" l="1"/>
  <c r="U44" i="4"/>
  <c r="U50" i="4" s="1"/>
  <c r="U53" i="4" s="1"/>
  <c r="G18" i="4"/>
  <c r="J44" i="4"/>
  <c r="J50" i="4" s="1"/>
  <c r="T9" i="4"/>
  <c r="AZ9" i="4" s="1"/>
  <c r="AZ10" i="4"/>
  <c r="AJ45" i="3"/>
  <c r="V44" i="4"/>
  <c r="AY25" i="4"/>
  <c r="S18" i="4"/>
  <c r="AY18" i="4" s="1"/>
  <c r="G44" i="3"/>
  <c r="G50" i="3" s="1"/>
  <c r="G53" i="3" s="1"/>
  <c r="G56" i="3" s="1"/>
  <c r="R44" i="4"/>
  <c r="AY9" i="4"/>
  <c r="K9" i="2"/>
  <c r="AF25" i="2"/>
  <c r="G18" i="2"/>
  <c r="AF18" i="2" s="1"/>
  <c r="AE10" i="2"/>
  <c r="F9" i="2"/>
  <c r="J50" i="2"/>
  <c r="J53" i="2" s="1"/>
  <c r="J56" i="2" s="1"/>
  <c r="AI56" i="2" s="1"/>
  <c r="AD25" i="2"/>
  <c r="E18" i="2"/>
  <c r="AD18" i="2" s="1"/>
  <c r="AG25" i="2"/>
  <c r="H18" i="2"/>
  <c r="AH25" i="2"/>
  <c r="I18" i="2"/>
  <c r="L25" i="2"/>
  <c r="AK25" i="2" s="1"/>
  <c r="AF9" i="2"/>
  <c r="G44" i="2"/>
  <c r="AH10" i="2"/>
  <c r="I9" i="2"/>
  <c r="L9" i="2" s="1"/>
  <c r="AK9" i="2" s="1"/>
  <c r="K44" i="2"/>
  <c r="K50" i="2" s="1"/>
  <c r="K53" i="2" s="1"/>
  <c r="K56" i="2" s="1"/>
  <c r="AJ9" i="2"/>
  <c r="L10" i="2"/>
  <c r="AK10" i="2" s="1"/>
  <c r="AD9" i="2"/>
  <c r="E44" i="2"/>
  <c r="L25" i="3"/>
  <c r="AJ25" i="3" s="1"/>
  <c r="K54" i="1"/>
  <c r="K57" i="1" s="1"/>
  <c r="K58" i="1" s="1"/>
  <c r="K54" i="3"/>
  <c r="K57" i="3" s="1"/>
  <c r="K58" i="3" s="1"/>
  <c r="W64" i="3" s="1"/>
  <c r="W54" i="3" s="1"/>
  <c r="AN18" i="4"/>
  <c r="AP25" i="4"/>
  <c r="H18" i="4"/>
  <c r="AP18" i="4" s="1"/>
  <c r="AG25" i="3"/>
  <c r="I18" i="3"/>
  <c r="J9" i="3"/>
  <c r="AH10" i="3"/>
  <c r="I54" i="1"/>
  <c r="I57" i="1" s="1"/>
  <c r="I58" i="1" s="1"/>
  <c r="H44" i="1"/>
  <c r="H50" i="1" s="1"/>
  <c r="L9" i="1"/>
  <c r="H9" i="4"/>
  <c r="L10" i="4"/>
  <c r="AP10" i="4"/>
  <c r="S50" i="3"/>
  <c r="AG53" i="4"/>
  <c r="AG54" i="4" s="1"/>
  <c r="BC45" i="4"/>
  <c r="AT45" i="4"/>
  <c r="W50" i="3"/>
  <c r="AI44" i="3"/>
  <c r="G44" i="4"/>
  <c r="AO18" i="4"/>
  <c r="K44" i="4"/>
  <c r="AS18" i="4"/>
  <c r="AI50" i="2"/>
  <c r="AD53" i="4"/>
  <c r="AD54" i="4" s="1"/>
  <c r="AB50" i="4"/>
  <c r="AN44" i="4"/>
  <c r="J53" i="4"/>
  <c r="J56" i="4" s="1"/>
  <c r="V50" i="3"/>
  <c r="U50" i="3"/>
  <c r="W8" i="4"/>
  <c r="BC8" i="4" s="1"/>
  <c r="BC7" i="4"/>
  <c r="L18" i="1"/>
  <c r="E44" i="1"/>
  <c r="U57" i="4"/>
  <c r="U58" i="4" s="1"/>
  <c r="AE50" i="4"/>
  <c r="AQ44" i="4"/>
  <c r="AQ18" i="4"/>
  <c r="T50" i="3"/>
  <c r="AD9" i="3"/>
  <c r="F18" i="3"/>
  <c r="AD18" i="3" s="1"/>
  <c r="AD25" i="3"/>
  <c r="P18" i="4"/>
  <c r="P44" i="4" s="1"/>
  <c r="W25" i="4"/>
  <c r="BC25" i="4" s="1"/>
  <c r="AV25" i="4"/>
  <c r="H44" i="3"/>
  <c r="H50" i="3" s="1"/>
  <c r="AF18" i="3"/>
  <c r="X50" i="2"/>
  <c r="BC10" i="4"/>
  <c r="AT10" i="4"/>
  <c r="Q44" i="4"/>
  <c r="Q50" i="4" s="1"/>
  <c r="X44" i="3"/>
  <c r="Q50" i="3"/>
  <c r="AC18" i="3"/>
  <c r="AF50" i="4"/>
  <c r="I53" i="4"/>
  <c r="I56" i="4" s="1"/>
  <c r="L9" i="3"/>
  <c r="AJ9" i="3" s="1"/>
  <c r="E44" i="3"/>
  <c r="R50" i="3"/>
  <c r="E18" i="4"/>
  <c r="L25" i="4"/>
  <c r="AT25" i="4" s="1"/>
  <c r="AM25" i="4"/>
  <c r="F53" i="4"/>
  <c r="F56" i="4" s="1"/>
  <c r="AC53" i="4"/>
  <c r="AC54" i="4" s="1"/>
  <c r="Y44" i="2"/>
  <c r="R50" i="2"/>
  <c r="AA44" i="4"/>
  <c r="AV9" i="4"/>
  <c r="AM9" i="4"/>
  <c r="AH9" i="4"/>
  <c r="AT8" i="4"/>
  <c r="BA44" i="4" l="1"/>
  <c r="AR44" i="4"/>
  <c r="W9" i="4"/>
  <c r="W56" i="3"/>
  <c r="AI56" i="3" s="1"/>
  <c r="AE44" i="3"/>
  <c r="T44" i="4"/>
  <c r="V50" i="4"/>
  <c r="BB44" i="4"/>
  <c r="AX44" i="4"/>
  <c r="R50" i="4"/>
  <c r="S44" i="4"/>
  <c r="F44" i="2"/>
  <c r="AE9" i="2"/>
  <c r="AG18" i="2"/>
  <c r="H44" i="2"/>
  <c r="AH18" i="2"/>
  <c r="L18" i="2"/>
  <c r="AK18" i="2" s="1"/>
  <c r="AJ44" i="2"/>
  <c r="AF44" i="2"/>
  <c r="G50" i="2"/>
  <c r="AH9" i="2"/>
  <c r="I44" i="2"/>
  <c r="K54" i="2"/>
  <c r="AJ54" i="2" s="1"/>
  <c r="AD44" i="2"/>
  <c r="E50" i="2"/>
  <c r="AI54" i="3"/>
  <c r="J54" i="4"/>
  <c r="J57" i="4" s="1"/>
  <c r="J58" i="4" s="1"/>
  <c r="U56" i="4" s="1"/>
  <c r="L18" i="3"/>
  <c r="AJ18" i="3" s="1"/>
  <c r="G54" i="3"/>
  <c r="G57" i="3" s="1"/>
  <c r="G58" i="3" s="1"/>
  <c r="S64" i="3" s="1"/>
  <c r="S54" i="3" s="1"/>
  <c r="S56" i="3" s="1"/>
  <c r="AE56" i="3" s="1"/>
  <c r="AG18" i="3"/>
  <c r="I44" i="3"/>
  <c r="H53" i="1"/>
  <c r="H56" i="1" s="1"/>
  <c r="I54" i="4"/>
  <c r="I57" i="4" s="1"/>
  <c r="I58" i="4" s="1"/>
  <c r="AP9" i="4"/>
  <c r="L9" i="4"/>
  <c r="H44" i="4"/>
  <c r="J44" i="3"/>
  <c r="AH9" i="3"/>
  <c r="W18" i="4"/>
  <c r="BC18" i="4" s="1"/>
  <c r="AV18" i="4"/>
  <c r="T57" i="3"/>
  <c r="T58" i="3" s="1"/>
  <c r="T53" i="3"/>
  <c r="AF50" i="3"/>
  <c r="L18" i="4"/>
  <c r="AT18" i="4" s="1"/>
  <c r="E44" i="4"/>
  <c r="AM44" i="4" s="1"/>
  <c r="AM18" i="4"/>
  <c r="Q53" i="4"/>
  <c r="Q57" i="4"/>
  <c r="Q58" i="4" s="1"/>
  <c r="X56" i="2"/>
  <c r="AJ56" i="2" s="1"/>
  <c r="X53" i="2"/>
  <c r="X57" i="2"/>
  <c r="X58" i="2" s="1"/>
  <c r="AJ50" i="2"/>
  <c r="H53" i="3"/>
  <c r="H56" i="3" s="1"/>
  <c r="AF44" i="3"/>
  <c r="AW50" i="4"/>
  <c r="AN50" i="4"/>
  <c r="AB53" i="4"/>
  <c r="AB54" i="4" s="1"/>
  <c r="J54" i="2"/>
  <c r="G50" i="4"/>
  <c r="AO44" i="4"/>
  <c r="E50" i="3"/>
  <c r="BA50" i="4"/>
  <c r="AR50" i="4"/>
  <c r="AF53" i="4"/>
  <c r="AA50" i="4"/>
  <c r="AH44" i="4"/>
  <c r="AV44" i="4"/>
  <c r="Q57" i="3"/>
  <c r="Q53" i="3"/>
  <c r="X50" i="3"/>
  <c r="E50" i="1"/>
  <c r="L44" i="1"/>
  <c r="F44" i="3"/>
  <c r="P50" i="4"/>
  <c r="P57" i="4" s="1"/>
  <c r="U53" i="3"/>
  <c r="U57" i="3"/>
  <c r="U58" i="3" s="1"/>
  <c r="BC9" i="4"/>
  <c r="AT9" i="4"/>
  <c r="R53" i="2"/>
  <c r="Y50" i="2"/>
  <c r="R57" i="2"/>
  <c r="R56" i="2"/>
  <c r="F54" i="4"/>
  <c r="F57" i="4" s="1"/>
  <c r="F58" i="4" s="1"/>
  <c r="Q56" i="4" s="1"/>
  <c r="R57" i="3"/>
  <c r="R58" i="3" s="1"/>
  <c r="R53" i="3"/>
  <c r="AC44" i="3"/>
  <c r="AQ50" i="4"/>
  <c r="AE53" i="4"/>
  <c r="AE54" i="4" s="1"/>
  <c r="V57" i="3"/>
  <c r="V58" i="3" s="1"/>
  <c r="V53" i="3"/>
  <c r="AW44" i="4"/>
  <c r="K50" i="4"/>
  <c r="AS44" i="4"/>
  <c r="W57" i="3"/>
  <c r="W58" i="3" s="1"/>
  <c r="AI50" i="3"/>
  <c r="W53" i="3"/>
  <c r="S57" i="3"/>
  <c r="S58" i="3" s="1"/>
  <c r="AE50" i="3"/>
  <c r="S53" i="3"/>
  <c r="W44" i="4" l="1"/>
  <c r="BC44" i="4" s="1"/>
  <c r="T50" i="4"/>
  <c r="T56" i="4" s="1"/>
  <c r="AZ44" i="4"/>
  <c r="BB50" i="4"/>
  <c r="V53" i="4"/>
  <c r="BB53" i="4" s="1"/>
  <c r="V57" i="4"/>
  <c r="V58" i="4" s="1"/>
  <c r="S50" i="4"/>
  <c r="AY44" i="4"/>
  <c r="R57" i="4"/>
  <c r="R58" i="4" s="1"/>
  <c r="AX50" i="4"/>
  <c r="R53" i="4"/>
  <c r="AX53" i="4" s="1"/>
  <c r="AE44" i="2"/>
  <c r="F50" i="2"/>
  <c r="K57" i="2"/>
  <c r="K58" i="2" s="1"/>
  <c r="H50" i="2"/>
  <c r="AG44" i="2"/>
  <c r="I50" i="2"/>
  <c r="L50" i="2" s="1"/>
  <c r="AK50" i="2" s="1"/>
  <c r="AH44" i="2"/>
  <c r="L44" i="2"/>
  <c r="AK44" i="2" s="1"/>
  <c r="G53" i="2"/>
  <c r="AF50" i="2"/>
  <c r="E53" i="2"/>
  <c r="AD50" i="2"/>
  <c r="AE54" i="3"/>
  <c r="L44" i="3"/>
  <c r="AJ44" i="3" s="1"/>
  <c r="H54" i="1"/>
  <c r="H57" i="1" s="1"/>
  <c r="H58" i="1" s="1"/>
  <c r="I50" i="3"/>
  <c r="AG44" i="3"/>
  <c r="J50" i="3"/>
  <c r="AH44" i="3"/>
  <c r="H50" i="4"/>
  <c r="AP44" i="4"/>
  <c r="H54" i="3"/>
  <c r="H57" i="3" s="1"/>
  <c r="H58" i="3" s="1"/>
  <c r="T64" i="3" s="1"/>
  <c r="T54" i="3" s="1"/>
  <c r="T56" i="3" s="1"/>
  <c r="AF56" i="3" s="1"/>
  <c r="BA53" i="4"/>
  <c r="AR53" i="4"/>
  <c r="E53" i="3"/>
  <c r="E56" i="3" s="1"/>
  <c r="J57" i="2"/>
  <c r="J58" i="2" s="1"/>
  <c r="AI54" i="2"/>
  <c r="AN54" i="4"/>
  <c r="AW54" i="4"/>
  <c r="E50" i="4"/>
  <c r="AM50" i="4" s="1"/>
  <c r="L44" i="4"/>
  <c r="AT44" i="4" s="1"/>
  <c r="P53" i="4"/>
  <c r="AF54" i="4"/>
  <c r="AW53" i="4"/>
  <c r="AN53" i="4"/>
  <c r="E53" i="1"/>
  <c r="E56" i="1" s="1"/>
  <c r="L56" i="1" s="1"/>
  <c r="L50" i="1"/>
  <c r="K53" i="4"/>
  <c r="K54" i="4" s="1"/>
  <c r="AS50" i="4"/>
  <c r="AZ54" i="4"/>
  <c r="AQ54" i="4"/>
  <c r="Y56" i="2"/>
  <c r="AV50" i="4"/>
  <c r="AH50" i="4"/>
  <c r="AA53" i="4"/>
  <c r="AA56" i="4" s="1"/>
  <c r="Q58" i="3"/>
  <c r="X57" i="3"/>
  <c r="AQ53" i="4"/>
  <c r="R58" i="2"/>
  <c r="Y57" i="2"/>
  <c r="F50" i="3"/>
  <c r="AD44" i="3"/>
  <c r="AC50" i="3"/>
  <c r="G53" i="4"/>
  <c r="AO50" i="4"/>
  <c r="W50" i="4" l="1"/>
  <c r="BC50" i="4" s="1"/>
  <c r="T57" i="4"/>
  <c r="T58" i="4" s="1"/>
  <c r="T53" i="4"/>
  <c r="AZ53" i="4" s="1"/>
  <c r="AZ50" i="4"/>
  <c r="S57" i="4"/>
  <c r="S58" i="4" s="1"/>
  <c r="S53" i="4"/>
  <c r="AY53" i="4" s="1"/>
  <c r="AY50" i="4"/>
  <c r="F53" i="2"/>
  <c r="AE50" i="2"/>
  <c r="H53" i="2"/>
  <c r="H56" i="2" s="1"/>
  <c r="AG56" i="2" s="1"/>
  <c r="AG50" i="2"/>
  <c r="G56" i="2"/>
  <c r="AF56" i="2" s="1"/>
  <c r="G54" i="2"/>
  <c r="AH50" i="2"/>
  <c r="I53" i="2"/>
  <c r="I56" i="2" s="1"/>
  <c r="AH56" i="2" s="1"/>
  <c r="E56" i="2"/>
  <c r="E54" i="2"/>
  <c r="AF54" i="3"/>
  <c r="E54" i="1"/>
  <c r="E57" i="1" s="1"/>
  <c r="I53" i="3"/>
  <c r="I56" i="3" s="1"/>
  <c r="AG50" i="3"/>
  <c r="AP50" i="4"/>
  <c r="H53" i="4"/>
  <c r="J53" i="3"/>
  <c r="J56" i="3" s="1"/>
  <c r="AH50" i="3"/>
  <c r="K57" i="4"/>
  <c r="K58" i="4" s="1"/>
  <c r="AS54" i="4"/>
  <c r="G56" i="4"/>
  <c r="AO53" i="4"/>
  <c r="F53" i="3"/>
  <c r="F56" i="3" s="1"/>
  <c r="AD50" i="3"/>
  <c r="K56" i="4"/>
  <c r="AS53" i="4"/>
  <c r="P58" i="4"/>
  <c r="E53" i="4"/>
  <c r="E56" i="4" s="1"/>
  <c r="L50" i="4"/>
  <c r="AT50" i="4" s="1"/>
  <c r="E54" i="3"/>
  <c r="G54" i="4"/>
  <c r="L50" i="3"/>
  <c r="AJ50" i="3" s="1"/>
  <c r="AV53" i="4"/>
  <c r="AA54" i="4"/>
  <c r="BA54" i="4"/>
  <c r="AR54" i="4"/>
  <c r="W57" i="4" l="1"/>
  <c r="L56" i="3"/>
  <c r="AF59" i="3"/>
  <c r="AD55" i="4" s="1"/>
  <c r="AI59" i="3"/>
  <c r="AG55" i="4" s="1"/>
  <c r="AE59" i="3"/>
  <c r="AC55" i="4" s="1"/>
  <c r="H54" i="2"/>
  <c r="F56" i="2"/>
  <c r="AE56" i="2" s="1"/>
  <c r="F54" i="2"/>
  <c r="AG54" i="2"/>
  <c r="H57" i="2"/>
  <c r="H58" i="2" s="1"/>
  <c r="AF54" i="2"/>
  <c r="G57" i="2"/>
  <c r="G58" i="2" s="1"/>
  <c r="I54" i="2"/>
  <c r="E57" i="2"/>
  <c r="AD54" i="2"/>
  <c r="L54" i="1"/>
  <c r="I54" i="3"/>
  <c r="I57" i="3" s="1"/>
  <c r="I58" i="3" s="1"/>
  <c r="U64" i="3" s="1"/>
  <c r="U54" i="3" s="1"/>
  <c r="U56" i="3" s="1"/>
  <c r="AG56" i="3" s="1"/>
  <c r="J54" i="3"/>
  <c r="J57" i="3" s="1"/>
  <c r="J58" i="3" s="1"/>
  <c r="V64" i="3" s="1"/>
  <c r="V54" i="3" s="1"/>
  <c r="V56" i="3" s="1"/>
  <c r="AH56" i="3" s="1"/>
  <c r="H56" i="4"/>
  <c r="L56" i="4" s="1"/>
  <c r="AP53" i="4"/>
  <c r="H54" i="4"/>
  <c r="AM53" i="4"/>
  <c r="G57" i="4"/>
  <c r="G58" i="4" s="1"/>
  <c r="AO54" i="4"/>
  <c r="E54" i="4"/>
  <c r="E58" i="1"/>
  <c r="L57" i="1"/>
  <c r="E57" i="3"/>
  <c r="F54" i="3"/>
  <c r="F57" i="3" s="1"/>
  <c r="F58" i="3" s="1"/>
  <c r="R64" i="3" s="1"/>
  <c r="R54" i="3" s="1"/>
  <c r="AH54" i="4"/>
  <c r="V56" i="4"/>
  <c r="BB54" i="4"/>
  <c r="AD56" i="4" l="1"/>
  <c r="AP56" i="4" s="1"/>
  <c r="AD57" i="4"/>
  <c r="AD58" i="4" s="1"/>
  <c r="AP55" i="4"/>
  <c r="AY55" i="4"/>
  <c r="AX55" i="4"/>
  <c r="AC57" i="4"/>
  <c r="AO57" i="4" s="1"/>
  <c r="AC56" i="4"/>
  <c r="AO56" i="4" s="1"/>
  <c r="BB55" i="4"/>
  <c r="AS55" i="4"/>
  <c r="AG57" i="4"/>
  <c r="AS57" i="4" s="1"/>
  <c r="AG56" i="4"/>
  <c r="BB56" i="4" s="1"/>
  <c r="F57" i="2"/>
  <c r="F58" i="2" s="1"/>
  <c r="AE54" i="2"/>
  <c r="AH59" i="3"/>
  <c r="AF55" i="4" s="1"/>
  <c r="L56" i="2"/>
  <c r="AK56" i="2" s="1"/>
  <c r="AG59" i="3"/>
  <c r="AE55" i="4" s="1"/>
  <c r="AO55" i="4"/>
  <c r="AH54" i="2"/>
  <c r="I57" i="2"/>
  <c r="I58" i="2" s="1"/>
  <c r="L54" i="2"/>
  <c r="AK54" i="2" s="1"/>
  <c r="E58" i="2"/>
  <c r="AH54" i="3"/>
  <c r="AG54" i="3"/>
  <c r="H57" i="4"/>
  <c r="H58" i="4" s="1"/>
  <c r="AP54" i="4"/>
  <c r="L54" i="4"/>
  <c r="AT54" i="4" s="1"/>
  <c r="E57" i="4"/>
  <c r="L54" i="3"/>
  <c r="AM54" i="4"/>
  <c r="R56" i="4"/>
  <c r="AX54" i="4"/>
  <c r="AD54" i="3"/>
  <c r="R56" i="3"/>
  <c r="AD56" i="3" s="1"/>
  <c r="L57" i="3"/>
  <c r="E58" i="3"/>
  <c r="BB57" i="4" l="1"/>
  <c r="AD59" i="4"/>
  <c r="AY57" i="4"/>
  <c r="AC58" i="4"/>
  <c r="AO58" i="4" s="1"/>
  <c r="AX57" i="4"/>
  <c r="AG59" i="4"/>
  <c r="AS56" i="4"/>
  <c r="AC59" i="4"/>
  <c r="AX56" i="4"/>
  <c r="AG58" i="4"/>
  <c r="AS58" i="4" s="1"/>
  <c r="AQ55" i="4"/>
  <c r="AE56" i="4"/>
  <c r="AZ55" i="4"/>
  <c r="AE57" i="4"/>
  <c r="AE59" i="4" s="1"/>
  <c r="AF56" i="4"/>
  <c r="BA55" i="4"/>
  <c r="AR55" i="4"/>
  <c r="AF57" i="4"/>
  <c r="BA57" i="4" s="1"/>
  <c r="L57" i="2"/>
  <c r="AP57" i="4"/>
  <c r="S56" i="4"/>
  <c r="AY56" i="4" s="1"/>
  <c r="AY54" i="4"/>
  <c r="L57" i="4"/>
  <c r="E58" i="4"/>
  <c r="AY58" i="4"/>
  <c r="AP58" i="4"/>
  <c r="AC54" i="3" l="1"/>
  <c r="X54" i="3"/>
  <c r="AJ54" i="3" s="1"/>
  <c r="Q56" i="3"/>
  <c r="AC56" i="3" s="1"/>
  <c r="AC59" i="3" s="1"/>
  <c r="AX58" i="4"/>
  <c r="BB58" i="4"/>
  <c r="AF58" i="4"/>
  <c r="AR58" i="4" s="1"/>
  <c r="AZ57" i="4"/>
  <c r="AR57" i="4"/>
  <c r="AQ57" i="4"/>
  <c r="AF59" i="4"/>
  <c r="AQ56" i="4"/>
  <c r="AZ56" i="4"/>
  <c r="AD59" i="3"/>
  <c r="AB55" i="4" s="1"/>
  <c r="AE58" i="4"/>
  <c r="AQ58" i="4" s="1"/>
  <c r="AR56" i="4"/>
  <c r="BA56" i="4"/>
  <c r="W54" i="4"/>
  <c r="BC54" i="4" s="1"/>
  <c r="P56" i="4"/>
  <c r="W56" i="4" s="1"/>
  <c r="AV54" i="4"/>
  <c r="X56" i="3" l="1"/>
  <c r="BA58" i="4"/>
  <c r="AN55" i="4"/>
  <c r="AB57" i="4"/>
  <c r="AW57" i="4" s="1"/>
  <c r="AW55" i="4"/>
  <c r="AB56" i="4"/>
  <c r="AW56" i="4" s="1"/>
  <c r="AZ58" i="4"/>
  <c r="AJ56" i="3"/>
  <c r="AB58" i="4" l="1"/>
  <c r="AN58" i="4" s="1"/>
  <c r="AN57" i="4"/>
  <c r="AB59" i="4"/>
  <c r="AN56" i="4"/>
  <c r="AA55" i="4"/>
  <c r="AJ59" i="3"/>
  <c r="AW58" i="4" l="1"/>
  <c r="AH55" i="4"/>
  <c r="AV55" i="4"/>
  <c r="AM55" i="4"/>
  <c r="AA57" i="4"/>
  <c r="AH56" i="4" l="1"/>
  <c r="AM56" i="4"/>
  <c r="AV56" i="4"/>
  <c r="AA59" i="4"/>
  <c r="AH57" i="4"/>
  <c r="AA58" i="4"/>
  <c r="AM57" i="4"/>
  <c r="AV57" i="4"/>
  <c r="BC55" i="4"/>
  <c r="AT55" i="4"/>
  <c r="AM58" i="4" l="1"/>
  <c r="AV58" i="4"/>
  <c r="BC57" i="4"/>
  <c r="AT57" i="4"/>
  <c r="BC56" i="4"/>
  <c r="AT5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Inese Vēvere</author>
  </authors>
  <commentList>
    <comment ref="B4" authorId="0" shapeId="0" xr:uid="{2490E59F-6B57-47EE-8E70-F9253C5619DF}">
      <text>
        <r>
          <rPr>
            <sz val="9"/>
            <color indexed="81"/>
            <rFont val="Tahoma"/>
            <family val="2"/>
            <charset val="186"/>
          </rPr>
          <t xml:space="preserve">
iespējama dalīšana pēc pašu ieskatiem tā, lai precīzāk pa materiālu grupām iepējams noteikt, kurā no tehnoloģiskajiem procesiem katra no grupām piedalās:
</t>
        </r>
        <r>
          <rPr>
            <i/>
            <sz val="9"/>
            <color indexed="39"/>
            <rFont val="Tahoma"/>
            <family val="2"/>
            <charset val="186"/>
          </rPr>
          <t xml:space="preserve">Pieņemtais materiāls tiek iedalīts grupās:
1. grupa -  presēts PET iepakojums un nepresēts PET iepakojums no Pieņemšanas vietām ar Taromātiem;
2. grupa -  presētas Skārdenes un nepresētas Skārdenes no Pieņemšanas vietām ar Taromātiem; 
3. grupa -  nepresēts PET un Skārdenes no Manuālajām pieņemšanas vietām (PET un Skārdenes var būt maisos gan kopā, gan atsevišķi); 
4. grupa – vienreiz lietojamais stikls no Pieņemšanas vietām;
5.grupa – atkārtoti lietojamais stikls.
</t>
        </r>
      </text>
    </comment>
    <comment ref="E15" authorId="0" shapeId="0" xr:uid="{3AE70A88-19CA-4D27-9DF6-BA1E6671C673}">
      <text>
        <r>
          <rPr>
            <sz val="9"/>
            <color indexed="81"/>
            <rFont val="Tahoma"/>
            <family val="2"/>
            <charset val="186"/>
          </rPr>
          <t xml:space="preserve">
saskaņā ar šo proporciju iespējams arī kopējās attiecināmās izmaksas pārdalīt atbilstoši iepakojuma materiāla veidam un lietošana nosacījumiem</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Inese Vēvere</author>
  </authors>
  <commentList>
    <comment ref="A2" authorId="0" shapeId="0" xr:uid="{CD4A04E8-1EAB-4719-986E-3F7A31EAFDB7}">
      <text>
        <r>
          <rPr>
            <sz val="9"/>
            <color indexed="81"/>
            <rFont val="Tahoma"/>
            <family val="2"/>
            <charset val="186"/>
          </rPr>
          <t>as nav atkarīgas vai ir daļēji atkarīgas no apsaimniekotā depozīta iepakojuma daudzuma</t>
        </r>
      </text>
    </comment>
    <comment ref="F3" authorId="0" shapeId="0" xr:uid="{566EB22C-EE1A-4B03-9448-11078AF11960}">
      <text>
        <r>
          <rPr>
            <sz val="9"/>
            <color indexed="81"/>
            <rFont val="Tahoma"/>
            <family val="2"/>
            <charset val="186"/>
          </rPr>
          <t xml:space="preserve">lietot tādus periodus, kas nepieciešams maksas projekta plānošanai
</t>
        </r>
      </text>
    </comment>
    <comment ref="B4" authorId="0" shapeId="0" xr:uid="{A003E01C-23B5-4C5D-B567-327021F0264F}">
      <text>
        <r>
          <rPr>
            <sz val="9"/>
            <color indexed="81"/>
            <rFont val="Tahoma"/>
            <family val="2"/>
            <charset val="186"/>
          </rPr>
          <t xml:space="preserve">izmantot, ja nepieciešams, atbilstoši komersanta finanšu grāmatvedības sistēmas iedalījumam
</t>
        </r>
      </text>
    </comment>
    <comment ref="C4" authorId="0" shapeId="0" xr:uid="{B3B606D4-BF1C-4378-BAD7-CC984F7F62A1}">
      <text>
        <r>
          <rPr>
            <b/>
            <sz val="9"/>
            <color indexed="81"/>
            <rFont val="Tahoma"/>
            <family val="2"/>
            <charset val="186"/>
          </rPr>
          <t>Inese Vēvere:</t>
        </r>
        <r>
          <rPr>
            <sz val="9"/>
            <color indexed="81"/>
            <rFont val="Tahoma"/>
            <family val="2"/>
            <charset val="186"/>
          </rPr>
          <t xml:space="preserve">
izmantot, ja nepieciešams, atbilstoši komersanta finanšu grāmatvedības sistēmas iedalījumam
</t>
        </r>
      </text>
    </comment>
    <comment ref="L4" authorId="0" shapeId="0" xr:uid="{D133562E-333C-4B32-8624-48E35184091A}">
      <text>
        <r>
          <rPr>
            <sz val="9"/>
            <color indexed="81"/>
            <rFont val="Tahoma"/>
            <family val="2"/>
            <charset val="186"/>
          </rPr>
          <t xml:space="preserve">katra izmaksa/aprēķins var tikt paskaidrota sīkāk - links uz kādu paskaidrojošu lapu vai uz kādu summu kontu izrakstā vai kon ta apgrozījuma pārskatā </t>
        </r>
      </text>
    </comment>
    <comment ref="A6" authorId="0" shapeId="0" xr:uid="{A85C50E8-00EB-4570-9223-FBDA8D3EDC40}">
      <text>
        <r>
          <rPr>
            <sz val="9"/>
            <color indexed="81"/>
            <rFont val="Tahoma"/>
            <family val="2"/>
            <charset val="186"/>
          </rPr>
          <t>34. Komersants dalības maksas projektā iekļauj ilgtermiņa kredīta, finanšu līzinga vai citu finanšu instrumentu (termiņš ilgāks par vienu gadu) procentu maksājumus, ja aizņemtais finansējums izmantots jaunu pamatlīdzekļu izveidošanai saistībā ar depozīta sistēmas nodrošināšanas pakalpojuma sniegšanu.</t>
        </r>
      </text>
    </comment>
    <comment ref="A11" authorId="0" shapeId="0" xr:uid="{C6A8EDCB-D3DA-42C2-BD68-30C06FE28AE4}">
      <text>
        <r>
          <rPr>
            <sz val="9"/>
            <color indexed="81"/>
            <rFont val="Tahoma"/>
            <family val="2"/>
            <charset val="186"/>
          </rPr>
          <t>36. Depozīta iepakojuma šķirošanas, uzskaites un sagatavošanas pārstrādei un reģenerācijai tehnoloģisko procesu nodrošināšanas izmaksas (Itehn), t.sk. izmaksas, ja kādu no pakalpojumiem komersants iepērk kā ārpakalpojumu, ietver šādas izmaksu grupas:</t>
        </r>
      </text>
    </comment>
    <comment ref="A12" authorId="0" shapeId="0" xr:uid="{ED422162-26AF-4A02-9ED8-8D7BE23966FD}">
      <text>
        <r>
          <rPr>
            <sz val="9"/>
            <color indexed="81"/>
            <rFont val="Tahoma"/>
            <family val="2"/>
            <charset val="186"/>
          </rPr>
          <t>36.1. transportlīdzekļu, iekārtu, mehānismu ekspluatācijas, uzturēšanas, tehnisko apkopju un remontu izmaksas; degvielas un iekārtu darbības nodrošināšanai nepieciešamās elektrības izmaksas; tehnisko apskašu un apdrošināšanas izmaksas; izmaksas par transportlīdzekļa, iekārtas vai mehānisma nomu (t.sk. operatīvā līzinga maksājumus un līzinga procentus); izmaksas materiāliem depozīta iepakojuma apstrādes nodrošināšanai un citas līdzīga veida izmaksas;</t>
        </r>
      </text>
    </comment>
    <comment ref="A18" authorId="0" shapeId="0" xr:uid="{54D8217E-0D6A-4453-92D5-76E939BC50CA}">
      <text>
        <r>
          <rPr>
            <sz val="9"/>
            <color indexed="81"/>
            <rFont val="Tahoma"/>
            <family val="2"/>
            <charset val="186"/>
          </rPr>
          <t>36.2. būvju un ēku ekspluatācijas, uzturēšanas un remontu izmaksas; elektrības, siltuma un citu komunālo pakalpojumu izmaksas; būves un ēkas nomas izmaksas un citas līdzīga veida izmaksas;</t>
        </r>
      </text>
    </comment>
    <comment ref="A24" authorId="0" shapeId="0" xr:uid="{D0155249-7631-4E50-93A4-2C050F93DF7C}">
      <text>
        <r>
          <rPr>
            <sz val="9"/>
            <color indexed="81"/>
            <rFont val="Tahoma"/>
            <family val="2"/>
            <charset val="186"/>
          </rPr>
          <t>36.3. depozīta iepakojuma transportēšanas uz pārstrādes un reģenerācijas vietu izmaksas.</t>
        </r>
      </text>
    </comment>
    <comment ref="A29" authorId="0" shapeId="0" xr:uid="{AAC48F43-234F-4035-BEB4-447B950B7715}">
      <text>
        <r>
          <rPr>
            <sz val="9"/>
            <color indexed="81"/>
            <rFont val="Tahoma"/>
            <family val="2"/>
            <charset val="186"/>
          </rPr>
          <t xml:space="preserve">37. Administrācijas izmaksas, kas nav iekļautas citos izmaksu posteņos (Iadm), ietver administratīvo telpu nomas un uzturēšanas izmaksas; sakaru un pasta pakalpojumu izmaksas; biroja tehnikas apkalpošanas un informācijas tehnoloģiju uzturēšanas izmaksas; gada pārskata sagatavošanas, revīzijas, juridisko un konsultatīvo pakalpojumu izmaksas; finanšu nodrošinājuma kontroles un uzraudzības izmaksas, bankas pakalpojumu izmaksas; kredītlīnijas, pārsnieguma kredīta (overdraft) vai citu īstermiņa aizņēmumu (līdz vienam gadam, ieskaitot) procentu izmaksas, kuras tiek novērtētas, piemērojot komersanta faktisko aizņēmumu likmi vai, ja faktiskā aizņēmuma likme pārsniedz 13.punktā aprakstīto atļauto procentu likmi, tad piemēro atļauto procentu likmi; darbinieku dienesta komandējumu, apmācību un semināru izmaksas; kancelejas, saimniecības, biroja preču un reprezentācijas izmaksas; administratīvā transporta nomas (t.sk. operatīvā līzinga maksājumus un līzinga procentus), remonta, uzturēšanas un ekspluatācijas izmaksas un citas līdzīga veida izmaksas.
</t>
        </r>
      </text>
    </comment>
    <comment ref="A34" authorId="0" shapeId="0" xr:uid="{3A014E0C-FCD0-40CB-87DE-80B9E39DEE17}">
      <text>
        <r>
          <rPr>
            <sz val="9"/>
            <color indexed="81"/>
            <rFont val="Tahoma"/>
            <family val="2"/>
            <charset val="186"/>
          </rPr>
          <t xml:space="preserve">38. Sabiedrības informēšanas izmaksas (Iizgl) ietver izmaksas plānotajiem sabiedrības informēšanas un izglītošanas pasākumiem saskaņā ar komersanta apstiprinātu plānu. Minēto izmaksu aprēķinam tiek ņemti vērā normatīvajos aktos noteiktie nosacījumi.
</t>
        </r>
      </text>
    </comment>
    <comment ref="A39" authorId="0" shapeId="0" xr:uid="{F07BC7D0-EEB1-4E88-80F8-9500A1D22DFE}">
      <text>
        <r>
          <rPr>
            <sz val="9"/>
            <color indexed="81"/>
            <rFont val="Tahoma"/>
            <family val="2"/>
            <charset val="186"/>
          </rPr>
          <t>39. Pārējās izmaksas (Ic) ietver depozīta iepakojuma šķirošanas, uzskaites un sagatavošanas pārstrādei un reģenerācijai centra izmaksas, kas nav attiecināmas uz konkrētu tehnoloģisko procesu, t.sk. zemes nomas, apsardzes, ugunsdrošības un teritorijas apsaimniekošanas izmaksas; elektroenerģijas izmaksas, kas nav iekļautas citos izmaksu posteņos; darba aizsardzības līdzekļu iegādes izmaksas; izmaksas vides stāvokļa kontrolei un aizsardzībai; darbinieku veselības un nelaimes gadījumu apdrošināšanas izmaksas; citas ražošanas izmaksas, kas nav iekļautas 24. un 36.punktā minēto tehnoloģisko procesu izmaksās.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Inese Vēvere</author>
  </authors>
  <commentList>
    <comment ref="C5" authorId="0" shapeId="0" xr:uid="{DCE553F1-DB55-4CB7-94E1-B98801F95DA0}">
      <text>
        <r>
          <rPr>
            <sz val="9"/>
            <color indexed="81"/>
            <rFont val="Tahoma"/>
            <charset val="1"/>
          </rPr>
          <t xml:space="preserve">
ja nepieciešams, dalīt sīkāk zonās</t>
        </r>
      </text>
    </comment>
    <comment ref="D5" authorId="0" shapeId="0" xr:uid="{DD0AFC09-0544-4EAD-8398-73D1C7055CDE}">
      <text>
        <r>
          <rPr>
            <sz val="9"/>
            <color indexed="81"/>
            <rFont val="Tahoma"/>
            <charset val="1"/>
          </rPr>
          <t>ja nepieciešams, dalīt sīkāk zonās</t>
        </r>
      </text>
    </comment>
    <comment ref="E5" authorId="0" shapeId="0" xr:uid="{BAC0BCBB-1917-4051-B273-9A9760C9F4B1}">
      <text>
        <r>
          <rPr>
            <sz val="9"/>
            <color indexed="81"/>
            <rFont val="Tahoma"/>
            <charset val="1"/>
          </rPr>
          <t xml:space="preserve">
ja nepieciešams, dalīt sīkāk zonās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Inese Vēvere</author>
  </authors>
  <commentList>
    <comment ref="F3" authorId="0" shapeId="0" xr:uid="{257567B2-D16F-4AD6-BEA5-4C643E69B93A}">
      <text>
        <r>
          <rPr>
            <sz val="9"/>
            <color indexed="81"/>
            <rFont val="Tahoma"/>
            <family val="2"/>
            <charset val="186"/>
          </rPr>
          <t xml:space="preserve">lietot tādus periodus, kas nepieciešams maksas projekta plānošanai
</t>
        </r>
      </text>
    </comment>
    <comment ref="B4" authorId="0" shapeId="0" xr:uid="{C7C041A5-FC74-41A8-A7E6-F8A3CE337806}">
      <text>
        <r>
          <rPr>
            <sz val="9"/>
            <color indexed="81"/>
            <rFont val="Tahoma"/>
            <family val="2"/>
            <charset val="186"/>
          </rPr>
          <t xml:space="preserve">izmantot, ja nepieciešams, atbilstoši komersanta finanšu grāmatvedības sistēmas iedalījumam
</t>
        </r>
      </text>
    </comment>
    <comment ref="C4" authorId="0" shapeId="0" xr:uid="{FC8E7645-A36F-4749-AF8F-25B693F76CEB}">
      <text>
        <r>
          <rPr>
            <b/>
            <sz val="9"/>
            <color indexed="81"/>
            <rFont val="Tahoma"/>
            <family val="2"/>
            <charset val="186"/>
          </rPr>
          <t>Inese Vēvere:</t>
        </r>
        <r>
          <rPr>
            <sz val="9"/>
            <color indexed="81"/>
            <rFont val="Tahoma"/>
            <family val="2"/>
            <charset val="186"/>
          </rPr>
          <t xml:space="preserve">
izmantot, ja nepieciešams, atbilstoši komersanta finanšu grāmatvedības sistēmas iedalījumam
</t>
        </r>
      </text>
    </comment>
    <comment ref="L4" authorId="0" shapeId="0" xr:uid="{934F2F08-15D6-4336-A2DB-4C4E1BDCA454}">
      <text>
        <r>
          <rPr>
            <sz val="9"/>
            <color indexed="81"/>
            <rFont val="Tahoma"/>
            <family val="2"/>
            <charset val="186"/>
          </rPr>
          <t xml:space="preserve">katra izmaksa/aprēķins var tikt paskaidrota sīkāk - links uz kādu paskaidrojošu lapu vai uz kādu summu kontu izrakstā vai kon ta apgrozījuma pārskatā </t>
        </r>
      </text>
    </comment>
    <comment ref="A6" authorId="0" shapeId="0" xr:uid="{CC6570A0-BE15-4F64-AC91-E479E546FD41}">
      <text>
        <r>
          <rPr>
            <sz val="9"/>
            <color indexed="81"/>
            <rFont val="Tahoma"/>
            <family val="2"/>
            <charset val="186"/>
          </rPr>
          <t>40. Nodevu (Ind) izmaksas ietver valsts nodevu par sabiedriskā pakalpojuma regulēšanu, uzņēmējdarbības riska valsts nodevu, nodevas par piesārņojošās darbības atļauju izsniegšanu un citas līdzīga veida valsts nodevas.</t>
        </r>
      </text>
    </comment>
    <comment ref="A11" authorId="0" shapeId="0" xr:uid="{D19E8132-D5FB-4885-A450-FD5F92673563}">
      <text>
        <r>
          <rPr>
            <sz val="9"/>
            <color indexed="81"/>
            <rFont val="Tahoma"/>
            <family val="2"/>
            <charset val="186"/>
          </rPr>
          <t xml:space="preserve">41. Nodokļu (Inod) izmaksas ietver šādus saskaņā ar normatīvajiem aktiem aprēķinātus nodokļus:
41.1. nekustamā īpašuma nodokli par komersanta īpašumā, valdījumā un turējumā esošām ēkām, būvēm un zemi, kas tiek izmantota depozīta iepakojuma pakalpojuma nodrošināšanā;
41.2. dabas resursu nodokli par piesārņojošo vielu emisiju vidē.
42. Iekļauj dabas resursu nodokli par iepakojuma apjomu, kas jāmaksā gadījumā, ja komersants nv sasnbiedzis kārtējā gadā noteiktos depozīta iepakojuma apsaimniekošanas apjomus atbilstoši Ministru kabineta noteiktajiem depozīta iepakojuma pieņemšanas, savākšanas, pārstrādes, sagatavošanas atkārtotai izmantošanai un nodošanas atkārtotai izmantošanai mērķiem. Minētās izmaksas postenī (Inod) iekļaujamas komersanta iepriekšējā kalendārā gada faktiskās depozīta sistēmas nodrošināšanas pakalpojuma saimnieciskās darbības finanšu rezultāta (Rezfakt) aprēķinā, kas veikts, iesniedzot Regulatoram ikgadējo atskaiti par depozīta sistēmas nodrošināšanas pakalpojuma iepriekšējo kalendāro gadu saskaņā ar Regulatora lēmumu par vispārējās atļaujas, reģistrēšanas un informācijas iesniegšanas noteikumiem depozīta iepakojuma apsaimniekošanas nozarē.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Ināra Teibe</author>
  </authors>
  <commentList>
    <comment ref="A3" authorId="0" shapeId="0" xr:uid="{40ABDDD4-A894-42E1-AFE3-5976CC9767A1}">
      <text>
        <r>
          <rPr>
            <sz val="9"/>
            <color indexed="81"/>
            <rFont val="Tahoma"/>
            <family val="2"/>
            <charset val="186"/>
          </rPr>
          <t xml:space="preserve">
Otrreizējās pārstrādes materiālu veidi un detalizācija norādāma atbilstoši tarifu projekta aprēķinā lietotajiem pamatprincipiem un komersanta esošajai situācijai.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Inese Vēvere</author>
  </authors>
  <commentList>
    <comment ref="B2" authorId="0" shapeId="0" xr:uid="{17B5ED86-8554-447A-BA65-7D9CBF05772D}">
      <text>
        <r>
          <rPr>
            <sz val="9"/>
            <color indexed="81"/>
            <rFont val="Tahoma"/>
            <family val="2"/>
            <charset val="186"/>
          </rPr>
          <t>tikai piedāvāts piemērs, izmaksu attiecināšanas modeli komersants veido pats saskaņā ar ražošanas procesu un uzņēmuma veikto saimnecisko darbību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Inese Vēvere</author>
  </authors>
  <commentList>
    <comment ref="C3" authorId="0" shapeId="0" xr:uid="{A48F6984-E489-4D2D-BB05-DE715DC449B4}">
      <text>
        <r>
          <rPr>
            <sz val="9"/>
            <color indexed="81"/>
            <rFont val="Tahoma"/>
            <family val="2"/>
            <charset val="186"/>
          </rPr>
          <t xml:space="preserve">
aprēķins un skaidrojums Metodikas pamattekstā</t>
        </r>
      </text>
    </comment>
    <comment ref="A10" authorId="0" shapeId="0" xr:uid="{64699747-AC2E-4EB7-9FC4-702243CD5595}">
      <text>
        <r>
          <rPr>
            <sz val="9"/>
            <color indexed="81"/>
            <rFont val="Tahoma"/>
            <family val="2"/>
            <charset val="186"/>
          </rPr>
          <t xml:space="preserve">
Apstiprināto depozīta iepakojuma apsaimniekošanas maksu pēc depozīta iepakojuma pārdevēja vai tā pārstāvošas organizācijas, iepakojuma pieņemšanas punkta vai šķiroto atkritumu savākšanas laukuma īpašnieka (valdītāja vai apsaimniekotāja)  pieprasījuma,  var grozīt vienu reizi finanšu gadā, ja faktiskās izmaksas ir mainījušas vismaz par 10 %</t>
        </r>
      </text>
    </comment>
    <comment ref="E52" authorId="0" shapeId="0" xr:uid="{9B9B9699-6339-4318-8AE4-00F8DC84403D}">
      <text>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F52" authorId="0" shapeId="0" xr:uid="{F357BDA4-64B2-48C9-8C09-5DF2F55F02D9}">
      <text>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G52" authorId="0" shapeId="0" xr:uid="{326E57A7-B6EC-45BD-8B7F-511FFE2C8816}">
      <text>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H52" authorId="0" shapeId="0" xr:uid="{F864E8AF-411D-482B-9DFD-0AA608B4EBD7}">
      <text>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I52" authorId="0" shapeId="0" xr:uid="{60A94665-D3FB-43A6-B9D7-7687F42D4FF5}">
      <text>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J52" authorId="0" shapeId="0" xr:uid="{F4E5C771-D280-4991-87B8-FD18799DB12B}">
      <text>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K52" authorId="0" shapeId="0" xr:uid="{690C74C6-C445-42AE-8611-1866CBDD8837}">
      <text>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Inese Vēvere</author>
  </authors>
  <commentList>
    <comment ref="C3" authorId="0" shapeId="0" xr:uid="{B065C80E-9FC3-4CCF-A4CA-A905711ACD5B}">
      <text>
        <r>
          <rPr>
            <sz val="9"/>
            <color indexed="81"/>
            <rFont val="Tahoma"/>
            <family val="2"/>
            <charset val="186"/>
          </rPr>
          <t xml:space="preserve">
aprēķins un skaidrojums Metodikas pamattekstā</t>
        </r>
      </text>
    </comment>
    <comment ref="P3" authorId="0" shapeId="0" xr:uid="{5C67FA97-39E9-45FF-8C68-94CD96543488}">
      <text>
        <r>
          <rPr>
            <sz val="9"/>
            <color indexed="81"/>
            <rFont val="Tahoma"/>
            <family val="2"/>
            <charset val="186"/>
          </rPr>
          <t xml:space="preserve">
aprēķins un skaidrojums Metodikas pamattekstā</t>
        </r>
      </text>
    </comment>
    <comment ref="A10" authorId="0" shapeId="0" xr:uid="{6B6865BD-9EA8-4C96-9AC1-22C3A5B5705C}">
      <text>
        <r>
          <rPr>
            <sz val="9"/>
            <color indexed="81"/>
            <rFont val="Tahoma"/>
            <family val="2"/>
            <charset val="186"/>
          </rPr>
          <t xml:space="preserve">
Apstiprināto depozīta iepakojuma apsaimniekošanas maksu pēc depozīta iepakojuma pārdevēja vai tā pārstāvošas organizācijas, iepakojuma pieņemšanas punkta vai šķiroto atkritumu savākšanas laukuma īpašnieka (valdītāja vai apsaimniekotāja)  pieprasījuma,  var grozīt vienu reizi finanšu gadā, ja faktiskās izmaksas ir mainījušas vismaz par 10 %</t>
        </r>
      </text>
    </comment>
    <comment ref="N10" authorId="0" shapeId="0" xr:uid="{07AB6B0A-3AD2-4DA8-A9EF-E5DAA1679C08}">
      <text>
        <r>
          <rPr>
            <sz val="9"/>
            <color indexed="81"/>
            <rFont val="Tahoma"/>
            <family val="2"/>
            <charset val="186"/>
          </rPr>
          <t xml:space="preserve">
Apstiprināto depozīta iepakojuma apsaimniekošanas maksu pēc depozīta iepakojuma pārdevēja vai tā pārstāvošas organizācijas, iepakojuma pieņemšanas punkta vai šķiroto atkritumu savākšanas laukuma īpašnieka (valdītāja vai apsaimniekotāja)  pieprasījuma,  var grozīt vienu reizi finanšu gadā, ja faktiskās izmaksas ir mainījušas vismaz par 10 %</t>
        </r>
      </text>
    </comment>
    <comment ref="O46" authorId="0" shapeId="0" xr:uid="{F5FAFABD-4542-4F94-AB35-F1CF858ED534}">
      <text>
        <r>
          <rPr>
            <sz val="9"/>
            <color indexed="81"/>
            <rFont val="Tahoma"/>
            <family val="2"/>
            <charset val="186"/>
          </rPr>
          <t xml:space="preserve">
2.pielikuma A daļas-info par ieņēmumiem -2.1.rindu</t>
        </r>
      </text>
    </comment>
    <comment ref="O48" authorId="0" shapeId="0" xr:uid="{0589D6F7-C384-4410-8BCE-5C74ED4728AC}">
      <text>
        <r>
          <rPr>
            <sz val="9"/>
            <color indexed="81"/>
            <rFont val="Tahoma"/>
            <family val="2"/>
            <charset val="186"/>
          </rPr>
          <t xml:space="preserve">
2.pielikuma A daļas-info par ieņēmumiem -3.rindu</t>
        </r>
      </text>
    </comment>
    <comment ref="O49" authorId="0" shapeId="0" xr:uid="{55D5AEB8-73D1-44CB-9C17-159F691399FA}">
      <text>
        <r>
          <rPr>
            <sz val="9"/>
            <color indexed="81"/>
            <rFont val="Tahoma"/>
            <family val="2"/>
            <charset val="186"/>
          </rPr>
          <t xml:space="preserve">
2.pielikuma A daļas-info par ieņēmumiem -4.rindu</t>
        </r>
      </text>
    </comment>
    <comment ref="E52" authorId="0" shapeId="0" xr:uid="{89E96EC8-AD31-45A9-B88C-5149BE700792}">
      <text>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F52" authorId="0" shapeId="0" xr:uid="{532D3AE4-DCC7-4104-87E1-208D687FF82B}">
      <text>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G52" authorId="0" shapeId="0" xr:uid="{3CE28065-BE69-457B-91CD-D12C85122852}">
      <text>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H52" authorId="0" shapeId="0" xr:uid="{7A61417F-9823-4B38-A47E-28BC25FC1626}">
      <text>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I52" authorId="0" shapeId="0" xr:uid="{8FEA2F12-C4B0-4179-BD99-AC9367AC9B82}">
      <text>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J52" authorId="0" shapeId="0" xr:uid="{3D20E16F-F439-4254-85F1-12C67A8C4017}">
      <text>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K52" authorId="0" shapeId="0" xr:uid="{ECC811B2-6B4C-4157-B339-95F4D91EA1EC}">
      <text>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O52" authorId="0" shapeId="0" xr:uid="{03C0DA49-AEFA-4841-A8F1-49F9C28807C3}">
      <text>
        <r>
          <rPr>
            <sz val="9"/>
            <color indexed="81"/>
            <rFont val="Tahoma"/>
            <family val="2"/>
            <charset val="186"/>
          </rPr>
          <t xml:space="preserve">
faktiskajām izmaksām rentabilitāti neliek- vienmēr 0%
</t>
        </r>
      </text>
    </comment>
    <comment ref="AC56" authorId="0" shapeId="0" xr:uid="{1A00EBCB-9B3C-4DCB-9A2C-4F956D395C6B}">
      <text>
        <r>
          <rPr>
            <sz val="9"/>
            <color indexed="81"/>
            <rFont val="Tahoma"/>
            <family val="2"/>
            <charset val="186"/>
          </rPr>
          <t xml:space="preserve">
starpība, kas piedalās dalības maksas Korrez  aprēķinā  tad, kad nāks ar jaunu dalības maksu</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Inese Vēvere</author>
    <author>Maruta Purviņa</author>
  </authors>
  <commentList>
    <comment ref="D2" authorId="0" shapeId="0" xr:uid="{06FFB093-6D0C-43D0-9F51-9529ED6B982B}">
      <text>
        <r>
          <rPr>
            <b/>
            <sz val="9"/>
            <color indexed="81"/>
            <rFont val="Tahoma"/>
            <family val="2"/>
            <charset val="186"/>
          </rPr>
          <t>Inese Vēvere: 
Iepkaojuma likums</t>
        </r>
        <r>
          <rPr>
            <sz val="9"/>
            <color indexed="81"/>
            <rFont val="Tahoma"/>
            <family val="2"/>
            <charset val="186"/>
          </rPr>
          <t xml:space="preserve">
18.15 pants. (1) Pamatojoties uz pieņemto lēmumu, Valsts vides dienests slēdz līgumu par depozīta sistēmas darbības nodrošināšanu visā Latvijas teritorijā uz septiņiem gadiem.
(2) Līdz līguma noslēgšanai komersantam ir pienākums reģistrēt komercreģistra iestādē kā komersanta dalībniekus tos depozīta iepakotājus, kuri parakstījuši 18.13 panta 5. punktā minēto apliecinājumu.
</t>
        </r>
        <r>
          <rPr>
            <sz val="9"/>
            <color indexed="10"/>
            <rFont val="Tahoma"/>
            <family val="2"/>
            <charset val="186"/>
          </rPr>
          <t>(3) Depozīta sistēmas operatoram ir pienākums piemērot depozīta sistēmas dalības maksu, kas aprēķināta, uzsākot tā darbību, līdz brīdim, kad stājas spēkā depozīta sistēmas dalības maksa, kas apstiprināta likumā "Par sabiedrisko pakalpojumu regulatoriem" noteiktajā kārtībā.</t>
        </r>
      </text>
    </comment>
    <comment ref="C3" authorId="0" shapeId="0" xr:uid="{BA127908-820E-41B8-9B76-5558D48702B1}">
      <text>
        <r>
          <rPr>
            <sz val="9"/>
            <color indexed="81"/>
            <rFont val="Tahoma"/>
            <family val="2"/>
            <charset val="186"/>
          </rPr>
          <t xml:space="preserve">
aprēķins un skaidrojums Metodikas pamattekstā</t>
        </r>
      </text>
    </comment>
    <comment ref="P3" authorId="0" shapeId="0" xr:uid="{CBD55426-D429-4D7D-84BC-65BC0329FC08}">
      <text>
        <r>
          <rPr>
            <sz val="9"/>
            <color indexed="81"/>
            <rFont val="Tahoma"/>
            <family val="2"/>
            <charset val="186"/>
          </rPr>
          <t xml:space="preserve">
aprēķins un skaidrojums Metodikas pamattekstā</t>
        </r>
      </text>
    </comment>
    <comment ref="A10" authorId="0" shapeId="0" xr:uid="{42A637E0-605F-4576-B6C2-AD276A3023F3}">
      <text>
        <r>
          <rPr>
            <sz val="9"/>
            <color indexed="81"/>
            <rFont val="Tahoma"/>
            <family val="2"/>
            <charset val="186"/>
          </rPr>
          <t xml:space="preserve">
Apstiprināto depozīta iepakojuma apsaimniekošanas maksu pēc depozīta iepakojuma pārdevēja vai tā pārstāvošas organizācijas, iepakojuma pieņemšanas punkta vai šķiroto atkritumu savākšanas laukuma īpašnieka (valdītāja vai apsaimniekotāja)  pieprasījuma,  var grozīt vienu reizi finanšu gadā, ja faktiskās izmaksas ir mainījušas vismaz par 10 %</t>
        </r>
      </text>
    </comment>
    <comment ref="N10" authorId="0" shapeId="0" xr:uid="{3CC12349-B7ED-47B0-A029-AA25E76E4F5E}">
      <text>
        <r>
          <rPr>
            <sz val="9"/>
            <color indexed="81"/>
            <rFont val="Tahoma"/>
            <family val="2"/>
            <charset val="186"/>
          </rPr>
          <t xml:space="preserve">
Apstiprināto depozīta iepakojuma apsaimniekošanas maksu pēc depozīta iepakojuma pārdevēja vai tā pārstāvošas organizācijas, iepakojuma pieņemšanas punkta vai šķiroto atkritumu savākšanas laukuma īpašnieka (valdītāja vai apsaimniekotāja)  pieprasījuma,  var grozīt vienu reizi finanšu gadā, ja faktiskās izmaksas ir mainījušas vismaz par 10 %</t>
        </r>
      </text>
    </comment>
    <comment ref="B46" authorId="0" shapeId="0" xr:uid="{E5F85462-44D7-4464-A70A-F325E5B1B439}">
      <text>
        <r>
          <rPr>
            <b/>
            <sz val="9"/>
            <color indexed="81"/>
            <rFont val="Tahoma"/>
            <family val="2"/>
            <charset val="186"/>
          </rPr>
          <t>Inese Vēvere:</t>
        </r>
        <r>
          <rPr>
            <sz val="9"/>
            <color indexed="81"/>
            <rFont val="Tahoma"/>
            <family val="2"/>
            <charset val="186"/>
          </rPr>
          <t xml:space="preserve">
2.pielikuma A daļas-info par ieņēmumiem -2.1.rindu</t>
        </r>
      </text>
    </comment>
    <comment ref="O46" authorId="0" shapeId="0" xr:uid="{376F07C1-1800-4116-85BA-41DC239470B3}">
      <text>
        <r>
          <rPr>
            <sz val="9"/>
            <color indexed="81"/>
            <rFont val="Tahoma"/>
            <family val="2"/>
            <charset val="186"/>
          </rPr>
          <t xml:space="preserve">
2.pielikuma A daļas-info par ieņēmumiem -2.1.rindu</t>
        </r>
      </text>
    </comment>
    <comment ref="B48" authorId="0" shapeId="0" xr:uid="{21CC8A28-4241-43C9-8303-E0F0F8F55159}">
      <text>
        <r>
          <rPr>
            <b/>
            <sz val="9"/>
            <color indexed="81"/>
            <rFont val="Tahoma"/>
            <family val="2"/>
            <charset val="186"/>
          </rPr>
          <t>Inese Vēvere:</t>
        </r>
        <r>
          <rPr>
            <sz val="9"/>
            <color indexed="81"/>
            <rFont val="Tahoma"/>
            <family val="2"/>
            <charset val="186"/>
          </rPr>
          <t xml:space="preserve">
2.pielikuma A daļas-info par ieņēmumiem -3.rindu</t>
        </r>
      </text>
    </comment>
    <comment ref="O48" authorId="0" shapeId="0" xr:uid="{03406232-1494-4024-8923-CBBC1FE34624}">
      <text>
        <r>
          <rPr>
            <sz val="9"/>
            <color indexed="81"/>
            <rFont val="Tahoma"/>
            <family val="2"/>
            <charset val="186"/>
          </rPr>
          <t xml:space="preserve">
2.pielikuma A daļas-info par ieņēmumiem -3.rindu</t>
        </r>
      </text>
    </comment>
    <comment ref="B49" authorId="0" shapeId="0" xr:uid="{842F7604-B3A5-4192-B8EE-AB60B92D8ED7}">
      <text>
        <r>
          <rPr>
            <b/>
            <sz val="9"/>
            <color indexed="81"/>
            <rFont val="Tahoma"/>
            <family val="2"/>
            <charset val="186"/>
          </rPr>
          <t>Inese Vēvere:</t>
        </r>
        <r>
          <rPr>
            <sz val="9"/>
            <color indexed="81"/>
            <rFont val="Tahoma"/>
            <family val="2"/>
            <charset val="186"/>
          </rPr>
          <t xml:space="preserve">
2.pielikuma A daļas-info par ieņēmumiem -4.rindu</t>
        </r>
      </text>
    </comment>
    <comment ref="O49" authorId="0" shapeId="0" xr:uid="{1D078FB0-7D60-4060-9EA1-6DF8D3F53004}">
      <text>
        <r>
          <rPr>
            <sz val="9"/>
            <color indexed="81"/>
            <rFont val="Tahoma"/>
            <family val="2"/>
            <charset val="186"/>
          </rPr>
          <t xml:space="preserve">
2.pielikuma A daļas-info par ieņēmumiem -4.rindu</t>
        </r>
      </text>
    </comment>
    <comment ref="E52" authorId="0" shapeId="0" xr:uid="{CC28D361-97AE-4D86-9C1F-29B7C6BE3674}">
      <text>
        <r>
          <rPr>
            <b/>
            <sz val="9"/>
            <color indexed="81"/>
            <rFont val="Tahoma"/>
            <family val="2"/>
            <charset val="186"/>
          </rPr>
          <t>Inese Vēvere:</t>
        </r>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F52" authorId="0" shapeId="0" xr:uid="{1036E059-4626-4D91-BD39-E4FAE77B3802}">
      <text>
        <r>
          <rPr>
            <b/>
            <sz val="9"/>
            <color indexed="81"/>
            <rFont val="Tahoma"/>
            <family val="2"/>
            <charset val="186"/>
          </rPr>
          <t>Inese Vēvere:</t>
        </r>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G52" authorId="0" shapeId="0" xr:uid="{1AA3A0EE-868B-4F5E-BF6D-1E72C0FAB058}">
      <text>
        <r>
          <rPr>
            <b/>
            <sz val="9"/>
            <color indexed="81"/>
            <rFont val="Tahoma"/>
            <family val="2"/>
            <charset val="186"/>
          </rPr>
          <t>Inese Vēvere:</t>
        </r>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H52" authorId="0" shapeId="0" xr:uid="{984073C6-06F0-47A8-8ECF-18C6742AC44C}">
      <text>
        <r>
          <rPr>
            <b/>
            <sz val="9"/>
            <color indexed="81"/>
            <rFont val="Tahoma"/>
            <family val="2"/>
            <charset val="186"/>
          </rPr>
          <t>Inese Vēvere:</t>
        </r>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I52" authorId="0" shapeId="0" xr:uid="{345162E8-7E91-4BFB-981E-87BE06CAA5C4}">
      <text>
        <r>
          <rPr>
            <b/>
            <sz val="9"/>
            <color indexed="81"/>
            <rFont val="Tahoma"/>
            <family val="2"/>
            <charset val="186"/>
          </rPr>
          <t>Inese Vēvere:</t>
        </r>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J52" authorId="0" shapeId="0" xr:uid="{34ACE631-B791-409C-A263-526938B24A25}">
      <text>
        <r>
          <rPr>
            <b/>
            <sz val="9"/>
            <color indexed="81"/>
            <rFont val="Tahoma"/>
            <family val="2"/>
            <charset val="186"/>
          </rPr>
          <t>Inese Vēvere:</t>
        </r>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K52" authorId="0" shapeId="0" xr:uid="{A3AEA9E3-499A-4383-8DBD-3E50E8FF86ED}">
      <text>
        <r>
          <rPr>
            <b/>
            <sz val="9"/>
            <color indexed="81"/>
            <rFont val="Tahoma"/>
            <family val="2"/>
            <charset val="186"/>
          </rPr>
          <t>Inese Vēvere:</t>
        </r>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O52" authorId="0" shapeId="0" xr:uid="{4B8474F3-ACD4-4318-82C2-B41D58E751F4}">
      <text>
        <r>
          <rPr>
            <sz val="9"/>
            <color indexed="81"/>
            <rFont val="Tahoma"/>
            <family val="2"/>
          </rPr>
          <t xml:space="preserve">
faktiskajām izmaksām rentabilitāti neliek- vienmēr 0%
</t>
        </r>
      </text>
    </comment>
    <comment ref="O54" authorId="0" shapeId="0" xr:uid="{36B12B74-EF23-4EDE-91C8-0DA9A1810F1B}">
      <text>
        <r>
          <rPr>
            <sz val="9"/>
            <color indexed="81"/>
            <rFont val="Tahoma"/>
            <family val="2"/>
            <charset val="186"/>
          </rPr>
          <t xml:space="preserve">
jāsakrīt arVispārējās atļaujas, reģistrācijas un informācijas iesniegšanas noteikumi depozīta iepakojuma ..
2.pielikuma A daļas-info par ieņēmumiem -1.rindu</t>
        </r>
      </text>
    </comment>
    <comment ref="AB56" authorId="0" shapeId="0" xr:uid="{1F821056-2348-4936-8DD0-134E76E6D637}">
      <text>
        <r>
          <rPr>
            <sz val="9"/>
            <color indexed="81"/>
            <rFont val="Tahoma"/>
            <family val="2"/>
            <charset val="186"/>
          </rPr>
          <t xml:space="preserve">
starpība, kas piedalās dalības maksas Korrez  aprēķinā  tad, kad nāks ar jaunu dalības maksu</t>
        </r>
      </text>
    </comment>
    <comment ref="AA59" authorId="0" shapeId="0" xr:uid="{19618B05-CFCE-4D07-86AB-B83C09E05637}">
      <text>
        <r>
          <rPr>
            <sz val="9"/>
            <color indexed="81"/>
            <rFont val="Tahoma"/>
            <family val="2"/>
            <charset val="186"/>
          </rPr>
          <t xml:space="preserve">
summējas pārskata gada 12.rindas (Rezfakt - Rezpl) starpība, kā arī iepriekšējo gadu atskaitēs aprēķinātās starpības, ja tās vēl nav bijušas nokoriģētas spēkā esošajā dalības maksā</t>
        </r>
      </text>
    </comment>
    <comment ref="AC59" authorId="1" shapeId="0" xr:uid="{68D14C35-7995-4E14-A79A-45FA73DD3D7B}">
      <text>
        <r>
          <rPr>
            <sz val="9"/>
            <color indexed="81"/>
            <rFont val="Tahoma"/>
            <family val="2"/>
            <charset val="186"/>
          </rPr>
          <t xml:space="preserve">
Šeit summējas atskaites Rezfakt - Rezpl starpība, kā arī iepriekšējo gadu atskaitēs aprēķinātās starpības, ja tās vēl nav bijušas nokoriģētas spēkā esošā dalības maksā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Inese Vēvere</author>
  </authors>
  <commentList>
    <comment ref="C3" authorId="0" shapeId="0" xr:uid="{518D5559-1078-45AE-9219-D73870F09158}">
      <text>
        <r>
          <rPr>
            <sz val="9"/>
            <color indexed="81"/>
            <rFont val="Tahoma"/>
            <family val="2"/>
            <charset val="186"/>
          </rPr>
          <t xml:space="preserve">
aprēķins un skaidrojums Metodikas pamattekstā</t>
        </r>
      </text>
    </comment>
    <comment ref="O3" authorId="0" shapeId="0" xr:uid="{65BDF6EC-8B46-4C1C-BB01-375601A4DA55}">
      <text>
        <r>
          <rPr>
            <sz val="9"/>
            <color indexed="81"/>
            <rFont val="Tahoma"/>
            <family val="2"/>
            <charset val="186"/>
          </rPr>
          <t xml:space="preserve">
aprēķins un skaidrojums Metodikas pamattekstā</t>
        </r>
      </text>
    </comment>
    <comment ref="Z3" authorId="0" shapeId="0" xr:uid="{C2077B0C-7749-4D2F-928E-60045090520A}">
      <text>
        <r>
          <rPr>
            <sz val="9"/>
            <color indexed="81"/>
            <rFont val="Tahoma"/>
            <family val="2"/>
            <charset val="186"/>
          </rPr>
          <t xml:space="preserve">
aprēķins un skaidrojums Metodikas pamattekstā</t>
        </r>
      </text>
    </comment>
    <comment ref="AL3" authorId="0" shapeId="0" xr:uid="{0FE6D5D9-2C0D-4432-8CDD-D9106D3FA1F5}">
      <text>
        <r>
          <rPr>
            <sz val="9"/>
            <color indexed="81"/>
            <rFont val="Tahoma"/>
            <family val="2"/>
            <charset val="186"/>
          </rPr>
          <t xml:space="preserve">
aprēķins un skaidrojums Metodikas pamattekstā</t>
        </r>
      </text>
    </comment>
    <comment ref="A10" authorId="0" shapeId="0" xr:uid="{9EC8023E-DBE2-43B4-9238-9E7A9335C35E}">
      <text>
        <r>
          <rPr>
            <sz val="9"/>
            <color indexed="81"/>
            <rFont val="Tahoma"/>
            <family val="2"/>
            <charset val="186"/>
          </rPr>
          <t xml:space="preserve">
Apstiprināto depozīta iepakojuma apsaimniekošanas maksu pēc depozīta iepakojuma pārdevēja vai tā pārstāvošas organizācijas, iepakojuma pieņemšanas punkta vai šķiroto atkritumu savākšanas laukuma īpašnieka (valdītāja vai apsaimniekotāja)  pieprasījuma,  var grozīt vienu reizi finanšu gadā, ja faktiskās izmaksas ir mainījušas vismaz par 10 %</t>
        </r>
      </text>
    </comment>
    <comment ref="AA52" authorId="0" shapeId="0" xr:uid="{09DDBA5A-20C6-4EEC-A780-7263330C87E6}">
      <text>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AB52" authorId="0" shapeId="0" xr:uid="{A8A625A9-2008-4888-A90D-03ED172455A2}">
      <text>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AC52" authorId="0" shapeId="0" xr:uid="{4EDFA96A-200F-4D04-90DB-A09930F57F23}">
      <text>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AD52" authorId="0" shapeId="0" xr:uid="{8F4344B2-80D7-48E8-990F-54FACB71A0AF}">
      <text>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AE52" authorId="0" shapeId="0" xr:uid="{02F594DD-0BC7-4BAF-B66C-8D4107948C48}">
      <text>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AF52" authorId="0" shapeId="0" xr:uid="{E263F991-8882-4A5F-A2EA-CC4DB7133297}">
      <text>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AG52" authorId="0" shapeId="0" xr:uid="{2C4F278A-20B2-4A0D-8510-7C0F980C4761}">
      <text>
        <r>
          <rPr>
            <sz val="9"/>
            <color indexed="81"/>
            <rFont val="Tahoma"/>
            <family val="2"/>
            <charset val="186"/>
          </rPr>
          <t xml:space="preserve">
13. Komersants dalības maksas projektā peļņu novērtē kā depozīta sistēmas attīstībai, darbības efektivitātei un apgrozāmo līdzekļu piesaistei nepieciešamos līdzekļus. Peļņa procentuālā izteiksmē nevar pārsniegt fiksētu apgrozījuma rentabilitātes normu, kas noteikta kā pēdējo sešu mēnešu vidējā Latvijas Bankas publicēto nefinanšu sabiedrībām euro valūtā izsniegto kredītu (ar termiņu līdz vienam gadam; jaunajiem darījumiem) mainīgā procentu likme (turpmāk – atļautā procentu likme).</t>
        </r>
      </text>
    </comment>
    <comment ref="Y56" authorId="0" shapeId="0" xr:uid="{24B773E9-54BD-4D35-9D87-5DD11B5C9B28}">
      <text>
        <r>
          <rPr>
            <b/>
            <sz val="9"/>
            <color indexed="81"/>
            <rFont val="Tahoma"/>
            <family val="2"/>
            <charset val="186"/>
          </rPr>
          <t xml:space="preserve">Inese Vēvere:
</t>
        </r>
        <r>
          <rPr>
            <u/>
            <sz val="9"/>
            <color indexed="81"/>
            <rFont val="Tahoma"/>
            <family val="2"/>
            <charset val="186"/>
          </rPr>
          <t>Tikai informatīvs lauks-</t>
        </r>
        <r>
          <rPr>
            <sz val="9"/>
            <color indexed="81"/>
            <rFont val="Tahoma"/>
            <family val="2"/>
            <charset val="186"/>
          </rPr>
          <t xml:space="preserve">rāda cik liela starpība tiek plānota salīdzinot ar attiec.klases apsaimniekošanai nepieciešamajām izmaksām- rodas 1)kad jāsedz iepr.periodu zaudējumi vai jāsamazina plāns par peļņu, kas veidojusies iepriekšējos periodos; 2)ja maksā ieplāno kādu rentabilitātes %, prognozējot, ka būs nbepiec.papildus līdzekļi apgrozāmo līdzekļu piesaistei un darbības efektivitātes uzlabošanai.
"-" peļņa, sedzot visas izmaksas, kas saistītas ar šīs klases apsaimniekošanu, tātad dalības maksa =0
"+" plānotie ieņēmumi nesedz visas izmaksas, līdz ar to attiecīgās klases apsaimniekošanai nepieciešama dalības maksa &gt;0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Inese Vēvere</author>
  </authors>
  <commentList>
    <comment ref="F3" authorId="0" shapeId="0" xr:uid="{85436A59-CA6D-4698-BA0A-E4C4ED928C52}">
      <text>
        <r>
          <rPr>
            <sz val="9"/>
            <color indexed="81"/>
            <rFont val="Tahoma"/>
            <family val="2"/>
            <charset val="186"/>
          </rPr>
          <t xml:space="preserve">lietot tādus periodus, kas nepieciešams maksas projekta plānošanai
</t>
        </r>
      </text>
    </comment>
    <comment ref="B4" authorId="0" shapeId="0" xr:uid="{65E56CF6-C3D7-47D2-9209-1F4D7C875EE3}">
      <text>
        <r>
          <rPr>
            <sz val="9"/>
            <color indexed="81"/>
            <rFont val="Tahoma"/>
            <family val="2"/>
            <charset val="186"/>
          </rPr>
          <t xml:space="preserve">izmantot, ja nepieciešams, atbilstoši komersanta finanšu grāmatvedības sistēmas iedalījumam
</t>
        </r>
      </text>
    </comment>
    <comment ref="C4" authorId="0" shapeId="0" xr:uid="{A4B6679E-570E-462F-8C67-6AD4929559D8}">
      <text>
        <r>
          <rPr>
            <b/>
            <sz val="9"/>
            <color indexed="81"/>
            <rFont val="Tahoma"/>
            <family val="2"/>
            <charset val="186"/>
          </rPr>
          <t>Inese Vēvere:</t>
        </r>
        <r>
          <rPr>
            <sz val="9"/>
            <color indexed="81"/>
            <rFont val="Tahoma"/>
            <family val="2"/>
            <charset val="186"/>
          </rPr>
          <t xml:space="preserve">
izmantot, ja nepieciešams, atbilstoši komersanta finanšu grāmatvedības sistēmas iedalījumam
</t>
        </r>
      </text>
    </comment>
    <comment ref="L4" authorId="0" shapeId="0" xr:uid="{1EF4F7AD-6259-4BDA-A3EC-B1FEA2B56850}">
      <text>
        <r>
          <rPr>
            <sz val="9"/>
            <color indexed="81"/>
            <rFont val="Tahoma"/>
            <family val="2"/>
            <charset val="186"/>
          </rPr>
          <t xml:space="preserve">katra izmaksa/aprēķins var tikt paskaidrota sīkāk - links uz kādu paskaidrojošu lapu vai uz kādu summu kontu izrakstā vai kon ta apgrozījuma pārskatā </t>
        </r>
      </text>
    </comment>
    <comment ref="A28" authorId="0" shapeId="0" xr:uid="{D0F9C2C7-0D70-4BF2-8F62-9E4B5AFFD32F}">
      <text>
        <r>
          <rPr>
            <sz val="9"/>
            <color indexed="81"/>
            <rFont val="Tahoma"/>
            <family val="2"/>
            <charset val="186"/>
          </rPr>
          <t xml:space="preserve">23. Depozīta iepakojuma pieņemšanas automātu nomas izmaksas (Inoma) ir izmaksas par minēto automātu nomu, ja tās ir atkarīgas no apsaimniekoto depozīta iepakojuma vienību skaita, bet neatkarīgi no tā, vai automātu, atbilstoši ar komersantu noslēgta līguma nosacījumiem, nomā depozīta iepakojuma pārdevējs vai pats komersants.
</t>
        </r>
      </text>
    </comment>
    <comment ref="A33" authorId="0" shapeId="0" xr:uid="{99B29B77-3923-4C89-9817-2D46BD775ABB}">
      <text>
        <r>
          <rPr>
            <sz val="9"/>
            <color indexed="81"/>
            <rFont val="Tahoma"/>
            <family val="2"/>
            <charset val="186"/>
          </rPr>
          <t>24. Depozīta iepakojuma savākšanas un loģistikas izmaksas (Isav) ir izmaksas, kas saistītas ar depozīta iepakojuma savākšanu no personām, kuras noslēgušas ar komersantu atbilstošu līgumu. Izmaksas ietver depozīta iepakojuma pārvadāšanas izmaksas, t.sk. transportlīdzekļu, iekārtu un mehānismu ekspluatācijas, uzturēšanas, tehnisko apkopju un remontu izmaksas; degvielas, tehnisko apskašu un apdrošināšanas izmaksas; izmaksas par transportlīdzekļa, iekārtas vai mehānisma nomu (t.sk. operatīvā līzinga maksājumus un līzinga procentus); izmaksas pakalpojumiem, ko komersants iepērk kā ārpakalpojumu šim mērķim un citas līdzīga veida izmaksas. Minētās izmaksas neietver pārstrādei un reģenerācijai sagatavotā depozīta iepakojuma transportēšanas līdz pārstrādes uzņēmumam izmaksas, kas iekļaujamas 36.3.apakšpunktā.</t>
        </r>
      </text>
    </comment>
    <comment ref="A38" authorId="0" shapeId="0" xr:uid="{8F2058C9-9804-450E-AE9B-73D537A36F90}">
      <text>
        <r>
          <rPr>
            <sz val="9"/>
            <color indexed="81"/>
            <rFont val="Tahoma"/>
            <family val="2"/>
            <charset val="186"/>
          </rPr>
          <t>25. Izmaksas iepakojuma materiāliem un aprīkojumam depozīta iepakojuma uzglabāšanai un savākšanai (Iiepak) ietver izmaksas, kas komersantam rodas, nodrošinot transportēšanas iepakojuma materiālus un aprīkojumu depozīta iepakojuma iepakošanai, uzglabāšanai un sagatavošanai pārvadāšanai (maisi, vienreizlietojamās plombas, etiķetes, konteineri, kastes, papildu inventārs u.c.).</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Liene Jansone</author>
    <author>Inese Vēvere</author>
  </authors>
  <commentList>
    <comment ref="H6" authorId="0" shapeId="0" xr:uid="{2C51A077-20E7-426A-AEFC-95164D8853CA}">
      <text>
        <r>
          <rPr>
            <sz val="10"/>
            <color indexed="81"/>
            <rFont val="Tahoma"/>
            <family val="2"/>
            <charset val="186"/>
          </rPr>
          <t xml:space="preserve">nākamo periodu ieņēmumi
</t>
        </r>
      </text>
    </comment>
    <comment ref="L6" authorId="0" shapeId="0" xr:uid="{9E3FC8B0-87FF-4049-B69A-F1D6B2475B7A}">
      <text>
        <r>
          <rPr>
            <sz val="10"/>
            <color indexed="81"/>
            <rFont val="Tahoma"/>
            <family val="2"/>
            <charset val="186"/>
          </rPr>
          <t xml:space="preserve">nākamo periodu ieņēmumi
</t>
        </r>
      </text>
    </comment>
    <comment ref="A7" authorId="1" shapeId="0" xr:uid="{0C9B38E0-A2BE-422A-AE86-3A1DCFA3939A}">
      <text>
        <r>
          <rPr>
            <sz val="9"/>
            <color indexed="81"/>
            <rFont val="Tahoma"/>
            <family val="2"/>
            <charset val="186"/>
          </rPr>
          <t>30. Pamatlīdzekļu nolietojumu aprēķina atbilstoši katra pamatlīdzekļa lietderīgās lietošanas laikam, izmantojot lineāro pamatlīdzekļu nolietojuma metodi. Aprēķins jāveic saskaņā ar grāmatvedības kārtošanas normatīvajos aktos noteiktajiem pamatprincipiem.
31. Veicot pamatlīdzekļa iegādi, komersants izvērtē tā atbilstību normatīvo aktu prasībām un pamatlīdzekļa plānotajai noslodzei. Ja pamatlīdzeklis netiek izmantots depozīta sistēmas nodrošināšanas pakalpojuma sniegšanai, tad dalības maksas projektā finanšu grāmatvedības vajadzībām aprēķināto nolietojumu attiecīgi koriģē.
32. Nemateriālo ieguldījumu vērtības norakstījumu aprēķina komersanta attīstības izmaksām, koncesiju, patentu, licenču, preču zīmju un citu nemateriālo ieguldījumu izmaksām (izņemot komersanta nemateriālo vērtību), izmantojot lineāro pamatlīdzekļu nolietojuma metodi.
33. Aprēķinot nolietojumu pamatlīdzekļiem, kas finansēti no valsts, pašvaldības, ārvalsts, Eiropas Savienības, citas starptautiskas organizācijas un institūcijas saņemtas finanšu palīdzības vai atbalsta, pamatlīdzekļu vērtību samazina par attiecīgās finanšu palīdzības vai finanšu atbalsta vērtību, kas norādīta komersanta bilances postenī "Nākamo periodu ieņēmumi" un noteikta atbilstoši Ministru kabineta noteiktajai kārtībai, kādā finanšu pārskatos atspoguļojams valsts, pašvaldību, ārvalstu, Eiropas Savienības, citu starptautisko organizāciju un institūciju finansiālais atbalsts (finanšu palīdzība), ziedojumi un dāvinājumi naudā vai natūrā.</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Inese Vēvere</author>
  </authors>
  <commentList>
    <comment ref="A3" authorId="0" shapeId="0" xr:uid="{3DB6B957-9C38-49EC-813F-D52F63C2ABF2}">
      <text>
        <r>
          <rPr>
            <sz val="9"/>
            <color indexed="81"/>
            <rFont val="Tahoma"/>
            <family val="2"/>
            <charset val="186"/>
          </rPr>
          <t>35. Personāla izmaksas (Ipers) aprēķina saskaņā ar darba tiesisko attiecību un sociālās apdrošināšanas jomu reglamentējošajiem normatīvajiem aktiem. Personāls ir visi depozīta sistēmas nodrošināšanas pakalpojuma sniegšanā iesaistītie komersanta darbinieki (tajā skaitā administratīvais personāls, darbuzņēmēji un uz nomas līguma pamata nodarbināts darbaspēks). Personāla izmaksas rēķina, pamatojoties uz pilnas slodzes mēneša bruto darba samaksu sadalījumā pa administrācijas un ražošanas personāla izmaksām, lietojot atbilstošo noslodzi uz regulējamo pakalpojumu saskaņā ar komersanta izstrādāto un kopā ar dalības maksas projektu iesniegto izmaksu attiecināšanas modeli.</t>
        </r>
      </text>
    </comment>
    <comment ref="K4" authorId="0" shapeId="0" xr:uid="{7FCA98DC-83E4-4EEE-AB76-AB0F0490DFCE}">
      <text>
        <r>
          <rPr>
            <sz val="9"/>
            <color indexed="81"/>
            <rFont val="Tahoma"/>
            <family val="2"/>
            <charset val="186"/>
          </rPr>
          <t xml:space="preserve">veidot atbilstoši faktiskajam personāla izmaksu sadalījumam saskaņā ar personāla vadības politikā aprakstīto
</t>
        </r>
      </text>
    </comment>
    <comment ref="D5" authorId="0" shapeId="0" xr:uid="{5B17F7E9-B6B7-4C4B-878E-96B5594442A2}">
      <text>
        <r>
          <rPr>
            <sz val="9"/>
            <color indexed="81"/>
            <rFont val="Tahoma"/>
            <family val="2"/>
            <charset val="186"/>
          </rPr>
          <t>40 st/nedēļā vai citi līguma noteikumi vai stundas likme?</t>
        </r>
      </text>
    </comment>
  </commentList>
</comments>
</file>

<file path=xl/sharedStrings.xml><?xml version="1.0" encoding="utf-8"?>
<sst xmlns="http://schemas.openxmlformats.org/spreadsheetml/2006/main" count="2774" uniqueCount="510">
  <si>
    <t>https://likumi.lv/ta/id/315868-visparejas-atlaujas-registracijas-un-informacijas-iesniegsanas-noteikumi-depozita-iepakojuma-apsaimniekosanas-nozare</t>
  </si>
  <si>
    <t>https://likumi.lv/ta/id/315867-depozita-sistemas-dalibas-maksas-aprekinasanas-metodika</t>
  </si>
  <si>
    <t>Nr.</t>
  </si>
  <si>
    <t>Postenis</t>
  </si>
  <si>
    <t>Apz.</t>
  </si>
  <si>
    <t>Mērv.</t>
  </si>
  <si>
    <t>Vienreiz lietojamais depozīta iepakojums</t>
  </si>
  <si>
    <t>Kopā</t>
  </si>
  <si>
    <t>PET (caursp)</t>
  </si>
  <si>
    <t>PET (krāsaina)</t>
  </si>
  <si>
    <t>Metāls (AL)</t>
  </si>
  <si>
    <t>Metāls (Fe)</t>
  </si>
  <si>
    <t>Stikls</t>
  </si>
  <si>
    <t>Universāla dizaina</t>
  </si>
  <si>
    <t>Individuāla dizaina</t>
  </si>
  <si>
    <t>1.</t>
  </si>
  <si>
    <t>Apsaimniekotais depozīta iepakojuma daudzums pārskata gadā</t>
  </si>
  <si>
    <t>Q</t>
  </si>
  <si>
    <t>1.1.</t>
  </si>
  <si>
    <t>Tirgū laisto vienību skaits</t>
  </si>
  <si>
    <r>
      <t>Q</t>
    </r>
    <r>
      <rPr>
        <vertAlign val="subscript"/>
        <sz val="12"/>
        <rFont val="Times New Roman"/>
        <family val="1"/>
        <charset val="186"/>
      </rPr>
      <t>ap</t>
    </r>
  </si>
  <si>
    <t>vien.</t>
  </si>
  <si>
    <t>1.2.</t>
  </si>
  <si>
    <t>Savākto vienību skaits</t>
  </si>
  <si>
    <r>
      <t>Q</t>
    </r>
    <r>
      <rPr>
        <vertAlign val="subscript"/>
        <sz val="12"/>
        <rFont val="Times New Roman"/>
        <family val="1"/>
        <charset val="186"/>
      </rPr>
      <t>sav</t>
    </r>
  </si>
  <si>
    <t>1.3.</t>
  </si>
  <si>
    <t>Depozīta iepakojuma atgriešanas īpatsvars (1.2./1.1.)</t>
  </si>
  <si>
    <t>%</t>
  </si>
  <si>
    <t>2.</t>
  </si>
  <si>
    <r>
      <t xml:space="preserve">Depozīta iepakojuma pieņemšanas un savākšanas izmaksas </t>
    </r>
    <r>
      <rPr>
        <b/>
        <sz val="12"/>
        <color rgb="FF0070C0"/>
        <rFont val="Times New Roman"/>
        <family val="1"/>
        <charset val="186"/>
      </rPr>
      <t>(mainīgās izmaksas)</t>
    </r>
  </si>
  <si>
    <r>
      <t>I</t>
    </r>
    <r>
      <rPr>
        <b/>
        <vertAlign val="subscript"/>
        <sz val="12"/>
        <rFont val="Times New Roman"/>
        <family val="1"/>
        <charset val="186"/>
      </rPr>
      <t>main</t>
    </r>
  </si>
  <si>
    <t>EUR</t>
  </si>
  <si>
    <t>2.1.</t>
  </si>
  <si>
    <t>Depozīta iepakojuma apsaimniekošanas maksas izmaksas</t>
  </si>
  <si>
    <r>
      <t>I</t>
    </r>
    <r>
      <rPr>
        <vertAlign val="subscript"/>
        <sz val="12"/>
        <rFont val="Times New Roman"/>
        <family val="1"/>
        <charset val="186"/>
      </rPr>
      <t>apsaimn</t>
    </r>
  </si>
  <si>
    <t>2.1.1.</t>
  </si>
  <si>
    <t>Automatizēta pieņemšanas vieta</t>
  </si>
  <si>
    <t>2.1.1.1.</t>
  </si>
  <si>
    <t>ar iepakojuma sapresēšanas funkciju</t>
  </si>
  <si>
    <t>2.1.1.2.</t>
  </si>
  <si>
    <t xml:space="preserve"> bez iepakojuma sapresēšanas funkcijas</t>
  </si>
  <si>
    <t>2.1.2.</t>
  </si>
  <si>
    <t>Manuāla pieņemšanas vieta</t>
  </si>
  <si>
    <t>2.2.</t>
  </si>
  <si>
    <t>Depozīta iepakojuma pieņemšanas automātu nomas izmaksas</t>
  </si>
  <si>
    <r>
      <t>I</t>
    </r>
    <r>
      <rPr>
        <vertAlign val="subscript"/>
        <sz val="12"/>
        <rFont val="Times New Roman"/>
        <family val="1"/>
        <charset val="186"/>
      </rPr>
      <t>noma</t>
    </r>
  </si>
  <si>
    <t>2.3.</t>
  </si>
  <si>
    <t>Depozīta iepakojuma savākšanas un loģistikas izmaksas</t>
  </si>
  <si>
    <r>
      <t>I</t>
    </r>
    <r>
      <rPr>
        <vertAlign val="subscript"/>
        <sz val="12"/>
        <rFont val="Times New Roman"/>
        <family val="1"/>
        <charset val="186"/>
      </rPr>
      <t>sav</t>
    </r>
  </si>
  <si>
    <t>2.4.</t>
  </si>
  <si>
    <t>Izmaksas iepakojuma materiāliem un aprīkojumam depozīta iepakojuma uzglabāšanai  un savākšanai</t>
  </si>
  <si>
    <r>
      <t>I</t>
    </r>
    <r>
      <rPr>
        <vertAlign val="subscript"/>
        <sz val="12"/>
        <rFont val="Times New Roman"/>
        <family val="1"/>
        <charset val="186"/>
      </rPr>
      <t>iepak</t>
    </r>
  </si>
  <si>
    <t>3.</t>
  </si>
  <si>
    <r>
      <t xml:space="preserve">Kopā depozīta sistēmas nodrošināšanas saimnieciskās darbības izmaksas </t>
    </r>
    <r>
      <rPr>
        <b/>
        <sz val="12"/>
        <color rgb="FF0070C0"/>
        <rFont val="Times New Roman"/>
        <family val="1"/>
        <charset val="186"/>
      </rPr>
      <t>(fiksētās izmaksas)</t>
    </r>
  </si>
  <si>
    <r>
      <t>I</t>
    </r>
    <r>
      <rPr>
        <b/>
        <vertAlign val="subscript"/>
        <sz val="12"/>
        <rFont val="Times New Roman"/>
        <family val="1"/>
        <charset val="186"/>
      </rPr>
      <t>fiks</t>
    </r>
  </si>
  <si>
    <t>3.1.</t>
  </si>
  <si>
    <t>Depozīta iepakojuma pieņemšanas automātu izmaksas</t>
  </si>
  <si>
    <r>
      <t>I</t>
    </r>
    <r>
      <rPr>
        <vertAlign val="subscript"/>
        <sz val="12"/>
        <color rgb="FF0070C0"/>
        <rFont val="Times New Roman"/>
        <family val="1"/>
        <charset val="186"/>
      </rPr>
      <t>aut</t>
    </r>
  </si>
  <si>
    <t>3.1.1.</t>
  </si>
  <si>
    <t>Pamatlīdzekļu nolietojuma un nemateriālo ieguldījumu vērtības norakstījuma izmaksas</t>
  </si>
  <si>
    <r>
      <t>I</t>
    </r>
    <r>
      <rPr>
        <i/>
        <vertAlign val="subscript"/>
        <sz val="12"/>
        <rFont val="Times New Roman"/>
        <family val="1"/>
        <charset val="186"/>
      </rPr>
      <t>nol.aut</t>
    </r>
  </si>
  <si>
    <t>3.1.1.1.</t>
  </si>
  <si>
    <t>pamatlīdzekļu nolietojums</t>
  </si>
  <si>
    <t>3.1.1.2.</t>
  </si>
  <si>
    <t xml:space="preserve"> nemateriālo ieguldījumu vērtības nolietojums</t>
  </si>
  <si>
    <t>3.1.2.</t>
  </si>
  <si>
    <t>Remonta un apkopes izmaksas</t>
  </si>
  <si>
    <r>
      <t>I</t>
    </r>
    <r>
      <rPr>
        <i/>
        <vertAlign val="subscript"/>
        <sz val="12"/>
        <rFont val="Times New Roman"/>
        <family val="1"/>
        <charset val="186"/>
      </rPr>
      <t>rem.aut</t>
    </r>
  </si>
  <si>
    <t>3.1.3.</t>
  </si>
  <si>
    <t>Nomas izmaksas</t>
  </si>
  <si>
    <r>
      <t>I</t>
    </r>
    <r>
      <rPr>
        <i/>
        <vertAlign val="subscript"/>
        <sz val="12"/>
        <rFont val="Times New Roman"/>
        <family val="1"/>
        <charset val="186"/>
      </rPr>
      <t>noma.aut</t>
    </r>
  </si>
  <si>
    <t>3.2.</t>
  </si>
  <si>
    <t>Depozīta iepakojuma šķirošanas, uzskaites un sagatavošanas pārstrādei un reģenerācijai centra pamatlīdzekļu nolietojuma un nemateriālo ieguldījumu vērtības norakstījuma izmaksas</t>
  </si>
  <si>
    <r>
      <t>I</t>
    </r>
    <r>
      <rPr>
        <vertAlign val="subscript"/>
        <sz val="12"/>
        <color rgb="FF0070C0"/>
        <rFont val="Times New Roman"/>
        <family val="1"/>
        <charset val="186"/>
      </rPr>
      <t>nol</t>
    </r>
  </si>
  <si>
    <t>3.2.1.</t>
  </si>
  <si>
    <t>Pamatlīdzekļu nolietojums, t.sk.: </t>
  </si>
  <si>
    <r>
      <rPr>
        <i/>
        <sz val="12"/>
        <rFont val="Times New Roman"/>
        <family val="1"/>
        <charset val="186"/>
      </rPr>
      <t>I</t>
    </r>
    <r>
      <rPr>
        <i/>
        <vertAlign val="subscript"/>
        <sz val="12"/>
        <rFont val="Times New Roman"/>
        <family val="1"/>
        <charset val="186"/>
      </rPr>
      <t>nol.pam</t>
    </r>
  </si>
  <si>
    <t>3.2.1.1.</t>
  </si>
  <si>
    <t>ēkas, būves</t>
  </si>
  <si>
    <t>3.2.1.2.</t>
  </si>
  <si>
    <t xml:space="preserve"> iekārtas, mehānismi</t>
  </si>
  <si>
    <t>3.2.1.3.</t>
  </si>
  <si>
    <t xml:space="preserve"> pārējie </t>
  </si>
  <si>
    <t>3.2.2.</t>
  </si>
  <si>
    <t>Nemateriālo ieguldījumu vērtības norakstījums</t>
  </si>
  <si>
    <r>
      <t>I</t>
    </r>
    <r>
      <rPr>
        <i/>
        <vertAlign val="subscript"/>
        <sz val="12"/>
        <rFont val="Times New Roman"/>
        <family val="1"/>
        <charset val="186"/>
      </rPr>
      <t>nol.nem</t>
    </r>
  </si>
  <si>
    <t>3.3.</t>
  </si>
  <si>
    <t>Kredīta procentu maksājumi</t>
  </si>
  <si>
    <r>
      <t>I</t>
    </r>
    <r>
      <rPr>
        <vertAlign val="subscript"/>
        <sz val="12"/>
        <color rgb="FF0070C0"/>
        <rFont val="Times New Roman"/>
        <family val="1"/>
        <charset val="186"/>
      </rPr>
      <t>kr</t>
    </r>
  </si>
  <si>
    <t>3.4.</t>
  </si>
  <si>
    <t xml:space="preserve">Personāla izmaksas </t>
  </si>
  <si>
    <r>
      <t>I</t>
    </r>
    <r>
      <rPr>
        <vertAlign val="subscript"/>
        <sz val="12"/>
        <color rgb="FF0070C0"/>
        <rFont val="Times New Roman"/>
        <family val="1"/>
        <charset val="186"/>
      </rPr>
      <t>pers</t>
    </r>
  </si>
  <si>
    <t>3.4.1.</t>
  </si>
  <si>
    <t>Darba samaksa</t>
  </si>
  <si>
    <t>3.4.2.</t>
  </si>
  <si>
    <t>Sociālās apdrošināšanas izmaksas</t>
  </si>
  <si>
    <t>3.5.</t>
  </si>
  <si>
    <t>Depozīta iepakojuma šķirošanas, uzskaites un sagatavošanas pārstrādei un reģenerācijai tehnoloģisko procesu nodrošināšanas izmaksas</t>
  </si>
  <si>
    <r>
      <t>I</t>
    </r>
    <r>
      <rPr>
        <vertAlign val="subscript"/>
        <sz val="12"/>
        <color rgb="FF0070C0"/>
        <rFont val="Times New Roman"/>
        <family val="1"/>
        <charset val="186"/>
      </rPr>
      <t>tehn</t>
    </r>
  </si>
  <si>
    <t>3.5.1.</t>
  </si>
  <si>
    <t>Transporta līdzekļu, iekārtu remonts, uzturēšana</t>
  </si>
  <si>
    <t>3.5.2.</t>
  </si>
  <si>
    <t>Būvju un ēku uzturēšana, noma, komunālie pakalpojumi</t>
  </si>
  <si>
    <t>3.5.3.</t>
  </si>
  <si>
    <t>Depozīta iepakojuma transportēšana uz pārstrādes un reģenerācijas vietu</t>
  </si>
  <si>
    <t>3.6.</t>
  </si>
  <si>
    <t>Administrācijas izmaksas, kas nav iekļautas citos izmaksu posteņos</t>
  </si>
  <si>
    <r>
      <t>I</t>
    </r>
    <r>
      <rPr>
        <vertAlign val="subscript"/>
        <sz val="12"/>
        <color rgb="FF0070C0"/>
        <rFont val="Times New Roman"/>
        <family val="1"/>
        <charset val="186"/>
      </rPr>
      <t>adm</t>
    </r>
  </si>
  <si>
    <t>3.7.</t>
  </si>
  <si>
    <t>Sabiedrības informēšanas izmaksas</t>
  </si>
  <si>
    <r>
      <t>I</t>
    </r>
    <r>
      <rPr>
        <vertAlign val="subscript"/>
        <sz val="12"/>
        <color rgb="FF0070C0"/>
        <rFont val="Times New Roman"/>
        <family val="1"/>
        <charset val="186"/>
      </rPr>
      <t>izgl</t>
    </r>
  </si>
  <si>
    <t>3.8.</t>
  </si>
  <si>
    <t xml:space="preserve">Pārējās izmaksas </t>
  </si>
  <si>
    <r>
      <t>I</t>
    </r>
    <r>
      <rPr>
        <vertAlign val="subscript"/>
        <sz val="12"/>
        <color rgb="FF0070C0"/>
        <rFont val="Times New Roman"/>
        <family val="1"/>
        <charset val="186"/>
      </rPr>
      <t>c</t>
    </r>
  </si>
  <si>
    <t>4.</t>
  </si>
  <si>
    <r>
      <t>I</t>
    </r>
    <r>
      <rPr>
        <b/>
        <vertAlign val="subscript"/>
        <sz val="12"/>
        <rFont val="Times New Roman"/>
        <family val="1"/>
        <charset val="186"/>
      </rPr>
      <t>nd</t>
    </r>
  </si>
  <si>
    <t>5.</t>
  </si>
  <si>
    <t>Nodokļi</t>
  </si>
  <si>
    <r>
      <t>I</t>
    </r>
    <r>
      <rPr>
        <b/>
        <vertAlign val="subscript"/>
        <sz val="12"/>
        <rFont val="Times New Roman"/>
        <family val="1"/>
        <charset val="186"/>
      </rPr>
      <t>nod</t>
    </r>
  </si>
  <si>
    <t>6.</t>
  </si>
  <si>
    <r>
      <t>Depozīta sistēmas nodrošināšanas faktiskās izmaksas pārskata</t>
    </r>
    <r>
      <rPr>
        <b/>
        <sz val="12"/>
        <color rgb="FFFF0000"/>
        <rFont val="Times New Roman"/>
        <family val="1"/>
        <charset val="186"/>
      </rPr>
      <t xml:space="preserve"> </t>
    </r>
    <r>
      <rPr>
        <b/>
        <sz val="12"/>
        <rFont val="Times New Roman"/>
        <family val="1"/>
        <charset val="186"/>
      </rPr>
      <t>gadā, (2.+3.+4.+5.)</t>
    </r>
  </si>
  <si>
    <t>I</t>
  </si>
  <si>
    <t>7.</t>
  </si>
  <si>
    <t>Ieņēmumi saskaņā ar metodikas 9.punktu (7.1.-7.2.+7.3.+7.4)</t>
  </si>
  <si>
    <t>Ien</t>
  </si>
  <si>
    <t>7.1.</t>
  </si>
  <si>
    <t>Ieņēmumi no neatmaksātās depozīta maksas</t>
  </si>
  <si>
    <r>
      <t>Ien</t>
    </r>
    <r>
      <rPr>
        <vertAlign val="subscript"/>
        <sz val="12"/>
        <rFont val="Times New Roman"/>
        <family val="1"/>
        <charset val="186"/>
      </rPr>
      <t>dep</t>
    </r>
  </si>
  <si>
    <t>7.2.</t>
  </si>
  <si>
    <t>Tirgus saistību vērtības korekcija</t>
  </si>
  <si>
    <r>
      <t>Ien</t>
    </r>
    <r>
      <rPr>
        <vertAlign val="subscript"/>
        <sz val="12"/>
        <color theme="5" tint="-0.249977111117893"/>
        <rFont val="Times New Roman"/>
        <family val="1"/>
        <charset val="186"/>
      </rPr>
      <t>dep.kor</t>
    </r>
  </si>
  <si>
    <t>7.3.</t>
  </si>
  <si>
    <t>Ieņēmumi no pārstrādei un reģenerācijai sagatavotā depozīta iepakojuma pārdošanas</t>
  </si>
  <si>
    <r>
      <t>Ien</t>
    </r>
    <r>
      <rPr>
        <vertAlign val="subscript"/>
        <sz val="12"/>
        <rFont val="Times New Roman"/>
        <family val="1"/>
        <charset val="186"/>
      </rPr>
      <t>pard</t>
    </r>
  </si>
  <si>
    <t>7.4.</t>
  </si>
  <si>
    <t>Citi ieņēmumi saistībā ar depozīta sistēmas nodrošinājuma pakalpojumu</t>
  </si>
  <si>
    <r>
      <t>Ien</t>
    </r>
    <r>
      <rPr>
        <vertAlign val="subscript"/>
        <sz val="12"/>
        <rFont val="Times New Roman"/>
        <family val="1"/>
        <charset val="186"/>
      </rPr>
      <t>c</t>
    </r>
  </si>
  <si>
    <t>8.</t>
  </si>
  <si>
    <t>Depozīta sistēmas dalības maksas izmaksas, (6.-7.)</t>
  </si>
  <si>
    <r>
      <t>I</t>
    </r>
    <r>
      <rPr>
        <b/>
        <vertAlign val="subscript"/>
        <sz val="12"/>
        <rFont val="Times New Roman"/>
        <family val="1"/>
        <charset val="186"/>
      </rPr>
      <t>dal</t>
    </r>
  </si>
  <si>
    <t>9.</t>
  </si>
  <si>
    <t xml:space="preserve">Apgrozījuma rentabilitāte </t>
  </si>
  <si>
    <t>9.1.</t>
  </si>
  <si>
    <t>Rentabilitātes procents</t>
  </si>
  <si>
    <r>
      <t xml:space="preserve">r </t>
    </r>
    <r>
      <rPr>
        <vertAlign val="subscript"/>
        <sz val="12"/>
        <color rgb="FF000000"/>
        <rFont val="Times New Roman"/>
        <family val="1"/>
        <charset val="186"/>
      </rPr>
      <t>kred</t>
    </r>
  </si>
  <si>
    <t>9.2.</t>
  </si>
  <si>
    <r>
      <t xml:space="preserve">Peļņa, (8 </t>
    </r>
    <r>
      <rPr>
        <sz val="10"/>
        <rFont val="Times New Roman"/>
        <family val="1"/>
        <charset val="186"/>
      </rPr>
      <t>x</t>
    </r>
    <r>
      <rPr>
        <sz val="12"/>
        <rFont val="Times New Roman"/>
        <family val="1"/>
        <charset val="186"/>
      </rPr>
      <t xml:space="preserve"> 9.1.)</t>
    </r>
  </si>
  <si>
    <r>
      <t>P</t>
    </r>
    <r>
      <rPr>
        <vertAlign val="subscript"/>
        <sz val="12"/>
        <color rgb="FF000000"/>
        <rFont val="Times New Roman"/>
        <family val="1"/>
        <charset val="186"/>
      </rPr>
      <t>rent</t>
    </r>
  </si>
  <si>
    <t>10.</t>
  </si>
  <si>
    <t>Depozīta sistēmas dalības maksas izmaksas ar rentabilitāti, (8.+9.2.)</t>
  </si>
  <si>
    <r>
      <t>I</t>
    </r>
    <r>
      <rPr>
        <b/>
        <vertAlign val="subscript"/>
        <sz val="12"/>
        <color indexed="8"/>
        <rFont val="Times New Roman"/>
        <family val="1"/>
        <charset val="186"/>
      </rPr>
      <t>rent</t>
    </r>
  </si>
  <si>
    <t>11.</t>
  </si>
  <si>
    <t>Korekcija par iepriekšējā perioda faktiskās saimnieciskās darbības finanšu rezultātu**</t>
  </si>
  <si>
    <r>
      <t>Kor</t>
    </r>
    <r>
      <rPr>
        <vertAlign val="subscript"/>
        <sz val="12"/>
        <rFont val="Times New Roman"/>
        <family val="1"/>
        <charset val="186"/>
      </rPr>
      <t>rez</t>
    </r>
  </si>
  <si>
    <t>12.</t>
  </si>
  <si>
    <t>Plānotās saimnieciskās darbības finanšu rezultāts kārtējā gadā (9.2.-11.)</t>
  </si>
  <si>
    <r>
      <t>Rez</t>
    </r>
    <r>
      <rPr>
        <b/>
        <vertAlign val="subscript"/>
        <sz val="12"/>
        <color rgb="FF0070C0"/>
        <rFont val="Times New Roman"/>
        <family val="1"/>
        <charset val="186"/>
      </rPr>
      <t>pl</t>
    </r>
  </si>
  <si>
    <t>13.</t>
  </si>
  <si>
    <t>Depozīta sistēmas dalības maksas izmaksas pēc korekcijas, (10.-11.)</t>
  </si>
  <si>
    <r>
      <t>I</t>
    </r>
    <r>
      <rPr>
        <b/>
        <vertAlign val="subscript"/>
        <sz val="12"/>
        <rFont val="Times New Roman"/>
        <family val="1"/>
        <charset val="186"/>
      </rPr>
      <t>dalkor</t>
    </r>
  </si>
  <si>
    <t>14.</t>
  </si>
  <si>
    <t>Depozīta sistēmas dalības maksa, (13./1.1.)</t>
  </si>
  <si>
    <r>
      <t>M</t>
    </r>
    <r>
      <rPr>
        <b/>
        <vertAlign val="subscript"/>
        <sz val="12"/>
        <rFont val="Times New Roman"/>
        <family val="1"/>
        <charset val="186"/>
      </rPr>
      <t>dal</t>
    </r>
  </si>
  <si>
    <t>EUR/vien.</t>
  </si>
  <si>
    <t>** aprēķinu veic, pamatojoties uz Regulatoram iesniegtajā atskaitē par depozīta sistēmas nodrošināšanas pakalpojumu iepriekšējā kalendārajā gadā, kas iesniegta saskaņā ar Regulatora lēmumu par vispārējās atļaujas, reģistrēšanas un informācijas iesniegšanas noteikumiem depozīta iepakojuma apsaimniekošanas nozarē sniegtajiem datiem</t>
  </si>
  <si>
    <t>* dalības maksas projekta aprēķinā iekļautās gala summas tiek atšifrētas detalizētāk pa pozīcijām dalības maksas projekta veidojošo izmaksu pamatojumā</t>
  </si>
  <si>
    <t>Pārskata gada dati (B daļas 2.tabula)</t>
  </si>
  <si>
    <t>Pārskata gada dati (B daļas 1.tabula)</t>
  </si>
  <si>
    <r>
      <t>STARPĪBA Kor</t>
    </r>
    <r>
      <rPr>
        <b/>
        <vertAlign val="subscript"/>
        <sz val="14"/>
        <color rgb="FFFF0000"/>
        <rFont val="Times New Roman"/>
        <family val="1"/>
        <charset val="186"/>
      </rPr>
      <t>rez</t>
    </r>
    <r>
      <rPr>
        <b/>
        <sz val="14"/>
        <color rgb="FFFF0000"/>
        <rFont val="Times New Roman"/>
        <family val="1"/>
        <charset val="186"/>
      </rPr>
      <t xml:space="preserve"> aprēķinam</t>
    </r>
  </si>
  <si>
    <t>Spēkā esošā maksa</t>
  </si>
  <si>
    <t>Pārskata gada pakalpojumu daudzums, izmaksas un ieņēmumi</t>
  </si>
  <si>
    <t>Pārskata gada un spēkā esošās dalības maksas starpība</t>
  </si>
  <si>
    <t>Plastmasa (caursp)</t>
  </si>
  <si>
    <t>Plastmasa (krāsaina)</t>
  </si>
  <si>
    <t>Apsaimniekotais depozīta iepakojuma daudzums kārtējā gadā</t>
  </si>
  <si>
    <r>
      <t xml:space="preserve">Depozīta sistēmas nodrošināšanas saimnieciskās darbības izmaksas </t>
    </r>
    <r>
      <rPr>
        <b/>
        <sz val="12"/>
        <color rgb="FF0070C0"/>
        <rFont val="Times New Roman"/>
        <family val="1"/>
        <charset val="186"/>
      </rPr>
      <t>(fiksētās izmaksas)</t>
    </r>
  </si>
  <si>
    <t>Depozīta sistēmas nodrošināšanai nepieciešamās izmaksas, (2.+3.+4.+5.)</t>
  </si>
  <si>
    <t>Ieņēmumi no pārstrādei un reģenerācijai sagatvotā depozīta iepakojuma pārdošanas</t>
  </si>
  <si>
    <t>Depozīta sistēmas dalības maksas izmaksas pārskata gadā  (6.-7.)</t>
  </si>
  <si>
    <t>Apgrozījuma rentabilitāte</t>
  </si>
  <si>
    <t>Rentabilitātes procents (0%)</t>
  </si>
  <si>
    <r>
      <t xml:space="preserve">r </t>
    </r>
    <r>
      <rPr>
        <vertAlign val="subscript"/>
        <sz val="12"/>
        <color theme="2" tint="-0.499984740745262"/>
        <rFont val="Times New Roman"/>
        <family val="1"/>
        <charset val="186"/>
      </rPr>
      <t>kred</t>
    </r>
  </si>
  <si>
    <r>
      <t xml:space="preserve">Peļņa, (8 </t>
    </r>
    <r>
      <rPr>
        <sz val="10"/>
        <color theme="2" tint="-0.499984740745262"/>
        <rFont val="Times New Roman"/>
        <family val="1"/>
        <charset val="186"/>
      </rPr>
      <t>x</t>
    </r>
    <r>
      <rPr>
        <sz val="12"/>
        <color theme="2" tint="-0.499984740745262"/>
        <rFont val="Times New Roman"/>
        <family val="1"/>
        <charset val="186"/>
      </rPr>
      <t xml:space="preserve"> 9.1.)</t>
    </r>
  </si>
  <si>
    <r>
      <t>P</t>
    </r>
    <r>
      <rPr>
        <vertAlign val="subscript"/>
        <sz val="12"/>
        <color theme="2" tint="-0.499984740745262"/>
        <rFont val="Times New Roman"/>
        <family val="1"/>
        <charset val="186"/>
      </rPr>
      <t>rent</t>
    </r>
  </si>
  <si>
    <t>Depozīta sistēmas dalības maksas faktiskie ieņēmumi pārskata gadā*</t>
  </si>
  <si>
    <t>Korekcija par iepriekšējā perioda faktiskās saimnieciskās darbības finanšu rezultātu*</t>
  </si>
  <si>
    <t>Saimnieciskās darbības finanšu rezultāts pārskata gadā (10.-8.)</t>
  </si>
  <si>
    <r>
      <t>Rez</t>
    </r>
    <r>
      <rPr>
        <b/>
        <vertAlign val="subscript"/>
        <sz val="12"/>
        <color rgb="FF0070C0"/>
        <rFont val="Times New Roman"/>
        <family val="1"/>
        <charset val="186"/>
      </rPr>
      <t>fakt</t>
    </r>
  </si>
  <si>
    <t xml:space="preserve">	Plānotās saimnieciskās darbības finanšu rezultāts kārtējā gadā</t>
  </si>
  <si>
    <r>
      <t>Rez</t>
    </r>
    <r>
      <rPr>
        <b/>
        <vertAlign val="subscript"/>
        <sz val="12"/>
        <color rgb="FFFF0000"/>
        <rFont val="Times New Roman"/>
        <family val="1"/>
        <charset val="186"/>
      </rPr>
      <t>fakt</t>
    </r>
    <r>
      <rPr>
        <b/>
        <sz val="12"/>
        <color rgb="FFFF0000"/>
        <rFont val="Times New Roman"/>
        <family val="1"/>
        <charset val="186"/>
      </rPr>
      <t>-Rez</t>
    </r>
    <r>
      <rPr>
        <b/>
        <vertAlign val="subscript"/>
        <sz val="12"/>
        <color rgb="FFFF0000"/>
        <rFont val="Times New Roman"/>
        <family val="1"/>
        <charset val="186"/>
      </rPr>
      <t>pl</t>
    </r>
  </si>
  <si>
    <t>Depozīta sistēmas dalības maksas izmaksas saskaņā ar pārskata gada saimniecisko  darbību, (=8.)</t>
  </si>
  <si>
    <t>Depozīta sistēmas dalības maksa saskaņā ar pārskata gada saimniecisko darbību (13./1.1.)</t>
  </si>
  <si>
    <t xml:space="preserve">* jāsakrīt ar A daļas 1.posteni “Ieņēmumi no depozīta sistēmas dalības maksas” </t>
  </si>
  <si>
    <r>
      <t xml:space="preserve">** </t>
    </r>
    <r>
      <rPr>
        <sz val="8"/>
        <color rgb="FF000000"/>
        <rFont val="Times New Roman"/>
        <family val="1"/>
        <charset val="186"/>
      </rPr>
      <t>neaprēķina (iekļauts tikai 2.tabulas attiecīgajā postenī)</t>
    </r>
  </si>
  <si>
    <t>Komentāri izmaiņām</t>
  </si>
  <si>
    <r>
      <t xml:space="preserve">* </t>
    </r>
    <r>
      <rPr>
        <sz val="8"/>
        <color rgb="FF000000"/>
        <rFont val="Times New Roman"/>
        <family val="1"/>
        <charset val="186"/>
      </rPr>
      <t>neaprēķina (iekļauj tikai dalības maksas aprēķinā)</t>
    </r>
  </si>
  <si>
    <r>
      <t xml:space="preserve">** </t>
    </r>
    <r>
      <rPr>
        <sz val="8"/>
        <color rgb="FF000000"/>
        <rFont val="Times New Roman"/>
        <family val="1"/>
        <charset val="186"/>
      </rPr>
      <t>summējas pārskata gada 12.rindas (Rez</t>
    </r>
    <r>
      <rPr>
        <vertAlign val="subscript"/>
        <sz val="8"/>
        <color rgb="FF000000"/>
        <rFont val="Times New Roman"/>
        <family val="1"/>
        <charset val="186"/>
      </rPr>
      <t>fakt</t>
    </r>
    <r>
      <rPr>
        <sz val="8"/>
        <color rgb="FF000000"/>
        <rFont val="Times New Roman"/>
        <family val="1"/>
        <charset val="186"/>
      </rPr>
      <t xml:space="preserve"> - Rez</t>
    </r>
    <r>
      <rPr>
        <vertAlign val="subscript"/>
        <sz val="8"/>
        <color rgb="FF000000"/>
        <rFont val="Times New Roman"/>
        <family val="1"/>
        <charset val="186"/>
      </rPr>
      <t>pl </t>
    </r>
    <r>
      <rPr>
        <sz val="8"/>
        <color rgb="FF000000"/>
        <rFont val="Times New Roman"/>
        <family val="1"/>
        <charset val="186"/>
      </rPr>
      <t>) starpība, kā arī iepriekšējo gadu atskaitēs aprēķinātās starpības, ja tās vēl nav bijušas nokoriģētas spēkā esošajā dalības maksā</t>
    </r>
  </si>
  <si>
    <t>Depozīta iepakojuma dalības maksa atskaites periodā periodā</t>
  </si>
  <si>
    <t>Maksas projekta aprēķins*</t>
  </si>
  <si>
    <t>Maksas projekta aprēķins, salīdzinot ar spēkā esošo maksu</t>
  </si>
  <si>
    <t>Nodevas</t>
  </si>
  <si>
    <r>
      <t>SALĪDZINĀJUMS STARP PĀRSKATA GADA FAKTISKAJIEM DATIEM UN SPĒKĀ ESOŠĀS DALĪBAS MAKSAS APRĒĶINĀ IEKĻAUTAJĀM IZMAKSĀM, IEŅĒMUMIEM, APJOMIEM (</t>
    </r>
    <r>
      <rPr>
        <b/>
        <sz val="10"/>
        <color rgb="FF0070C0"/>
        <rFont val="Times New Roman"/>
        <family val="1"/>
        <charset val="186"/>
      </rPr>
      <t>B daļas 3.tabula</t>
    </r>
    <r>
      <rPr>
        <sz val="10"/>
        <color rgb="FF0070C0"/>
        <rFont val="Times New Roman"/>
        <family val="1"/>
        <charset val="186"/>
      </rPr>
      <t>=1.tabula-2.tabula)</t>
    </r>
  </si>
  <si>
    <t xml:space="preserve">Nodevas </t>
  </si>
  <si>
    <t>Pagājušā gada fakts</t>
  </si>
  <si>
    <t>Maksas projekta aprēķins, salīdzinot ar fakts'pagājušais gads</t>
  </si>
  <si>
    <t>Atkārtoti lietojamais stikls</t>
  </si>
  <si>
    <t>Apstiprinu: _____________</t>
  </si>
  <si>
    <t>SIA Jelgavas komunālie pakalpojumi</t>
  </si>
  <si>
    <t>Valdes loceklis - ražošanas direktos</t>
  </si>
  <si>
    <t>Alvils Grīnfelds</t>
  </si>
  <si>
    <t>2016.gada__________</t>
  </si>
  <si>
    <t>Grāmatvedības kontu plāns</t>
  </si>
  <si>
    <t>Kods</t>
  </si>
  <si>
    <t>Nosaukums</t>
  </si>
  <si>
    <t xml:space="preserve">Sagatavots: </t>
  </si>
  <si>
    <t>Persona, kura tiesīga pārstāvēt komersantu</t>
  </si>
  <si>
    <t>paraksts un atšifrējums</t>
  </si>
  <si>
    <r>
      <t xml:space="preserve">Komersanta nosaukums: </t>
    </r>
    <r>
      <rPr>
        <b/>
        <sz val="13"/>
        <rFont val="Times New Roman"/>
        <family val="1"/>
        <charset val="186"/>
      </rPr>
      <t>SIA Jelgavas komunālie pakalpojumi</t>
    </r>
  </si>
  <si>
    <t>Sadzīves atkritumu apglabāšanas pakalpojuma tarifa projekta aprēķinā izmantotie konti, apakškonti un pazīmes</t>
  </si>
  <si>
    <t>Nr</t>
  </si>
  <si>
    <t>Konta, apakškonta Nr. vai citas pazīmes, kas tiek nodrošinātas ar Komersanta grāmatvedības programmas un iekšējās uzskaites sistēmas palīdzību</t>
  </si>
  <si>
    <t>Apstiprinu:</t>
  </si>
  <si>
    <t>SIA "Jelgavas komunālie pakalpojumi" valdes loceklis</t>
  </si>
  <si>
    <t>A.Grīnfelds</t>
  </si>
  <si>
    <t>………………</t>
  </si>
  <si>
    <t>201_. gada  …………………..</t>
  </si>
  <si>
    <t xml:space="preserve">SIA Jelgavas komunālie pakalpojumi </t>
  </si>
  <si>
    <t>Procesi</t>
  </si>
  <si>
    <t>KOPĀ</t>
  </si>
  <si>
    <t>Proporcija</t>
  </si>
  <si>
    <t>Skaidrojums</t>
  </si>
  <si>
    <t>Process, uz kuru tiek attiecināts dalījums</t>
  </si>
  <si>
    <t>pēc ieņēmumiem, EUR</t>
  </si>
  <si>
    <t>II</t>
  </si>
  <si>
    <t>Pārējie uzņēmuma pakalpojumi</t>
  </si>
  <si>
    <t>Maksu veidojošie izmaksu un ieņēmumu posteņi*</t>
  </si>
  <si>
    <t>2.1. Depozīta iepakojuma apsaimniekošanas maksas izmaksas</t>
  </si>
  <si>
    <t>2.1.1. Automatizēta pieņemšanas vieta</t>
  </si>
  <si>
    <t>2.1.2. Manuāla pieņemšanas vieta</t>
  </si>
  <si>
    <t>4. </t>
  </si>
  <si>
    <t>2.2. Depozīta iepakojuma pieņemšanas automātu nomas izmaksas</t>
  </si>
  <si>
    <t>2.3. Depozīta iepakojuma savākšanas un loģistikas izmaksas</t>
  </si>
  <si>
    <t>2.4. Izmaksas iepakojuma materiāliem un aprīkojumam depozīta iepakojuma uzglabāšanai pirms savākšanas un savākšanai</t>
  </si>
  <si>
    <t>3.1. Depozīta iepakojuma pieņemšanas automātu izmaksas</t>
  </si>
  <si>
    <t>* numerācija un nosaukumi atbilst 1.pielikumā noteiktajiem posteņiem</t>
  </si>
  <si>
    <t>3.1.1. Pamatlīdzekļu nolietojuma un nemateriālo ieguldījumu vērtības norakstījuma izmaksas</t>
  </si>
  <si>
    <t>3.1.2. Remonta un apkopes izmaksas</t>
  </si>
  <si>
    <t>3.1.3. Nomas izmaksas</t>
  </si>
  <si>
    <t>3.2. Depozīta iepakojuma šķirošanas, uzskaites un sagatavošanas pārstrādei un reģenerācijai centra pamatlīdzekļu nolietojuma un nemateriālo ieguldījumu vērtības norakstījuma izmaksas</t>
  </si>
  <si>
    <t>3.3. Kredīta procentu maksājumi</t>
  </si>
  <si>
    <t>3.4. Personāla izmaksas</t>
  </si>
  <si>
    <t>3.5. Depozīta iepakojuma šķirošanas, uzskaites un sagatavošanas pārstrādei un reģenerācijai tehnoloģisko procesu nodrošināšanas izmaksas</t>
  </si>
  <si>
    <t>15.</t>
  </si>
  <si>
    <t>3.5.1. Transporta līdzekļu, iekārtu remonts, uzturēšana</t>
  </si>
  <si>
    <t>16.</t>
  </si>
  <si>
    <t>3.5.2. Būvju un ēku uzturēšana, noma, komunālie pakalpojumi</t>
  </si>
  <si>
    <t>17.</t>
  </si>
  <si>
    <t>3.5.3. Depozīta iepakojuma transportēšana uz pārstrādes un reģenerācijas vietu</t>
  </si>
  <si>
    <t>18.</t>
  </si>
  <si>
    <t>3.6. Administrācijas izmaksas, kas nav iekļautas citos izmaksu posteņos</t>
  </si>
  <si>
    <t>19.</t>
  </si>
  <si>
    <t>3.7. Sabiedrības informēšanas izmaksas</t>
  </si>
  <si>
    <t>20.</t>
  </si>
  <si>
    <t>3.8. Pārējās izmaksas</t>
  </si>
  <si>
    <t>21.</t>
  </si>
  <si>
    <t>4. Nodevas</t>
  </si>
  <si>
    <t>22.</t>
  </si>
  <si>
    <t>5. Nodokļi</t>
  </si>
  <si>
    <t>23.</t>
  </si>
  <si>
    <t>7.1. Ieņēmumi no neatmaksātās depozīta maksas</t>
  </si>
  <si>
    <t>24.</t>
  </si>
  <si>
    <t>7.2. Tirgus saistību vērtības korekcija</t>
  </si>
  <si>
    <t>25.</t>
  </si>
  <si>
    <t>7.3. Ieņēmumi no pārstrādei un reģenerācijai sagatavotā depozīta iepakojuma pārdošanas</t>
  </si>
  <si>
    <t>26.</t>
  </si>
  <si>
    <t>7.4. Citi ieņēmumi saistībā ar depozīta sistēmas nodrošināšanas pakalpojumu</t>
  </si>
  <si>
    <t>27.</t>
  </si>
  <si>
    <t>12. Ieņēmumi no depozīta sistēmas dalības maksas atbilstoši katram depozīta iepakojuma materiāla veidam</t>
  </si>
  <si>
    <t>28.</t>
  </si>
  <si>
    <t>1.1. Tirgū laisto depozīta iepakojuma vienību skaits</t>
  </si>
  <si>
    <t>29.</t>
  </si>
  <si>
    <t>1.2. Savākto depozīta iepakojuma vienību skaits</t>
  </si>
  <si>
    <t>Tirgū Laistais Apjoms  (miljons vienību)</t>
  </si>
  <si>
    <t>Jan</t>
  </si>
  <si>
    <t>Feb</t>
  </si>
  <si>
    <t>Mar</t>
  </si>
  <si>
    <t>Apr</t>
  </si>
  <si>
    <t>May</t>
  </si>
  <si>
    <t>Jun</t>
  </si>
  <si>
    <t>Jul</t>
  </si>
  <si>
    <t>Aug</t>
  </si>
  <si>
    <t>Sep</t>
  </si>
  <si>
    <t>Oct</t>
  </si>
  <si>
    <t>Nov</t>
  </si>
  <si>
    <t>Dec</t>
  </si>
  <si>
    <t>Total</t>
  </si>
  <si>
    <t>PET: caurspīdīgs</t>
  </si>
  <si>
    <t>mln. vien.</t>
  </si>
  <si>
    <t>PET: citu krāsu</t>
  </si>
  <si>
    <t>Metāls:Alumīnijs</t>
  </si>
  <si>
    <t>Metāls:Tērauds</t>
  </si>
  <si>
    <t>Vienreizlietojamais stikls</t>
  </si>
  <si>
    <t>Universāla dizaina (BBH)</t>
  </si>
  <si>
    <t>Atgrieztā iepakojuma apjoms (miljons vienību)</t>
  </si>
  <si>
    <t>Depozīta iepakojuma atgriešanas īpatsvars (%)</t>
  </si>
  <si>
    <t>Maksas projekts</t>
  </si>
  <si>
    <t>Fakts (12 mēnešu periods)</t>
  </si>
  <si>
    <t>Iepakojuma materiāla veids un lietošanas nosacījumi</t>
  </si>
  <si>
    <t>Universāla dizaina (BBH)stikls</t>
  </si>
  <si>
    <t>Individuāla dizaina stikls</t>
  </si>
  <si>
    <r>
      <t xml:space="preserve">Apsaimniekotā iepakojuma apjoms, </t>
    </r>
    <r>
      <rPr>
        <b/>
        <u/>
        <sz val="11"/>
        <rFont val="Times New Roman"/>
        <family val="1"/>
        <charset val="186"/>
      </rPr>
      <t>fakts (pag.periods)</t>
    </r>
    <r>
      <rPr>
        <b/>
        <sz val="11"/>
        <rFont val="Times New Roman"/>
        <family val="1"/>
        <charset val="186"/>
      </rPr>
      <t>, vienības</t>
    </r>
  </si>
  <si>
    <t>Sistēmā apsaimniekotā depozīta iepakojuma apjomi pa tehnoloģiskajiem procesiem</t>
  </si>
  <si>
    <t>Savākšana un nogāde šķirošanas centrā</t>
  </si>
  <si>
    <t>Uzglabāšana pirms pārstrādes</t>
  </si>
  <si>
    <t>Presētā iepakojuma šķirošana</t>
  </si>
  <si>
    <t>Nepresētā iepakojma šķirošana</t>
  </si>
  <si>
    <t>Uzglabāšana pēc šķirošanas</t>
  </si>
  <si>
    <t>Tālākai pārstrādei derīgo mater. nogādāšana tālākai pārstrādei vai atgriešana dzērienu ražotājiem atkārtotai izmantošanai</t>
  </si>
  <si>
    <t>Citi procesi*</t>
  </si>
  <si>
    <t>*-iekļauj pēc komersanta ieskatiem saskaņā ar spēkā esošo kārtību</t>
  </si>
  <si>
    <r>
      <t xml:space="preserve">Apsaimniekotā iepakojuma apjoms, </t>
    </r>
    <r>
      <rPr>
        <b/>
        <u/>
        <sz val="11"/>
        <rFont val="Times New Roman"/>
        <family val="1"/>
        <charset val="186"/>
      </rPr>
      <t>plānots maksas projektā</t>
    </r>
    <r>
      <rPr>
        <b/>
        <sz val="11"/>
        <rFont val="Times New Roman"/>
        <family val="1"/>
        <charset val="186"/>
      </rPr>
      <t>, vienības</t>
    </r>
  </si>
  <si>
    <t>DIO maksas projekta aprēķinos izmantotais izmaksu attiecināšanas modelis, %</t>
  </si>
  <si>
    <t>Administrācijas izmaksas</t>
  </si>
  <si>
    <t>Regulētais pakalpojums</t>
  </si>
  <si>
    <t>X.gada fakts</t>
  </si>
  <si>
    <t>maksas projekta plāns</t>
  </si>
  <si>
    <t>pēc apjoma, vien.</t>
  </si>
  <si>
    <t>Sadalījuma pamatojums maksas projekta aprēķinam</t>
  </si>
  <si>
    <t>Sadalījuma pamatojums fakts'X</t>
  </si>
  <si>
    <t>Npk</t>
  </si>
  <si>
    <r>
      <t xml:space="preserve">Izmaksu pamatojuma pozīcijas </t>
    </r>
    <r>
      <rPr>
        <sz val="11"/>
        <rFont val="Times New Roman"/>
        <family val="1"/>
        <charset val="186"/>
      </rPr>
      <t/>
    </r>
  </si>
  <si>
    <t>Nodots ekspluatācijā</t>
  </si>
  <si>
    <t>Noliet.% gadā</t>
  </si>
  <si>
    <t>Finanšu amortizācija mēnesī</t>
  </si>
  <si>
    <t>Iegādes vērtība</t>
  </si>
  <si>
    <t>Nolietojums t-1.gadā</t>
  </si>
  <si>
    <t>Nolietojums t.gadā</t>
  </si>
  <si>
    <t>Kopējais par periodu</t>
  </si>
  <si>
    <t>ES finansējuma nolietojums</t>
  </si>
  <si>
    <t>Pašu nolietojums</t>
  </si>
  <si>
    <t>Procesa īpatsvars</t>
  </si>
  <si>
    <t>Administrācijas proporcija</t>
  </si>
  <si>
    <t>Pamatlīdzekļu nolietojums</t>
  </si>
  <si>
    <t>pārējie - ražošana</t>
  </si>
  <si>
    <t>Iekārtas, mehānismi</t>
  </si>
  <si>
    <t>pārējie - administrācija</t>
  </si>
  <si>
    <t xml:space="preserve">Nemateriālo ieguldījumu izmaksu norakstījums </t>
  </si>
  <si>
    <t>KOPĀ EUR:</t>
  </si>
  <si>
    <t xml:space="preserve"> Personāla izmaksu pamatojuma pozīcijas</t>
  </si>
  <si>
    <t>Izmaksu pamatojuma pozīcijas</t>
  </si>
  <si>
    <t>Paskaidrojums</t>
  </si>
  <si>
    <t>Darbinieku skaits</t>
  </si>
  <si>
    <r>
      <t xml:space="preserve">Mēnešu skaits </t>
    </r>
    <r>
      <rPr>
        <sz val="11"/>
        <rFont val="Times New Roman"/>
        <family val="1"/>
        <charset val="186"/>
      </rPr>
      <t>(pie stundu likmes - stundu skaits gadā)</t>
    </r>
  </si>
  <si>
    <t>Nakts stundas</t>
  </si>
  <si>
    <t>Svētku stundas</t>
  </si>
  <si>
    <t>Slodze</t>
  </si>
  <si>
    <t>stundu skaits</t>
  </si>
  <si>
    <t>Piemaksa par nakts stundām</t>
  </si>
  <si>
    <t>Piemaksa par svētku stundām</t>
  </si>
  <si>
    <t>Ražošanas darbinieki</t>
  </si>
  <si>
    <t>Kopā ražošanas darbinieki</t>
  </si>
  <si>
    <t>Administrācijas darbinieki</t>
  </si>
  <si>
    <t>Darba samaksa pēc štatu saraksta</t>
  </si>
  <si>
    <t>Valdes loceklis</t>
  </si>
  <si>
    <t>Kopā administrācijas darbinieki</t>
  </si>
  <si>
    <t xml:space="preserve">Valsts sociālās apdrošināšanas obligātās iemaksas  </t>
  </si>
  <si>
    <t>Summa mēnesī vai par vienu vienību, Eur</t>
  </si>
  <si>
    <t>Maksājumu skaits vai darba apjoms</t>
  </si>
  <si>
    <t>Piezīmes un  pamatojuma dokumenti</t>
  </si>
  <si>
    <t>Nr. p. k.</t>
  </si>
  <si>
    <t>Tehnikas vienība, modelis</t>
  </si>
  <si>
    <t>Galvenās funkcijas</t>
  </si>
  <si>
    <t>Darba noslodze</t>
  </si>
  <si>
    <t>Degvielas patēriņa norma</t>
  </si>
  <si>
    <t>Degviela</t>
  </si>
  <si>
    <t>Noma</t>
  </si>
  <si>
    <t>Patēriņš</t>
  </si>
  <si>
    <t>Cena</t>
  </si>
  <si>
    <t>mh</t>
  </si>
  <si>
    <t>km</t>
  </si>
  <si>
    <t>l</t>
  </si>
  <si>
    <t xml:space="preserve"> EUR</t>
  </si>
  <si>
    <t>KOPĀ ekspluatācijas izdevumi</t>
  </si>
  <si>
    <t>kW</t>
  </si>
  <si>
    <t>Šķirošanas līnija</t>
  </si>
  <si>
    <t>Mēnesis</t>
  </si>
  <si>
    <t>Motorstundas atbilstoši maksimālajai noslodzei, mh</t>
  </si>
  <si>
    <t>Iekārtas ražība, t/mh (pēc tehniskās specifikācijas)</t>
  </si>
  <si>
    <t>Darba dienas mēnesī</t>
  </si>
  <si>
    <t>Vidējās iekārtu darba stundas mēnesī, h</t>
  </si>
  <si>
    <t>Faktiskā iekārtas ražība t/ h</t>
  </si>
  <si>
    <t>Janvāris</t>
  </si>
  <si>
    <t>Februāris</t>
  </si>
  <si>
    <t>Marts</t>
  </si>
  <si>
    <t>Aprīlis</t>
  </si>
  <si>
    <t>Maijs</t>
  </si>
  <si>
    <t>Jūnijs</t>
  </si>
  <si>
    <t>Jūlijs</t>
  </si>
  <si>
    <t>Augusts</t>
  </si>
  <si>
    <t>Septembris</t>
  </si>
  <si>
    <t>Oktobris</t>
  </si>
  <si>
    <t>Novembris</t>
  </si>
  <si>
    <t>Decembris</t>
  </si>
  <si>
    <t>Elektroenerģijas patēriņš un izmaksas*</t>
  </si>
  <si>
    <t>Elektroenerģijas patēriņš pa objektiem. Ja nav nodalīts elektroenerģijas skaitītājs, tad novērtē pēc procentuālā īpatsvara kopējā apjomā, ņemot vērā objekta jaudu</t>
  </si>
  <si>
    <t>Maksa par elektroenerģiju</t>
  </si>
  <si>
    <t>Elektroenerģijas sadales sistēmas pakalpojums</t>
  </si>
  <si>
    <t>Obligātā iepirkuma komponente (atjaunojamie energo resursi un koģenerācija)</t>
  </si>
  <si>
    <t>Jaudas obligātā iepirkuma komponente par pieslēgumu</t>
  </si>
  <si>
    <t>Kopējās elektroenerģijas izmaksas</t>
  </si>
  <si>
    <t>Maksa par elektroenerģijas sadalīšanu</t>
  </si>
  <si>
    <t>Maksa par tīklā nodoto reaktīvo enerģiju kVArh</t>
  </si>
  <si>
    <t>Maksa par reaktīvo enerģiju kVArh</t>
  </si>
  <si>
    <t>Maksa par atļauto slodzi kW</t>
  </si>
  <si>
    <t xml:space="preserve">Kopā iekārtu nominālā jauda </t>
  </si>
  <si>
    <t>Kopā elektrības patēriņa aprēķins</t>
  </si>
  <si>
    <t>Kopā izmaksas</t>
  </si>
  <si>
    <t>Kopējais patēriņš</t>
  </si>
  <si>
    <t xml:space="preserve">Elektroenerģijas cena </t>
  </si>
  <si>
    <t>Izmaksas</t>
  </si>
  <si>
    <t>Nodota reaktīvā enerģija</t>
  </si>
  <si>
    <t>Reaktīvā enerģija</t>
  </si>
  <si>
    <t xml:space="preserve">Iekārtu nominālā jauda </t>
  </si>
  <si>
    <t>Elektrības patēriņa aprēķins</t>
  </si>
  <si>
    <t>kWh</t>
  </si>
  <si>
    <t>EUR/kWh</t>
  </si>
  <si>
    <t>kVArh</t>
  </si>
  <si>
    <t xml:space="preserve"> EUR/kWh</t>
  </si>
  <si>
    <t>EUR/mēn</t>
  </si>
  <si>
    <t xml:space="preserve"> EUR/kW</t>
  </si>
  <si>
    <t>Elektroenerģija</t>
  </si>
  <si>
    <t>Ieņēmumi no otrreizējās pārstrādes materiāliem un poligona infrastruktūras izmantošanas</t>
  </si>
  <si>
    <t>Materiāls</t>
  </si>
  <si>
    <t>Tirgus cena,  EUR/t</t>
  </si>
  <si>
    <t>Kopā, EUR</t>
  </si>
  <si>
    <t>Darījuma apraksts</t>
  </si>
  <si>
    <t xml:space="preserve">Plastmasa </t>
  </si>
  <si>
    <t>Metāls</t>
  </si>
  <si>
    <t>Papīrs, kartons</t>
  </si>
  <si>
    <t>Nolietotas elektroiekārtas un elektroierīces</t>
  </si>
  <si>
    <t>Cits</t>
  </si>
  <si>
    <t>………</t>
  </si>
  <si>
    <t>……..</t>
  </si>
  <si>
    <t>* Aizpilda tabulu saskaņā ar rēķinā redzamajām elektronerģijas cenas komponentēm, tabulas galviņu nosaukumi ir maināmi</t>
  </si>
  <si>
    <t>Izmaksas, kuras ir iekļautas maksas aprēķinā</t>
  </si>
  <si>
    <t>Atlikusī vērtība uz 31.12.t-1.</t>
  </si>
  <si>
    <t>Atlikusī vērtība uz 31.12.t</t>
  </si>
  <si>
    <t>III</t>
  </si>
  <si>
    <t>Atbilstoši iepakojuma apjomam, kas laists tirgī</t>
  </si>
  <si>
    <t>Atbilstoši iepakojuma apjomam, kas piedalās attiecīgajā tehnoloģiskajā procesā</t>
  </si>
  <si>
    <t>Apsaimniekošanas procesa īpatsvars (II proporcija)</t>
  </si>
  <si>
    <t>Tirgū laistais (I proporcija)</t>
  </si>
  <si>
    <t>Tirgū laistais</t>
  </si>
  <si>
    <t>Procesi, kuris piedalās attiecīgais iepakojuma apjoms pēc tirgū laišanas</t>
  </si>
  <si>
    <t>Depozīta iepakojuma pieņemšanas un savākšanas izmaksas (mainīgās izmaksas)</t>
  </si>
  <si>
    <t>Nr.saskaņā ar metodiku</t>
  </si>
  <si>
    <t>Proporcija I</t>
  </si>
  <si>
    <t>Proporcija II</t>
  </si>
  <si>
    <t>Proporcija III</t>
  </si>
  <si>
    <t>Konts</t>
  </si>
  <si>
    <t>Apakšdimensija/struktūrvienība</t>
  </si>
  <si>
    <t>Fakts't</t>
  </si>
  <si>
    <t>Plāns maksas projekts</t>
  </si>
  <si>
    <t>Izmaksas, kuras attiecinātas aprēķinam, EUR</t>
  </si>
  <si>
    <t>Izmaksas, kuras jāattiecina iekļaušanai maksas aprēķinā, EUR</t>
  </si>
  <si>
    <t xml:space="preserve">Lietot ja nepieciešams saskaņā ar komersanta izstrādātu izmaksu attiecināšanas modeli </t>
  </si>
  <si>
    <t>Pamatlīdzekļu nolietojuma un nemateriālo ieguldījumu vērtības norakstījuma pamatojuma pozīcijas*</t>
  </si>
  <si>
    <t>*ja iespējams, var veikt eksportu no pamatlīdzekļu programmas un pielāgot tās nodrošināto dalījumu atbilstoši šeit prasītajai informācijai</t>
  </si>
  <si>
    <t>Šķirošanas centra vadītājs</t>
  </si>
  <si>
    <t>Pastāvīgā gadā</t>
  </si>
  <si>
    <t>Prēmijas</t>
  </si>
  <si>
    <t>Piemaksas</t>
  </si>
  <si>
    <t>Rezerve aizvietošanai</t>
  </si>
  <si>
    <t>pastāvīgā daļa (darba algas līguma pamatsumma)</t>
  </si>
  <si>
    <t>Slodze saskaņā ar darba līgumu</t>
  </si>
  <si>
    <t>Mēneša alga par pilnu slodzi</t>
  </si>
  <si>
    <r>
      <t xml:space="preserve">DARBA SAMAKSA (BRUTO) </t>
    </r>
    <r>
      <rPr>
        <sz val="11"/>
        <color rgb="FFFF0000"/>
        <rFont val="Times New Roman"/>
        <family val="1"/>
        <charset val="186"/>
      </rPr>
      <t>atbilstoši pilnai slodzei</t>
    </r>
    <r>
      <rPr>
        <sz val="11"/>
        <rFont val="Times New Roman"/>
        <family val="1"/>
        <charset val="186"/>
      </rPr>
      <t>, EUR</t>
    </r>
  </si>
  <si>
    <t xml:space="preserve">Stundas likme </t>
  </si>
  <si>
    <t>Mainīgā kopā gadā</t>
  </si>
  <si>
    <t>mainīgā gadā</t>
  </si>
  <si>
    <t xml:space="preserve">GADA izmaksas, kuras jāattiecina iekļaušanai maksas aprēķinā </t>
  </si>
  <si>
    <t>GADA izmaksas, kuras jāattiecina iekļaušanai maksas aprēķinā</t>
  </si>
  <si>
    <t>depozīta sistēmas nodrošināšanas saimnieciskās darbības izmaksas (fiksētās izmaksas)</t>
  </si>
  <si>
    <t>Maksas projekts (plāns), EUR</t>
  </si>
  <si>
    <t>Apjoms, vien.</t>
  </si>
  <si>
    <t>Izmaksu postenis X</t>
  </si>
  <si>
    <t>Izmaksu postenis Y</t>
  </si>
  <si>
    <t>Izmaksu postenis X1</t>
  </si>
  <si>
    <t>Izmaksu postenis X2</t>
  </si>
  <si>
    <t>Izmaksu postenis X3</t>
  </si>
  <si>
    <t>Izmaksu postenis Y1</t>
  </si>
  <si>
    <t>Izmaksu postenis Y2</t>
  </si>
  <si>
    <t>Izmaksu postenis Y3</t>
  </si>
  <si>
    <t xml:space="preserve">Uz šķirošanas līnijas apstrādātais daudzums mēnesī, tonnas </t>
  </si>
  <si>
    <t xml:space="preserve">Izmantošanas vieta </t>
  </si>
  <si>
    <t>Eļļas, smērvielas u.c.</t>
  </si>
  <si>
    <t>Apdrošināšana, nodevas, nodokļi,</t>
  </si>
  <si>
    <t xml:space="preserve"> Remonti, rezerves daļas, apkopes, materiāli</t>
  </si>
  <si>
    <t>EUR/l</t>
  </si>
  <si>
    <t>BNA Frontālais iekrāvējs KOMATSU (riteņu)</t>
  </si>
  <si>
    <t xml:space="preserve">KOPĀ  Specializētā transporta, ierīču, iekārtu ekspluatācijas izmaksas </t>
  </si>
  <si>
    <t>MP specializētā transporta, iekārtu un ierīču ekspluatācijas izmaksas</t>
  </si>
  <si>
    <t>X.postenis</t>
  </si>
  <si>
    <t>X.1.apakšpostenis</t>
  </si>
  <si>
    <t>X.2.apakšpostenis</t>
  </si>
  <si>
    <t>X.3.apakšpostenis</t>
  </si>
  <si>
    <t>X.4.apakšpostenis</t>
  </si>
  <si>
    <t>l/mh vai l/km</t>
  </si>
  <si>
    <t>Šķirošanas centrs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</si>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</sst>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_-;\-* #,##0_-;_-* &quot;-&quot;??_-;_-@_-"/>
    <numFmt numFmtId="165" formatCode="0.0%"/>
    <numFmt numFmtId="166" formatCode="#,##0.0000"/>
    <numFmt numFmtId="167" formatCode="#,##0.00000"/>
    <numFmt numFmtId="168" formatCode="#,##0.00000000"/>
    <numFmt numFmtId="169" formatCode="0.0"/>
    <numFmt numFmtId="170" formatCode="0.000"/>
    <numFmt numFmtId="171" formatCode="0.00000"/>
    <numFmt numFmtId="172" formatCode="#,##0.000"/>
    <numFmt numFmtId="173" formatCode="_-* #,##0.00\ _₽_-;\-* #,##0.00\ _₽_-;_-* &quot;-&quot;??\ _₽_-;_-@_-"/>
    <numFmt numFmtId="174" formatCode="_-* #,##0.00\ _€_-;\-* #,##0.00\ _€_-;_-* &quot;-&quot;??\ _€_-;_-@_-"/>
  </numFmts>
  <fonts count="106" x14ac:knownFonts="1">
    <font>
      <sz val="11"/>
      <color theme="1"/>
      <name val="Calibri"/>
      <family val="2"/>
      <charset val="186"/>
      <scheme val="minor"/>
    </font>
    <font>
      <sz val="11"/>
      <color theme="1"/>
      <name val="Calibri"/>
      <family val="2"/>
      <charset val="186"/>
      <scheme val="minor"/>
    </font>
    <font>
      <u/>
      <sz val="11"/>
      <color theme="10"/>
      <name val="Calibri"/>
      <family val="2"/>
      <charset val="186"/>
      <scheme val="minor"/>
    </font>
    <font>
      <sz val="12"/>
      <color theme="1"/>
      <name val="Calibri"/>
      <family val="2"/>
      <scheme val="minor"/>
    </font>
    <font>
      <sz val="12"/>
      <name val="Times New Roman"/>
      <family val="1"/>
      <charset val="186"/>
    </font>
    <font>
      <b/>
      <sz val="12"/>
      <color rgb="FF0070C0"/>
      <name val="Times New Roman"/>
      <family val="1"/>
      <charset val="186"/>
    </font>
    <font>
      <b/>
      <sz val="14"/>
      <color rgb="FFFF0000"/>
      <name val="Times New Roman"/>
      <family val="1"/>
      <charset val="186"/>
    </font>
    <font>
      <b/>
      <sz val="10"/>
      <name val="Times New Roman"/>
      <family val="1"/>
      <charset val="186"/>
    </font>
    <font>
      <b/>
      <sz val="12"/>
      <name val="Times New Roman"/>
      <family val="1"/>
      <charset val="186"/>
    </font>
    <font>
      <vertAlign val="subscript"/>
      <sz val="12"/>
      <name val="Times New Roman"/>
      <family val="1"/>
      <charset val="186"/>
    </font>
    <font>
      <sz val="11"/>
      <color rgb="FF00B050"/>
      <name val="Calibri"/>
      <family val="2"/>
      <charset val="186"/>
      <scheme val="minor"/>
    </font>
    <font>
      <b/>
      <vertAlign val="subscript"/>
      <sz val="12"/>
      <name val="Times New Roman"/>
      <family val="1"/>
      <charset val="186"/>
    </font>
    <font>
      <i/>
      <sz val="12"/>
      <name val="Times New Roman"/>
      <family val="1"/>
      <charset val="186"/>
    </font>
    <font>
      <sz val="12"/>
      <color theme="1"/>
      <name val="Times New Roman"/>
      <family val="1"/>
      <charset val="186"/>
    </font>
    <font>
      <sz val="12"/>
      <color rgb="FF0070C0"/>
      <name val="Times New Roman"/>
      <family val="1"/>
      <charset val="186"/>
    </font>
    <font>
      <vertAlign val="subscript"/>
      <sz val="12"/>
      <color rgb="FF0070C0"/>
      <name val="Times New Roman"/>
      <family val="1"/>
      <charset val="186"/>
    </font>
    <font>
      <i/>
      <sz val="12"/>
      <color theme="1"/>
      <name val="Times New Roman"/>
      <family val="1"/>
      <charset val="186"/>
    </font>
    <font>
      <i/>
      <vertAlign val="subscript"/>
      <sz val="12"/>
      <name val="Times New Roman"/>
      <family val="1"/>
      <charset val="186"/>
    </font>
    <font>
      <sz val="12"/>
      <color rgb="FF00B050"/>
      <name val="Times New Roman"/>
      <family val="1"/>
      <charset val="186"/>
    </font>
    <font>
      <b/>
      <sz val="12"/>
      <color rgb="FF00B050"/>
      <name val="Times New Roman"/>
      <family val="1"/>
      <charset val="186"/>
    </font>
    <font>
      <b/>
      <sz val="12"/>
      <color rgb="FFFF0000"/>
      <name val="Times New Roman"/>
      <family val="1"/>
      <charset val="186"/>
    </font>
    <font>
      <b/>
      <sz val="12"/>
      <color rgb="FF000000"/>
      <name val="Times New Roman"/>
      <family val="1"/>
      <charset val="186"/>
    </font>
    <font>
      <sz val="12"/>
      <color theme="5" tint="-0.249977111117893"/>
      <name val="Times New Roman"/>
      <family val="1"/>
      <charset val="186"/>
    </font>
    <font>
      <vertAlign val="subscript"/>
      <sz val="12"/>
      <color theme="5" tint="-0.249977111117893"/>
      <name val="Times New Roman"/>
      <family val="1"/>
      <charset val="186"/>
    </font>
    <font>
      <sz val="11"/>
      <color theme="5" tint="-0.249977111117893"/>
      <name val="Calibri"/>
      <family val="2"/>
      <charset val="186"/>
      <scheme val="minor"/>
    </font>
    <font>
      <b/>
      <sz val="12"/>
      <color theme="5" tint="-0.249977111117893"/>
      <name val="Times New Roman"/>
      <family val="1"/>
      <charset val="186"/>
    </font>
    <font>
      <sz val="10"/>
      <name val="Arial"/>
      <family val="2"/>
      <charset val="186"/>
    </font>
    <font>
      <sz val="12"/>
      <color rgb="FF000000"/>
      <name val="Times New Roman"/>
      <family val="1"/>
      <charset val="186"/>
    </font>
    <font>
      <vertAlign val="subscript"/>
      <sz val="12"/>
      <color rgb="FF000000"/>
      <name val="Times New Roman"/>
      <family val="1"/>
      <charset val="186"/>
    </font>
    <font>
      <sz val="12"/>
      <color theme="2" tint="-0.499984740745262"/>
      <name val="Times New Roman"/>
      <family val="1"/>
      <charset val="186"/>
    </font>
    <font>
      <sz val="10"/>
      <name val="Times New Roman"/>
      <family val="1"/>
      <charset val="186"/>
    </font>
    <font>
      <b/>
      <vertAlign val="subscript"/>
      <sz val="12"/>
      <color indexed="8"/>
      <name val="Times New Roman"/>
      <family val="1"/>
      <charset val="186"/>
    </font>
    <font>
      <sz val="12"/>
      <color rgb="FFFF0000"/>
      <name val="Times New Roman"/>
      <family val="1"/>
      <charset val="186"/>
    </font>
    <font>
      <b/>
      <vertAlign val="subscript"/>
      <sz val="12"/>
      <color rgb="FF0070C0"/>
      <name val="Times New Roman"/>
      <family val="1"/>
      <charset val="186"/>
    </font>
    <font>
      <sz val="9"/>
      <color rgb="FF000000"/>
      <name val="Times New Roman"/>
      <family val="1"/>
      <charset val="186"/>
    </font>
    <font>
      <sz val="10"/>
      <color rgb="FF0070C0"/>
      <name val="Arial"/>
      <family val="2"/>
      <charset val="186"/>
    </font>
    <font>
      <b/>
      <sz val="8"/>
      <color rgb="FF000000"/>
      <name val="Times New Roman"/>
      <family val="1"/>
      <charset val="186"/>
    </font>
    <font>
      <u/>
      <sz val="12"/>
      <color theme="10"/>
      <name val="Calibri"/>
      <family val="2"/>
      <scheme val="minor"/>
    </font>
    <font>
      <b/>
      <sz val="12"/>
      <color rgb="FFFF66FF"/>
      <name val="Times New Roman"/>
      <family val="1"/>
      <charset val="186"/>
    </font>
    <font>
      <b/>
      <sz val="9"/>
      <color indexed="81"/>
      <name val="Tahoma"/>
      <family val="2"/>
      <charset val="186"/>
    </font>
    <font>
      <sz val="9"/>
      <color indexed="81"/>
      <name val="Tahoma"/>
      <family val="2"/>
      <charset val="186"/>
    </font>
    <font>
      <sz val="9"/>
      <color indexed="10"/>
      <name val="Tahoma"/>
      <family val="2"/>
      <charset val="186"/>
    </font>
    <font>
      <sz val="10"/>
      <color rgb="FF0070C0"/>
      <name val="Times New Roman"/>
      <family val="1"/>
      <charset val="186"/>
    </font>
    <font>
      <b/>
      <vertAlign val="subscript"/>
      <sz val="14"/>
      <color rgb="FFFF0000"/>
      <name val="Times New Roman"/>
      <family val="1"/>
      <charset val="186"/>
    </font>
    <font>
      <sz val="11"/>
      <color rgb="FF000000"/>
      <name val="Times New Roman"/>
      <family val="1"/>
      <charset val="186"/>
    </font>
    <font>
      <vertAlign val="subscript"/>
      <sz val="12"/>
      <color theme="2" tint="-0.499984740745262"/>
      <name val="Times New Roman"/>
      <family val="1"/>
      <charset val="186"/>
    </font>
    <font>
      <sz val="10"/>
      <color theme="2" tint="-0.499984740745262"/>
      <name val="Times New Roman"/>
      <family val="1"/>
      <charset val="186"/>
    </font>
    <font>
      <b/>
      <vertAlign val="subscript"/>
      <sz val="12"/>
      <color rgb="FFFF0000"/>
      <name val="Times New Roman"/>
      <family val="1"/>
      <charset val="186"/>
    </font>
    <font>
      <sz val="8"/>
      <color rgb="FF000000"/>
      <name val="Times New Roman"/>
      <family val="1"/>
      <charset val="186"/>
    </font>
    <font>
      <sz val="11"/>
      <color rgb="FFFF0000"/>
      <name val="Times New Roman"/>
      <family val="1"/>
      <charset val="186"/>
    </font>
    <font>
      <vertAlign val="subscript"/>
      <sz val="8"/>
      <color rgb="FF000000"/>
      <name val="Times New Roman"/>
      <family val="1"/>
      <charset val="186"/>
    </font>
    <font>
      <sz val="9"/>
      <color indexed="81"/>
      <name val="Tahoma"/>
      <family val="2"/>
    </font>
    <font>
      <u/>
      <sz val="9"/>
      <color indexed="81"/>
      <name val="Tahoma"/>
      <family val="2"/>
      <charset val="186"/>
    </font>
    <font>
      <b/>
      <sz val="10"/>
      <color rgb="FF0070C0"/>
      <name val="Times New Roman"/>
      <family val="1"/>
      <charset val="186"/>
    </font>
    <font>
      <b/>
      <sz val="11"/>
      <color theme="1"/>
      <name val="Calibri"/>
      <family val="2"/>
      <charset val="186"/>
      <scheme val="minor"/>
    </font>
    <font>
      <sz val="11"/>
      <name val="Times New Roman"/>
      <family val="1"/>
      <charset val="186"/>
    </font>
    <font>
      <b/>
      <sz val="13"/>
      <name val="Times New Roman"/>
      <family val="1"/>
      <charset val="186"/>
    </font>
    <font>
      <sz val="8"/>
      <name val="Times New Roman"/>
      <family val="1"/>
      <charset val="186"/>
    </font>
    <font>
      <sz val="10"/>
      <name val="Tahoma"/>
      <family val="2"/>
      <charset val="186"/>
    </font>
    <font>
      <b/>
      <sz val="11"/>
      <name val="Times New Roman"/>
      <family val="1"/>
      <charset val="186"/>
    </font>
    <font>
      <i/>
      <sz val="11"/>
      <name val="Times New Roman"/>
      <family val="1"/>
      <charset val="186"/>
    </font>
    <font>
      <b/>
      <sz val="14"/>
      <name val="Times New Roman"/>
      <family val="1"/>
      <charset val="186"/>
    </font>
    <font>
      <b/>
      <u/>
      <sz val="11"/>
      <name val="Times New Roman"/>
      <family val="1"/>
      <charset val="186"/>
    </font>
    <font>
      <sz val="10"/>
      <color rgb="FF414142"/>
      <name val="Arial"/>
      <family val="2"/>
      <charset val="186"/>
    </font>
    <font>
      <b/>
      <sz val="12"/>
      <color theme="1"/>
      <name val="Calibri"/>
      <family val="2"/>
      <scheme val="minor"/>
    </font>
    <font>
      <i/>
      <sz val="9"/>
      <color indexed="39"/>
      <name val="Tahoma"/>
      <family val="2"/>
      <charset val="186"/>
    </font>
    <font>
      <i/>
      <sz val="8"/>
      <color rgb="FF0070C0"/>
      <name val="Times New Roman"/>
      <family val="1"/>
      <charset val="186"/>
    </font>
    <font>
      <sz val="11"/>
      <color rgb="FF0070C0"/>
      <name val="Times New Roman"/>
      <family val="1"/>
      <charset val="186"/>
    </font>
    <font>
      <sz val="11"/>
      <color rgb="FFFF0000"/>
      <name val="Calibri"/>
      <family val="2"/>
      <charset val="186"/>
      <scheme val="minor"/>
    </font>
    <font>
      <sz val="11"/>
      <color indexed="10"/>
      <name val="Times New Roman"/>
      <family val="1"/>
      <charset val="186"/>
    </font>
    <font>
      <sz val="11"/>
      <color indexed="8"/>
      <name val="Times New Roman"/>
      <family val="1"/>
      <charset val="186"/>
    </font>
    <font>
      <b/>
      <sz val="11"/>
      <color indexed="10"/>
      <name val="Times New Roman"/>
      <family val="1"/>
      <charset val="186"/>
    </font>
    <font>
      <sz val="11"/>
      <color indexed="8"/>
      <name val="Calibri"/>
      <family val="2"/>
      <charset val="186"/>
    </font>
    <font>
      <b/>
      <i/>
      <sz val="11"/>
      <name val="Times New Roman"/>
      <family val="1"/>
      <charset val="186"/>
    </font>
    <font>
      <sz val="10"/>
      <color indexed="81"/>
      <name val="Tahoma"/>
      <family val="2"/>
      <charset val="186"/>
    </font>
    <font>
      <sz val="11"/>
      <name val="Times New Roman"/>
      <charset val="186"/>
    </font>
    <font>
      <b/>
      <sz val="9"/>
      <name val="Times New Roman"/>
      <family val="1"/>
      <charset val="186"/>
    </font>
    <font>
      <sz val="11"/>
      <color rgb="FF0000FF"/>
      <name val="Times New Roman"/>
      <family val="1"/>
      <charset val="186"/>
    </font>
    <font>
      <sz val="11"/>
      <name val="Times New Roman"/>
      <family val="1"/>
      <charset val="204"/>
    </font>
    <font>
      <b/>
      <sz val="11"/>
      <color rgb="FF0000FF"/>
      <name val="Times New Roman"/>
      <family val="1"/>
      <charset val="186"/>
    </font>
    <font>
      <sz val="11"/>
      <color theme="1"/>
      <name val="Times New Roman"/>
      <family val="1"/>
      <charset val="186"/>
    </font>
    <font>
      <b/>
      <sz val="10"/>
      <color theme="1"/>
      <name val="Times New Roman"/>
      <family val="1"/>
      <charset val="186"/>
    </font>
    <font>
      <sz val="10"/>
      <color theme="1"/>
      <name val="Times New Roman"/>
      <family val="1"/>
      <charset val="186"/>
    </font>
    <font>
      <sz val="9"/>
      <name val="Times New Roman"/>
      <family val="1"/>
      <charset val="186"/>
    </font>
    <font>
      <sz val="9"/>
      <color theme="1"/>
      <name val="Times New Roman"/>
      <family val="1"/>
      <charset val="186"/>
    </font>
    <font>
      <b/>
      <sz val="11"/>
      <color theme="1"/>
      <name val="Times New Roman"/>
      <family val="1"/>
      <charset val="186"/>
    </font>
    <font>
      <sz val="10"/>
      <name val="Arial"/>
      <family val="2"/>
      <charset val="204"/>
    </font>
    <font>
      <b/>
      <sz val="10"/>
      <name val="Arial"/>
      <family val="2"/>
      <charset val="204"/>
    </font>
    <font>
      <sz val="10"/>
      <name val="Times New Roman"/>
      <family val="1"/>
    </font>
    <font>
      <b/>
      <sz val="10"/>
      <name val="Times New Roman"/>
      <family val="1"/>
      <charset val="204"/>
    </font>
    <font>
      <b/>
      <sz val="9"/>
      <name val="Times New Roman"/>
      <family val="1"/>
      <charset val="204"/>
    </font>
    <font>
      <sz val="10"/>
      <name val="Times New Roman"/>
      <family val="1"/>
      <charset val="204"/>
    </font>
    <font>
      <sz val="11"/>
      <color rgb="FF0070C0"/>
      <name val="Calibri"/>
      <family val="2"/>
      <charset val="186"/>
      <scheme val="minor"/>
    </font>
    <font>
      <b/>
      <sz val="10"/>
      <color rgb="FF000000"/>
      <name val="Times New Roman"/>
      <family val="1"/>
      <charset val="186"/>
    </font>
    <font>
      <b/>
      <sz val="11"/>
      <color rgb="FF000000"/>
      <name val="Times New Roman"/>
      <family val="1"/>
      <charset val="186"/>
    </font>
    <font>
      <sz val="10"/>
      <color rgb="FF000000"/>
      <name val="Times New Roman"/>
      <family val="1"/>
      <charset val="186"/>
    </font>
    <font>
      <sz val="9"/>
      <color indexed="81"/>
      <name val="Tahoma"/>
      <charset val="1"/>
    </font>
    <font>
      <sz val="8"/>
      <name val="Calibri"/>
      <family val="2"/>
      <charset val="186"/>
      <scheme val="minor"/>
    </font>
    <font>
      <b/>
      <sz val="11"/>
      <color rgb="FF0070C0"/>
      <name val="Times New Roman"/>
      <family val="1"/>
      <charset val="186"/>
    </font>
    <font>
      <i/>
      <sz val="11"/>
      <color rgb="FF0070C0"/>
      <name val="Times New Roman"/>
      <family val="1"/>
      <charset val="186"/>
    </font>
    <font>
      <b/>
      <sz val="12"/>
      <name val="Times New Roman"/>
      <family val="1"/>
    </font>
    <font>
      <sz val="11"/>
      <color theme="1"/>
      <name val="Verdana"/>
      <family val="2"/>
      <charset val="186"/>
    </font>
    <font>
      <sz val="11"/>
      <color theme="3" tint="0.39997558519241921"/>
      <name val="Verdana"/>
      <family val="2"/>
      <charset val="186"/>
    </font>
    <font>
      <sz val="11"/>
      <name val="Verdana"/>
      <family val="2"/>
      <charset val="186"/>
    </font>
    <font>
      <sz val="11"/>
      <color theme="6" tint="-0.249977111117893"/>
      <name val="Verdana"/>
      <family val="2"/>
      <charset val="186"/>
    </font>
    <font>
      <i/>
      <sz val="10"/>
      <color theme="1"/>
      <name val="Times New Roman"/>
      <family val="1"/>
      <charset val="186"/>
    </font>
  </fonts>
  <fills count="21">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rgb="FF92D050"/>
        <bgColor indexed="64"/>
      </patternFill>
    </fill>
    <fill>
      <patternFill patternType="solid">
        <fgColor rgb="FFFFFF00"/>
        <bgColor indexed="64"/>
      </patternFill>
    </fill>
    <fill>
      <patternFill patternType="solid">
        <fgColor theme="0" tint="-0.249977111117893"/>
        <bgColor indexed="64"/>
      </patternFill>
    </fill>
    <fill>
      <patternFill patternType="solid">
        <fgColor theme="1"/>
        <bgColor indexed="6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0" tint="-0.34998626667073579"/>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C000"/>
        <bgColor indexed="64"/>
      </patternFill>
    </fill>
    <fill>
      <patternFill patternType="solid">
        <fgColor theme="7"/>
        <bgColor indexed="64"/>
      </patternFill>
    </fill>
    <fill>
      <patternFill patternType="solid">
        <fgColor rgb="FFD9D9D9"/>
        <bgColor indexed="64"/>
      </patternFill>
    </fill>
    <fill>
      <patternFill patternType="solid">
        <fgColor theme="0" tint="-4.9989318521683403E-2"/>
        <bgColor indexed="64"/>
      </patternFill>
    </fill>
    <fill>
      <patternFill patternType="solid">
        <fgColor theme="0"/>
        <bgColor indexed="64"/>
      </patternFill>
    </fill>
  </fills>
  <borders count="29">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hair">
        <color auto="1"/>
      </left>
      <right style="hair">
        <color auto="1"/>
      </right>
      <top style="hair">
        <color auto="1"/>
      </top>
      <bottom style="hair">
        <color auto="1"/>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414142"/>
      </left>
      <right style="thin">
        <color rgb="FF414142"/>
      </right>
      <top style="thin">
        <color rgb="FF414142"/>
      </top>
      <bottom style="thin">
        <color rgb="FF414142"/>
      </bottom>
      <diagonal/>
    </border>
    <border>
      <left/>
      <right/>
      <top style="thin">
        <color indexed="64"/>
      </top>
      <bottom style="medium">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3">
    <xf numFmtId="0" fontId="0" fillId="0" borderId="0"/>
    <xf numFmtId="43" fontId="3" fillId="0" borderId="0" applyFont="0" applyFill="0" applyBorder="0" applyAlignment="0" applyProtection="0"/>
    <xf numFmtId="0" fontId="37" fillId="0" borderId="0" applyNumberFormat="0" applyFill="0" applyBorder="0" applyAlignment="0" applyProtection="0"/>
    <xf numFmtId="0" fontId="3" fillId="0" borderId="0"/>
    <xf numFmtId="0" fontId="2" fillId="0" borderId="0" applyNumberFormat="0" applyFill="0" applyBorder="0" applyAlignment="0" applyProtection="0"/>
    <xf numFmtId="0" fontId="1" fillId="0" borderId="0"/>
    <xf numFmtId="43" fontId="1" fillId="0" borderId="0" applyFont="0" applyFill="0" applyBorder="0" applyAlignment="0" applyProtection="0"/>
    <xf numFmtId="9" fontId="3" fillId="0" borderId="0" applyFont="0" applyFill="0" applyBorder="0" applyAlignment="0" applyProtection="0"/>
    <xf numFmtId="0" fontId="26" fillId="0" borderId="0"/>
    <xf numFmtId="9" fontId="1" fillId="0" borderId="0" applyFont="0" applyFill="0" applyBorder="0" applyAlignment="0" applyProtection="0"/>
    <xf numFmtId="0" fontId="2" fillId="0" borderId="0" applyNumberForma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55" fillId="0" borderId="0"/>
    <xf numFmtId="0" fontId="58" fillId="0" borderId="0"/>
    <xf numFmtId="0" fontId="26" fillId="0" borderId="0"/>
    <xf numFmtId="9" fontId="55" fillId="0" borderId="0" applyFont="0" applyFill="0" applyBorder="0" applyAlignment="0" applyProtection="0"/>
    <xf numFmtId="0" fontId="55" fillId="0" borderId="0"/>
    <xf numFmtId="43" fontId="55" fillId="0" borderId="0" applyFont="0" applyFill="0" applyBorder="0" applyAlignment="0" applyProtection="0"/>
    <xf numFmtId="9" fontId="1" fillId="0" borderId="0" applyFont="0" applyFill="0" applyBorder="0" applyAlignment="0" applyProtection="0"/>
    <xf numFmtId="0" fontId="26" fillId="0" borderId="0"/>
    <xf numFmtId="0" fontId="26" fillId="0" borderId="0"/>
    <xf numFmtId="0" fontId="55" fillId="0" borderId="0"/>
    <xf numFmtId="0" fontId="26" fillId="0" borderId="0"/>
    <xf numFmtId="0" fontId="1" fillId="0" borderId="0"/>
    <xf numFmtId="0" fontId="72" fillId="0" borderId="0"/>
    <xf numFmtId="9" fontId="55" fillId="0" borderId="0" applyFont="0" applyFill="0" applyBorder="0" applyAlignment="0" applyProtection="0"/>
    <xf numFmtId="0" fontId="75" fillId="0" borderId="0"/>
    <xf numFmtId="9" fontId="75" fillId="0" borderId="0" applyFont="0" applyFill="0" applyBorder="0" applyAlignment="0" applyProtection="0"/>
    <xf numFmtId="43" fontId="75" fillId="0" borderId="0" applyFont="0" applyFill="0" applyBorder="0" applyAlignment="0" applyProtection="0"/>
    <xf numFmtId="0" fontId="26" fillId="0" borderId="0"/>
    <xf numFmtId="0" fontId="1" fillId="0" borderId="0"/>
    <xf numFmtId="0" fontId="1" fillId="0" borderId="0"/>
    <xf numFmtId="0" fontId="55" fillId="0" borderId="0"/>
    <xf numFmtId="0" fontId="1" fillId="0" borderId="0"/>
    <xf numFmtId="9" fontId="26" fillId="0" borderId="0" applyFont="0" applyFill="0" applyBorder="0" applyAlignment="0" applyProtection="0"/>
    <xf numFmtId="173" fontId="86" fillId="0" borderId="0" applyFont="0" applyFill="0" applyBorder="0" applyAlignment="0" applyProtection="0"/>
    <xf numFmtId="0" fontId="26" fillId="0" borderId="0"/>
    <xf numFmtId="9" fontId="1" fillId="0" borderId="0" applyFont="0" applyFill="0" applyBorder="0" applyAlignment="0" applyProtection="0"/>
    <xf numFmtId="0" fontId="1" fillId="0" borderId="0"/>
    <xf numFmtId="0" fontId="101" fillId="0" borderId="0"/>
    <xf numFmtId="43" fontId="101" fillId="0" borderId="0" applyFont="0" applyFill="0" applyBorder="0" applyAlignment="0" applyProtection="0"/>
  </cellStyleXfs>
  <cellXfs count="657">
    <xf numFmtId="0" fontId="0" fillId="0" borderId="0" xfId="0"/>
    <xf numFmtId="0" fontId="4" fillId="0" borderId="0" xfId="3" applyFont="1"/>
    <xf numFmtId="0" fontId="5" fillId="0" borderId="0" xfId="3" applyFont="1" applyAlignment="1">
      <alignment wrapText="1"/>
    </xf>
    <xf numFmtId="0" fontId="6" fillId="0" borderId="1" xfId="3" applyFont="1" applyBorder="1" applyAlignment="1">
      <alignment vertical="center" wrapText="1"/>
    </xf>
    <xf numFmtId="0" fontId="2" fillId="0" borderId="0" xfId="4" applyAlignment="1">
      <alignment wrapText="1"/>
    </xf>
    <xf numFmtId="0" fontId="2" fillId="0" borderId="1" xfId="4" applyBorder="1" applyAlignment="1">
      <alignment horizontal="center" vertical="center" wrapText="1"/>
    </xf>
    <xf numFmtId="1" fontId="8" fillId="2" borderId="2" xfId="3" applyNumberFormat="1" applyFont="1" applyFill="1" applyBorder="1" applyAlignment="1" applyProtection="1">
      <alignment horizontal="center" vertical="center" wrapText="1"/>
      <protection hidden="1"/>
    </xf>
    <xf numFmtId="0" fontId="1" fillId="0" borderId="0" xfId="5"/>
    <xf numFmtId="0" fontId="4" fillId="0" borderId="0" xfId="3" applyFont="1" applyAlignment="1">
      <alignment wrapText="1"/>
    </xf>
    <xf numFmtId="0" fontId="8" fillId="3" borderId="2" xfId="3" applyFont="1" applyFill="1" applyBorder="1"/>
    <xf numFmtId="3" fontId="8" fillId="3" borderId="2" xfId="3" applyNumberFormat="1" applyFont="1" applyFill="1" applyBorder="1" applyAlignment="1" applyProtection="1">
      <alignment wrapText="1"/>
      <protection hidden="1"/>
    </xf>
    <xf numFmtId="3" fontId="4" fillId="3" borderId="2" xfId="3" applyNumberFormat="1" applyFont="1" applyFill="1" applyBorder="1" applyAlignment="1" applyProtection="1">
      <alignment horizontal="center"/>
      <protection hidden="1"/>
    </xf>
    <xf numFmtId="3" fontId="4" fillId="3" borderId="2" xfId="3" applyNumberFormat="1" applyFont="1" applyFill="1" applyBorder="1" applyAlignment="1" applyProtection="1">
      <alignment horizontal="right" vertical="center"/>
      <protection hidden="1"/>
    </xf>
    <xf numFmtId="0" fontId="4" fillId="0" borderId="2" xfId="3" applyFont="1" applyBorder="1"/>
    <xf numFmtId="3" fontId="4" fillId="0" borderId="2" xfId="3" applyNumberFormat="1" applyFont="1" applyBorder="1" applyAlignment="1" applyProtection="1">
      <alignment wrapText="1"/>
      <protection hidden="1"/>
    </xf>
    <xf numFmtId="3" fontId="4" fillId="0" borderId="2" xfId="3" applyNumberFormat="1" applyFont="1" applyBorder="1" applyAlignment="1" applyProtection="1">
      <alignment horizontal="center"/>
      <protection hidden="1"/>
    </xf>
    <xf numFmtId="164" fontId="10" fillId="0" borderId="2" xfId="6" applyNumberFormat="1" applyFont="1" applyBorder="1"/>
    <xf numFmtId="3" fontId="8" fillId="0" borderId="2" xfId="3" applyNumberFormat="1" applyFont="1" applyBorder="1" applyAlignment="1" applyProtection="1">
      <alignment horizontal="right" vertical="center"/>
      <protection hidden="1"/>
    </xf>
    <xf numFmtId="9" fontId="8" fillId="0" borderId="2" xfId="7" applyFont="1" applyFill="1" applyBorder="1" applyAlignment="1" applyProtection="1">
      <alignment horizontal="center"/>
      <protection hidden="1"/>
    </xf>
    <xf numFmtId="165" fontId="8" fillId="0" borderId="2" xfId="7" applyNumberFormat="1" applyFont="1" applyFill="1" applyBorder="1" applyAlignment="1" applyProtection="1">
      <alignment horizontal="right" vertical="center"/>
      <protection hidden="1"/>
    </xf>
    <xf numFmtId="0" fontId="8" fillId="4" borderId="2" xfId="3" applyFont="1" applyFill="1" applyBorder="1"/>
    <xf numFmtId="3" fontId="8" fillId="4" borderId="2" xfId="3" applyNumberFormat="1" applyFont="1" applyFill="1" applyBorder="1" applyAlignment="1" applyProtection="1">
      <alignment horizontal="left" wrapText="1"/>
      <protection hidden="1"/>
    </xf>
    <xf numFmtId="3" fontId="8" fillId="4" borderId="2" xfId="3" applyNumberFormat="1" applyFont="1" applyFill="1" applyBorder="1" applyAlignment="1" applyProtection="1">
      <alignment horizontal="center"/>
      <protection hidden="1"/>
    </xf>
    <xf numFmtId="3" fontId="8" fillId="4" borderId="2" xfId="3" applyNumberFormat="1" applyFont="1" applyFill="1" applyBorder="1" applyAlignment="1" applyProtection="1">
      <alignment horizontal="right" vertical="center"/>
      <protection hidden="1"/>
    </xf>
    <xf numFmtId="3" fontId="4" fillId="0" borderId="2" xfId="3" applyNumberFormat="1" applyFont="1" applyBorder="1" applyAlignment="1" applyProtection="1">
      <alignment horizontal="right" vertical="center"/>
      <protection hidden="1"/>
    </xf>
    <xf numFmtId="0" fontId="12" fillId="0" borderId="2" xfId="3" applyFont="1" applyBorder="1"/>
    <xf numFmtId="3" fontId="12" fillId="0" borderId="2" xfId="3" applyNumberFormat="1" applyFont="1" applyBorder="1" applyAlignment="1" applyProtection="1">
      <alignment horizontal="left" indent="2"/>
      <protection hidden="1"/>
    </xf>
    <xf numFmtId="164" fontId="4" fillId="0" borderId="2" xfId="6" applyNumberFormat="1" applyFont="1" applyFill="1" applyBorder="1" applyAlignment="1" applyProtection="1">
      <alignment horizontal="right" vertical="center"/>
      <protection hidden="1"/>
    </xf>
    <xf numFmtId="0" fontId="13" fillId="0" borderId="2" xfId="5" applyFont="1" applyBorder="1" applyAlignment="1">
      <alignment horizontal="left" wrapText="1" indent="2"/>
    </xf>
    <xf numFmtId="164" fontId="10" fillId="0" borderId="2" xfId="6" applyNumberFormat="1" applyFont="1" applyBorder="1" applyAlignment="1">
      <alignment vertical="center"/>
    </xf>
    <xf numFmtId="3" fontId="4" fillId="0" borderId="2" xfId="3" applyNumberFormat="1" applyFont="1" applyBorder="1" applyProtection="1">
      <protection hidden="1"/>
    </xf>
    <xf numFmtId="3" fontId="4" fillId="0" borderId="2" xfId="3" applyNumberFormat="1" applyFont="1" applyBorder="1" applyAlignment="1" applyProtection="1">
      <alignment horizontal="left" wrapText="1"/>
      <protection hidden="1"/>
    </xf>
    <xf numFmtId="3" fontId="8" fillId="4" borderId="2" xfId="3" applyNumberFormat="1" applyFont="1" applyFill="1" applyBorder="1" applyAlignment="1" applyProtection="1">
      <alignment wrapText="1"/>
      <protection hidden="1"/>
    </xf>
    <xf numFmtId="3" fontId="8" fillId="4" borderId="2" xfId="3" applyNumberFormat="1" applyFont="1" applyFill="1" applyBorder="1" applyAlignment="1" applyProtection="1">
      <alignment horizontal="center" vertical="center"/>
      <protection hidden="1"/>
    </xf>
    <xf numFmtId="3" fontId="8" fillId="4" borderId="2" xfId="3" applyNumberFormat="1" applyFont="1" applyFill="1" applyBorder="1" applyAlignment="1" applyProtection="1">
      <alignment vertical="center"/>
      <protection hidden="1"/>
    </xf>
    <xf numFmtId="0" fontId="14" fillId="0" borderId="2" xfId="3" applyFont="1" applyBorder="1"/>
    <xf numFmtId="0" fontId="14" fillId="0" borderId="2" xfId="5" applyFont="1" applyBorder="1" applyAlignment="1">
      <alignment wrapText="1"/>
    </xf>
    <xf numFmtId="3" fontId="14" fillId="0" borderId="2" xfId="3" applyNumberFormat="1" applyFont="1" applyBorder="1" applyAlignment="1" applyProtection="1">
      <alignment horizontal="center"/>
      <protection hidden="1"/>
    </xf>
    <xf numFmtId="0" fontId="16" fillId="0" borderId="2" xfId="5" applyFont="1" applyBorder="1" applyAlignment="1">
      <alignment horizontal="left" wrapText="1" indent="1"/>
    </xf>
    <xf numFmtId="3" fontId="12" fillId="0" borderId="2" xfId="3" applyNumberFormat="1" applyFont="1" applyBorder="1" applyAlignment="1" applyProtection="1">
      <alignment horizontal="center"/>
      <protection hidden="1"/>
    </xf>
    <xf numFmtId="164" fontId="18" fillId="0" borderId="2" xfId="6" applyNumberFormat="1" applyFont="1" applyFill="1" applyBorder="1" applyAlignment="1" applyProtection="1">
      <alignment horizontal="right" vertical="center"/>
      <protection hidden="1"/>
    </xf>
    <xf numFmtId="3" fontId="14" fillId="0" borderId="2" xfId="3" applyNumberFormat="1" applyFont="1" applyBorder="1" applyAlignment="1" applyProtection="1">
      <alignment horizontal="left" wrapText="1"/>
      <protection hidden="1"/>
    </xf>
    <xf numFmtId="0" fontId="14" fillId="0" borderId="2" xfId="5" applyFont="1" applyBorder="1" applyAlignment="1">
      <alignment horizontal="center" vertical="center" wrapText="1"/>
    </xf>
    <xf numFmtId="3" fontId="12" fillId="0" borderId="2" xfId="3" applyNumberFormat="1" applyFont="1" applyBorder="1" applyAlignment="1" applyProtection="1">
      <alignment horizontal="left" wrapText="1" indent="1"/>
      <protection hidden="1"/>
    </xf>
    <xf numFmtId="164" fontId="19" fillId="4" borderId="2" xfId="6" applyNumberFormat="1" applyFont="1" applyFill="1" applyBorder="1" applyAlignment="1" applyProtection="1">
      <alignment horizontal="right" vertical="center"/>
      <protection hidden="1"/>
    </xf>
    <xf numFmtId="3" fontId="4" fillId="4" borderId="2" xfId="3" applyNumberFormat="1" applyFont="1" applyFill="1" applyBorder="1" applyAlignment="1" applyProtection="1">
      <alignment horizontal="center"/>
      <protection hidden="1"/>
    </xf>
    <xf numFmtId="0" fontId="8" fillId="4" borderId="2" xfId="3" applyFont="1" applyFill="1" applyBorder="1" applyAlignment="1">
      <alignment vertical="center"/>
    </xf>
    <xf numFmtId="3" fontId="8" fillId="4" borderId="2" xfId="3" applyNumberFormat="1" applyFont="1" applyFill="1" applyBorder="1" applyAlignment="1" applyProtection="1">
      <alignment horizontal="left" vertical="center" wrapText="1"/>
      <protection hidden="1"/>
    </xf>
    <xf numFmtId="0" fontId="8" fillId="3" borderId="2" xfId="3" applyFont="1" applyFill="1" applyBorder="1" applyAlignment="1">
      <alignment vertical="center"/>
    </xf>
    <xf numFmtId="3" fontId="8" fillId="3" borderId="2" xfId="3" applyNumberFormat="1" applyFont="1" applyFill="1" applyBorder="1" applyAlignment="1" applyProtection="1">
      <alignment horizontal="left" vertical="center" wrapText="1"/>
      <protection hidden="1"/>
    </xf>
    <xf numFmtId="0" fontId="21" fillId="3" borderId="2" xfId="5" applyFont="1" applyFill="1" applyBorder="1" applyAlignment="1">
      <alignment horizontal="center" vertical="center" wrapText="1"/>
    </xf>
    <xf numFmtId="3" fontId="8" fillId="3" borderId="2" xfId="3" applyNumberFormat="1" applyFont="1" applyFill="1" applyBorder="1" applyAlignment="1" applyProtection="1">
      <alignment horizontal="center" vertical="center"/>
      <protection hidden="1"/>
    </xf>
    <xf numFmtId="3" fontId="8" fillId="3" borderId="2" xfId="3" applyNumberFormat="1" applyFont="1" applyFill="1" applyBorder="1" applyAlignment="1" applyProtection="1">
      <alignment horizontal="right" vertical="center"/>
      <protection hidden="1"/>
    </xf>
    <xf numFmtId="0" fontId="22" fillId="0" borderId="2" xfId="3" applyFont="1" applyBorder="1"/>
    <xf numFmtId="3" fontId="22" fillId="0" borderId="2" xfId="3" applyNumberFormat="1" applyFont="1" applyBorder="1" applyAlignment="1" applyProtection="1">
      <alignment wrapText="1"/>
      <protection hidden="1"/>
    </xf>
    <xf numFmtId="3" fontId="22" fillId="0" borderId="2" xfId="3" applyNumberFormat="1" applyFont="1" applyBorder="1" applyAlignment="1" applyProtection="1">
      <alignment horizontal="center"/>
      <protection hidden="1"/>
    </xf>
    <xf numFmtId="164" fontId="24" fillId="0" borderId="2" xfId="6" applyNumberFormat="1" applyFont="1" applyBorder="1"/>
    <xf numFmtId="3" fontId="25" fillId="0" borderId="2" xfId="3" applyNumberFormat="1" applyFont="1" applyBorder="1" applyAlignment="1" applyProtection="1">
      <alignment horizontal="right" vertical="center"/>
      <protection hidden="1"/>
    </xf>
    <xf numFmtId="0" fontId="22" fillId="0" borderId="0" xfId="3" applyFont="1"/>
    <xf numFmtId="0" fontId="8" fillId="5" borderId="2" xfId="3" applyFont="1" applyFill="1" applyBorder="1" applyAlignment="1">
      <alignment vertical="center"/>
    </xf>
    <xf numFmtId="3" fontId="8" fillId="5" borderId="2" xfId="3" applyNumberFormat="1" applyFont="1" applyFill="1" applyBorder="1" applyAlignment="1" applyProtection="1">
      <alignment vertical="center" wrapText="1"/>
      <protection hidden="1"/>
    </xf>
    <xf numFmtId="3" fontId="8" fillId="5" borderId="2" xfId="3" applyNumberFormat="1" applyFont="1" applyFill="1" applyBorder="1" applyAlignment="1" applyProtection="1">
      <alignment horizontal="center" vertical="center"/>
      <protection hidden="1"/>
    </xf>
    <xf numFmtId="3" fontId="8" fillId="5" borderId="2" xfId="3" applyNumberFormat="1" applyFont="1" applyFill="1" applyBorder="1" applyAlignment="1" applyProtection="1">
      <alignment horizontal="right" vertical="center"/>
      <protection hidden="1"/>
    </xf>
    <xf numFmtId="0" fontId="8" fillId="6" borderId="2" xfId="3" applyFont="1" applyFill="1" applyBorder="1" applyAlignment="1">
      <alignment vertical="center"/>
    </xf>
    <xf numFmtId="3" fontId="8" fillId="6" borderId="2" xfId="3" applyNumberFormat="1" applyFont="1" applyFill="1" applyBorder="1" applyAlignment="1" applyProtection="1">
      <alignment horizontal="left" vertical="center" wrapText="1"/>
      <protection hidden="1"/>
    </xf>
    <xf numFmtId="0" fontId="21" fillId="6" borderId="2" xfId="8" applyFont="1" applyFill="1" applyBorder="1" applyAlignment="1">
      <alignment horizontal="center" vertical="center" wrapText="1"/>
    </xf>
    <xf numFmtId="3" fontId="8" fillId="6" borderId="2" xfId="3" applyNumberFormat="1" applyFont="1" applyFill="1" applyBorder="1" applyAlignment="1" applyProtection="1">
      <alignment horizontal="center" vertical="center"/>
      <protection hidden="1"/>
    </xf>
    <xf numFmtId="9" fontId="4" fillId="6" borderId="2" xfId="9" applyFont="1" applyFill="1" applyBorder="1" applyAlignment="1" applyProtection="1">
      <alignment horizontal="right" vertical="center"/>
      <protection hidden="1"/>
    </xf>
    <xf numFmtId="0" fontId="4" fillId="6" borderId="2" xfId="3" applyFont="1" applyFill="1" applyBorder="1" applyAlignment="1">
      <alignment vertical="center"/>
    </xf>
    <xf numFmtId="3" fontId="4" fillId="6" borderId="2" xfId="3" applyNumberFormat="1" applyFont="1" applyFill="1" applyBorder="1" applyAlignment="1" applyProtection="1">
      <alignment horizontal="left" vertical="center" wrapText="1"/>
      <protection hidden="1"/>
    </xf>
    <xf numFmtId="0" fontId="27" fillId="6" borderId="2" xfId="8" applyFont="1" applyFill="1" applyBorder="1" applyAlignment="1">
      <alignment horizontal="center" vertical="center" wrapText="1"/>
    </xf>
    <xf numFmtId="3" fontId="29" fillId="6" borderId="2" xfId="3" applyNumberFormat="1" applyFont="1" applyFill="1" applyBorder="1" applyAlignment="1" applyProtection="1">
      <alignment horizontal="center" vertical="center"/>
      <protection hidden="1"/>
    </xf>
    <xf numFmtId="165" fontId="29" fillId="6" borderId="2" xfId="9" applyNumberFormat="1" applyFont="1" applyFill="1" applyBorder="1" applyAlignment="1" applyProtection="1">
      <alignment horizontal="right" vertical="center"/>
      <protection hidden="1"/>
    </xf>
    <xf numFmtId="164" fontId="29" fillId="6" borderId="2" xfId="6" applyNumberFormat="1" applyFont="1" applyFill="1" applyBorder="1" applyAlignment="1" applyProtection="1">
      <alignment horizontal="right" vertical="center"/>
      <protection hidden="1"/>
    </xf>
    <xf numFmtId="3" fontId="8" fillId="5" borderId="2" xfId="3" applyNumberFormat="1" applyFont="1" applyFill="1" applyBorder="1" applyAlignment="1" applyProtection="1">
      <alignment horizontal="left" vertical="center" wrapText="1"/>
      <protection hidden="1"/>
    </xf>
    <xf numFmtId="0" fontId="21" fillId="5" borderId="2" xfId="8" applyFont="1" applyFill="1" applyBorder="1" applyAlignment="1">
      <alignment horizontal="center" vertical="center" wrapText="1"/>
    </xf>
    <xf numFmtId="3" fontId="4" fillId="0" borderId="2" xfId="3" applyNumberFormat="1" applyFont="1" applyBorder="1" applyAlignment="1" applyProtection="1">
      <alignment vertical="center" wrapText="1"/>
      <protection hidden="1"/>
    </xf>
    <xf numFmtId="3" fontId="4" fillId="0" borderId="2" xfId="3" applyNumberFormat="1" applyFont="1" applyBorder="1" applyAlignment="1" applyProtection="1">
      <alignment horizontal="center" vertical="center"/>
      <protection hidden="1"/>
    </xf>
    <xf numFmtId="164" fontId="4" fillId="0" borderId="2" xfId="1" applyNumberFormat="1" applyFont="1" applyBorder="1" applyAlignment="1" applyProtection="1">
      <alignment horizontal="right" vertical="center"/>
      <protection hidden="1"/>
    </xf>
    <xf numFmtId="0" fontId="32" fillId="0" borderId="0" xfId="3" applyFont="1"/>
    <xf numFmtId="0" fontId="5" fillId="7" borderId="2" xfId="3" applyFont="1" applyFill="1" applyBorder="1"/>
    <xf numFmtId="3" fontId="5" fillId="7" borderId="2" xfId="3" applyNumberFormat="1" applyFont="1" applyFill="1" applyBorder="1" applyAlignment="1" applyProtection="1">
      <alignment vertical="center" wrapText="1"/>
      <protection hidden="1"/>
    </xf>
    <xf numFmtId="3" fontId="5" fillId="7" borderId="2" xfId="3" applyNumberFormat="1" applyFont="1" applyFill="1" applyBorder="1" applyAlignment="1" applyProtection="1">
      <alignment horizontal="center" vertical="center"/>
      <protection hidden="1"/>
    </xf>
    <xf numFmtId="3" fontId="5" fillId="7" borderId="2" xfId="3" applyNumberFormat="1" applyFont="1" applyFill="1" applyBorder="1" applyAlignment="1" applyProtection="1">
      <alignment horizontal="right" vertical="center"/>
      <protection hidden="1"/>
    </xf>
    <xf numFmtId="0" fontId="8" fillId="5" borderId="2" xfId="5" applyFont="1" applyFill="1" applyBorder="1" applyAlignment="1">
      <alignment vertical="center" wrapText="1"/>
    </xf>
    <xf numFmtId="166" fontId="8" fillId="5" borderId="2" xfId="3" applyNumberFormat="1" applyFont="1" applyFill="1" applyBorder="1" applyAlignment="1" applyProtection="1">
      <alignment horizontal="right" vertical="center"/>
      <protection hidden="1"/>
    </xf>
    <xf numFmtId="0" fontId="4" fillId="0" borderId="0" xfId="3" applyFont="1" applyAlignment="1">
      <alignment horizontal="center"/>
    </xf>
    <xf numFmtId="167" fontId="12" fillId="0" borderId="0" xfId="3" applyNumberFormat="1" applyFont="1" applyAlignment="1" applyProtection="1">
      <alignment horizontal="center" vertical="center"/>
      <protection hidden="1"/>
    </xf>
    <xf numFmtId="0" fontId="35" fillId="0" borderId="0" xfId="5" applyFont="1"/>
    <xf numFmtId="0" fontId="36" fillId="0" borderId="0" xfId="5" applyFont="1" applyAlignment="1">
      <alignment horizontal="left" vertical="center"/>
    </xf>
    <xf numFmtId="0" fontId="4" fillId="0" borderId="0" xfId="3" applyFont="1" applyAlignment="1">
      <alignment vertical="top"/>
    </xf>
    <xf numFmtId="0" fontId="37" fillId="0" borderId="0" xfId="2" applyAlignment="1">
      <alignment horizontal="left"/>
    </xf>
    <xf numFmtId="0" fontId="38" fillId="0" borderId="0" xfId="3" applyFont="1"/>
    <xf numFmtId="3" fontId="4" fillId="0" borderId="0" xfId="3" applyNumberFormat="1" applyFont="1"/>
    <xf numFmtId="0" fontId="6" fillId="8" borderId="1" xfId="3" applyFont="1" applyFill="1" applyBorder="1" applyAlignment="1">
      <alignment horizontal="center" vertical="center" wrapText="1"/>
    </xf>
    <xf numFmtId="1" fontId="8" fillId="8" borderId="2" xfId="3" applyNumberFormat="1" applyFont="1" applyFill="1" applyBorder="1" applyAlignment="1" applyProtection="1">
      <alignment horizontal="center" vertical="center" wrapText="1"/>
      <protection hidden="1"/>
    </xf>
    <xf numFmtId="0" fontId="2" fillId="0" borderId="0" xfId="10" applyAlignment="1">
      <alignment wrapText="1"/>
    </xf>
    <xf numFmtId="0" fontId="2" fillId="0" borderId="1" xfId="10" applyBorder="1" applyAlignment="1">
      <alignment horizontal="center" vertical="center" wrapText="1"/>
    </xf>
    <xf numFmtId="0" fontId="6" fillId="0" borderId="1" xfId="3" applyFont="1" applyBorder="1" applyAlignment="1">
      <alignment horizontal="center" vertical="center" wrapText="1"/>
    </xf>
    <xf numFmtId="3" fontId="4" fillId="8" borderId="2" xfId="3" applyNumberFormat="1" applyFont="1" applyFill="1" applyBorder="1" applyAlignment="1" applyProtection="1">
      <alignment horizontal="right" vertical="center"/>
      <protection hidden="1"/>
    </xf>
    <xf numFmtId="3" fontId="8" fillId="8" borderId="2" xfId="3" applyNumberFormat="1" applyFont="1" applyFill="1" applyBorder="1" applyAlignment="1" applyProtection="1">
      <alignment horizontal="right" vertical="center"/>
      <protection hidden="1"/>
    </xf>
    <xf numFmtId="0" fontId="44" fillId="0" borderId="2" xfId="11" applyFont="1" applyBorder="1" applyAlignment="1">
      <alignment horizontal="justify" vertical="center"/>
    </xf>
    <xf numFmtId="164" fontId="10" fillId="0" borderId="2" xfId="12" applyNumberFormat="1" applyFont="1" applyBorder="1"/>
    <xf numFmtId="0" fontId="44" fillId="0" borderId="2" xfId="5" applyFont="1" applyBorder="1" applyAlignment="1">
      <alignment horizontal="justify" vertical="center"/>
    </xf>
    <xf numFmtId="9" fontId="4" fillId="0" borderId="2" xfId="9" applyFont="1" applyFill="1" applyBorder="1" applyAlignment="1" applyProtection="1">
      <alignment horizontal="right" vertical="center"/>
      <protection hidden="1"/>
    </xf>
    <xf numFmtId="165" fontId="8" fillId="8" borderId="2" xfId="7" applyNumberFormat="1" applyFont="1" applyFill="1" applyBorder="1" applyAlignment="1" applyProtection="1">
      <alignment horizontal="right" vertical="center"/>
      <protection hidden="1"/>
    </xf>
    <xf numFmtId="9" fontId="4" fillId="0" borderId="2" xfId="7" applyFont="1" applyFill="1" applyBorder="1" applyAlignment="1" applyProtection="1">
      <alignment horizontal="left" wrapText="1"/>
      <protection hidden="1"/>
    </xf>
    <xf numFmtId="9" fontId="8" fillId="4" borderId="2" xfId="9" applyFont="1" applyFill="1" applyBorder="1" applyAlignment="1" applyProtection="1">
      <alignment horizontal="right" vertical="center"/>
      <protection hidden="1"/>
    </xf>
    <xf numFmtId="164" fontId="4" fillId="0" borderId="2" xfId="12" applyNumberFormat="1" applyFont="1" applyFill="1" applyBorder="1" applyAlignment="1" applyProtection="1">
      <alignment horizontal="right" vertical="center"/>
      <protection hidden="1"/>
    </xf>
    <xf numFmtId="0" fontId="13" fillId="0" borderId="2" xfId="11" applyFont="1" applyBorder="1" applyAlignment="1">
      <alignment horizontal="left" wrapText="1" indent="2"/>
    </xf>
    <xf numFmtId="3" fontId="8" fillId="8" borderId="2" xfId="3" applyNumberFormat="1" applyFont="1" applyFill="1" applyBorder="1" applyAlignment="1" applyProtection="1">
      <alignment vertical="center"/>
      <protection hidden="1"/>
    </xf>
    <xf numFmtId="0" fontId="14" fillId="0" borderId="2" xfId="11" applyFont="1" applyBorder="1" applyAlignment="1">
      <alignment wrapText="1"/>
    </xf>
    <xf numFmtId="0" fontId="16" fillId="0" borderId="2" xfId="11" applyFont="1" applyBorder="1" applyAlignment="1">
      <alignment horizontal="left" wrapText="1" indent="1"/>
    </xf>
    <xf numFmtId="164" fontId="18" fillId="0" borderId="2" xfId="12" applyNumberFormat="1" applyFont="1" applyFill="1" applyBorder="1" applyAlignment="1" applyProtection="1">
      <alignment horizontal="right" vertical="center"/>
      <protection hidden="1"/>
    </xf>
    <xf numFmtId="0" fontId="14" fillId="0" borderId="2" xfId="11" applyFont="1" applyBorder="1" applyAlignment="1">
      <alignment horizontal="center" vertical="center" wrapText="1"/>
    </xf>
    <xf numFmtId="164" fontId="19" fillId="4" borderId="2" xfId="12" applyNumberFormat="1" applyFont="1" applyFill="1" applyBorder="1" applyAlignment="1" applyProtection="1">
      <alignment horizontal="right" vertical="center"/>
      <protection hidden="1"/>
    </xf>
    <xf numFmtId="3" fontId="4" fillId="4" borderId="2" xfId="3" applyNumberFormat="1" applyFont="1" applyFill="1" applyBorder="1" applyAlignment="1" applyProtection="1">
      <alignment horizontal="right" vertical="center"/>
      <protection hidden="1"/>
    </xf>
    <xf numFmtId="3" fontId="8" fillId="8" borderId="0" xfId="3" applyNumberFormat="1" applyFont="1" applyFill="1" applyAlignment="1" applyProtection="1">
      <alignment horizontal="right" vertical="center"/>
      <protection hidden="1"/>
    </xf>
    <xf numFmtId="0" fontId="21" fillId="3" borderId="2" xfId="11" applyFont="1" applyFill="1" applyBorder="1" applyAlignment="1">
      <alignment horizontal="center" vertical="center" wrapText="1"/>
    </xf>
    <xf numFmtId="9" fontId="8" fillId="3" borderId="2" xfId="9" applyFont="1" applyFill="1" applyBorder="1" applyAlignment="1" applyProtection="1">
      <alignment horizontal="right" vertical="center"/>
      <protection hidden="1"/>
    </xf>
    <xf numFmtId="3" fontId="25" fillId="8" borderId="2" xfId="3" applyNumberFormat="1" applyFont="1" applyFill="1" applyBorder="1" applyAlignment="1" applyProtection="1">
      <alignment horizontal="right" vertical="center"/>
      <protection hidden="1"/>
    </xf>
    <xf numFmtId="164" fontId="24" fillId="0" borderId="2" xfId="12" applyNumberFormat="1" applyFont="1" applyBorder="1"/>
    <xf numFmtId="9" fontId="8" fillId="5" borderId="2" xfId="9" applyFont="1" applyFill="1" applyBorder="1" applyAlignment="1" applyProtection="1">
      <alignment horizontal="right" vertical="center"/>
      <protection hidden="1"/>
    </xf>
    <xf numFmtId="9" fontId="4" fillId="6" borderId="2" xfId="13" applyFont="1" applyFill="1" applyBorder="1" applyAlignment="1" applyProtection="1">
      <alignment horizontal="right" vertical="center"/>
      <protection hidden="1"/>
    </xf>
    <xf numFmtId="0" fontId="29" fillId="6" borderId="2" xfId="3" applyFont="1" applyFill="1" applyBorder="1" applyAlignment="1">
      <alignment vertical="center"/>
    </xf>
    <xf numFmtId="3" fontId="29" fillId="6" borderId="2" xfId="3" applyNumberFormat="1" applyFont="1" applyFill="1" applyBorder="1" applyAlignment="1" applyProtection="1">
      <alignment horizontal="left" vertical="center" wrapText="1"/>
      <protection hidden="1"/>
    </xf>
    <xf numFmtId="0" fontId="29" fillId="6" borderId="2" xfId="8" applyFont="1" applyFill="1" applyBorder="1" applyAlignment="1">
      <alignment horizontal="center" vertical="center" wrapText="1"/>
    </xf>
    <xf numFmtId="165" fontId="29" fillId="6" borderId="2" xfId="13" applyNumberFormat="1" applyFont="1" applyFill="1" applyBorder="1" applyAlignment="1" applyProtection="1">
      <alignment horizontal="right" vertical="center"/>
      <protection hidden="1"/>
    </xf>
    <xf numFmtId="9" fontId="29" fillId="6" borderId="2" xfId="13" applyFont="1" applyFill="1" applyBorder="1" applyAlignment="1" applyProtection="1">
      <alignment horizontal="right" vertical="center"/>
      <protection hidden="1"/>
    </xf>
    <xf numFmtId="164" fontId="29" fillId="6" borderId="2" xfId="12" applyNumberFormat="1" applyFont="1" applyFill="1" applyBorder="1" applyAlignment="1" applyProtection="1">
      <alignment horizontal="right" vertical="center"/>
      <protection hidden="1"/>
    </xf>
    <xf numFmtId="164" fontId="18" fillId="0" borderId="2" xfId="1" applyNumberFormat="1" applyFont="1" applyBorder="1" applyAlignment="1" applyProtection="1">
      <alignment horizontal="right" vertical="center"/>
      <protection hidden="1"/>
    </xf>
    <xf numFmtId="164" fontId="20" fillId="0" borderId="0" xfId="3" quotePrefix="1" applyNumberFormat="1" applyFont="1" applyAlignment="1">
      <alignment horizontal="center" vertical="center"/>
    </xf>
    <xf numFmtId="164" fontId="6" fillId="0" borderId="2" xfId="6" applyNumberFormat="1" applyFont="1" applyFill="1" applyBorder="1" applyAlignment="1" applyProtection="1">
      <alignment horizontal="right" vertical="center"/>
      <protection hidden="1"/>
    </xf>
    <xf numFmtId="164" fontId="20" fillId="0" borderId="2" xfId="3" quotePrefix="1" applyNumberFormat="1" applyFont="1" applyBorder="1" applyAlignment="1">
      <alignment horizontal="center" vertical="center"/>
    </xf>
    <xf numFmtId="0" fontId="4" fillId="8" borderId="0" xfId="3" applyFont="1" applyFill="1"/>
    <xf numFmtId="0" fontId="8" fillId="5" borderId="2" xfId="11" applyFont="1" applyFill="1" applyBorder="1" applyAlignment="1">
      <alignment vertical="center" wrapText="1"/>
    </xf>
    <xf numFmtId="0" fontId="36" fillId="0" borderId="0" xfId="11" applyFont="1" applyAlignment="1">
      <alignment horizontal="left" vertical="center"/>
    </xf>
    <xf numFmtId="3" fontId="8" fillId="8" borderId="7" xfId="3" applyNumberFormat="1" applyFont="1" applyFill="1" applyBorder="1" applyAlignment="1" applyProtection="1">
      <alignment horizontal="right" vertical="center"/>
      <protection hidden="1"/>
    </xf>
    <xf numFmtId="0" fontId="32" fillId="0" borderId="0" xfId="3" applyFont="1" applyAlignment="1">
      <alignment wrapText="1"/>
    </xf>
    <xf numFmtId="164" fontId="10" fillId="0" borderId="2" xfId="6" applyNumberFormat="1" applyFont="1" applyFill="1" applyBorder="1"/>
    <xf numFmtId="164" fontId="10" fillId="0" borderId="2" xfId="6" applyNumberFormat="1" applyFont="1" applyFill="1" applyBorder="1" applyAlignment="1">
      <alignment vertical="center"/>
    </xf>
    <xf numFmtId="9" fontId="29" fillId="6" borderId="2" xfId="9" applyFont="1" applyFill="1" applyBorder="1" applyAlignment="1" applyProtection="1">
      <alignment horizontal="right" vertical="center"/>
      <protection hidden="1"/>
    </xf>
    <xf numFmtId="3" fontId="32" fillId="0" borderId="0" xfId="3" applyNumberFormat="1" applyFont="1"/>
    <xf numFmtId="0" fontId="48" fillId="0" borderId="0" xfId="5" applyFont="1" applyAlignment="1">
      <alignment horizontal="left" vertical="center"/>
    </xf>
    <xf numFmtId="166" fontId="12" fillId="0" borderId="0" xfId="3" applyNumberFormat="1" applyFont="1" applyAlignment="1" applyProtection="1">
      <alignment horizontal="center" vertical="center"/>
      <protection hidden="1"/>
    </xf>
    <xf numFmtId="3" fontId="8" fillId="5" borderId="2" xfId="3" applyNumberFormat="1" applyFont="1" applyFill="1" applyBorder="1"/>
    <xf numFmtId="3" fontId="12" fillId="0" borderId="0" xfId="3" applyNumberFormat="1" applyFont="1"/>
    <xf numFmtId="0" fontId="35" fillId="0" borderId="0" xfId="5" applyFont="1" applyAlignment="1">
      <alignment vertical="top"/>
    </xf>
    <xf numFmtId="0" fontId="36" fillId="0" borderId="0" xfId="5" applyFont="1" applyAlignment="1">
      <alignment horizontal="left" vertical="center" wrapText="1"/>
    </xf>
    <xf numFmtId="168" fontId="4" fillId="0" borderId="0" xfId="3" applyNumberFormat="1" applyFont="1"/>
    <xf numFmtId="3" fontId="32" fillId="0" borderId="7" xfId="3" applyNumberFormat="1" applyFont="1" applyBorder="1" applyAlignment="1" applyProtection="1">
      <alignment wrapText="1"/>
      <protection hidden="1"/>
    </xf>
    <xf numFmtId="0" fontId="32" fillId="0" borderId="0" xfId="3" applyFont="1" applyAlignment="1">
      <alignment horizontal="center"/>
    </xf>
    <xf numFmtId="166" fontId="32" fillId="0" borderId="7" xfId="3" applyNumberFormat="1" applyFont="1" applyBorder="1" applyAlignment="1" applyProtection="1">
      <alignment horizontal="right" vertical="center"/>
      <protection hidden="1"/>
    </xf>
    <xf numFmtId="3" fontId="8" fillId="0" borderId="7" xfId="3" applyNumberFormat="1" applyFont="1" applyBorder="1" applyAlignment="1" applyProtection="1">
      <alignment horizontal="right" vertical="center"/>
      <protection hidden="1"/>
    </xf>
    <xf numFmtId="0" fontId="5" fillId="0" borderId="1" xfId="3" applyFont="1" applyBorder="1" applyAlignment="1">
      <alignment horizontal="center" vertical="center" wrapText="1"/>
    </xf>
    <xf numFmtId="0" fontId="18" fillId="0" borderId="0" xfId="3" applyFont="1"/>
    <xf numFmtId="0" fontId="18" fillId="0" borderId="0" xfId="3" applyFont="1" applyAlignment="1">
      <alignment wrapText="1"/>
    </xf>
    <xf numFmtId="9" fontId="5" fillId="7" borderId="2" xfId="7" applyFont="1" applyFill="1" applyBorder="1" applyAlignment="1" applyProtection="1">
      <alignment horizontal="right" vertical="center"/>
      <protection hidden="1"/>
    </xf>
    <xf numFmtId="9" fontId="4" fillId="0" borderId="0" xfId="3" applyNumberFormat="1" applyFont="1"/>
    <xf numFmtId="0" fontId="32" fillId="0" borderId="0" xfId="3" applyFont="1" applyAlignment="1">
      <alignment horizontal="right"/>
    </xf>
    <xf numFmtId="0" fontId="12" fillId="0" borderId="0" xfId="3" applyFont="1" applyAlignment="1">
      <alignment vertical="top"/>
    </xf>
    <xf numFmtId="3" fontId="14" fillId="0" borderId="2" xfId="3" applyNumberFormat="1" applyFont="1" applyBorder="1" applyAlignment="1" applyProtection="1">
      <alignment wrapText="1"/>
      <protection hidden="1"/>
    </xf>
    <xf numFmtId="0" fontId="8" fillId="0" borderId="2" xfId="3" applyFont="1" applyBorder="1" applyAlignment="1">
      <alignment vertical="center"/>
    </xf>
    <xf numFmtId="0" fontId="4" fillId="0" borderId="2" xfId="3" applyFont="1" applyBorder="1" applyAlignment="1">
      <alignment vertical="center"/>
    </xf>
    <xf numFmtId="164" fontId="10" fillId="0" borderId="2" xfId="12" applyNumberFormat="1" applyFont="1" applyFill="1" applyBorder="1"/>
    <xf numFmtId="0" fontId="48" fillId="0" borderId="0" xfId="11" applyFont="1" applyAlignment="1">
      <alignment horizontal="left" vertical="center"/>
    </xf>
    <xf numFmtId="3" fontId="8" fillId="6" borderId="2" xfId="3" applyNumberFormat="1" applyFont="1" applyFill="1" applyBorder="1" applyAlignment="1" applyProtection="1">
      <alignment horizontal="right" vertical="center"/>
      <protection hidden="1"/>
    </xf>
    <xf numFmtId="9" fontId="8" fillId="6" borderId="2" xfId="9" applyFont="1" applyFill="1" applyBorder="1" applyAlignment="1" applyProtection="1">
      <alignment horizontal="right" vertical="center"/>
      <protection hidden="1"/>
    </xf>
    <xf numFmtId="0" fontId="4" fillId="5" borderId="2" xfId="3" applyFont="1" applyFill="1" applyBorder="1"/>
    <xf numFmtId="3" fontId="4" fillId="5" borderId="2" xfId="3" applyNumberFormat="1" applyFont="1" applyFill="1" applyBorder="1" applyAlignment="1" applyProtection="1">
      <alignment vertical="center" wrapText="1"/>
      <protection hidden="1"/>
    </xf>
    <xf numFmtId="3" fontId="4" fillId="5" borderId="2" xfId="3" applyNumberFormat="1" applyFont="1" applyFill="1" applyBorder="1" applyAlignment="1" applyProtection="1">
      <alignment horizontal="center" vertical="center"/>
      <protection hidden="1"/>
    </xf>
    <xf numFmtId="164" fontId="18" fillId="5" borderId="2" xfId="1" applyNumberFormat="1" applyFont="1" applyFill="1" applyBorder="1" applyAlignment="1" applyProtection="1">
      <alignment horizontal="right" vertical="center"/>
      <protection hidden="1"/>
    </xf>
    <xf numFmtId="164" fontId="4" fillId="5" borderId="2" xfId="1" applyNumberFormat="1" applyFont="1" applyFill="1" applyBorder="1" applyAlignment="1" applyProtection="1">
      <alignment horizontal="right" vertical="center"/>
      <protection hidden="1"/>
    </xf>
    <xf numFmtId="164" fontId="6" fillId="5" borderId="2" xfId="12" applyNumberFormat="1" applyFont="1" applyFill="1" applyBorder="1" applyAlignment="1" applyProtection="1">
      <alignment horizontal="right" vertical="center"/>
      <protection hidden="1"/>
    </xf>
    <xf numFmtId="164" fontId="20" fillId="5" borderId="0" xfId="3" quotePrefix="1" applyNumberFormat="1" applyFont="1" applyFill="1" applyAlignment="1">
      <alignment horizontal="center" vertical="center"/>
    </xf>
    <xf numFmtId="164" fontId="6" fillId="5" borderId="2" xfId="6" applyNumberFormat="1" applyFont="1" applyFill="1" applyBorder="1" applyAlignment="1" applyProtection="1">
      <alignment horizontal="right" vertical="center"/>
      <protection hidden="1"/>
    </xf>
    <xf numFmtId="164" fontId="20" fillId="5" borderId="2" xfId="3" quotePrefix="1" applyNumberFormat="1" applyFont="1" applyFill="1" applyBorder="1" applyAlignment="1">
      <alignment horizontal="center" vertical="center"/>
    </xf>
    <xf numFmtId="3" fontId="20" fillId="7" borderId="2" xfId="3" applyNumberFormat="1" applyFont="1" applyFill="1" applyBorder="1" applyAlignment="1" applyProtection="1">
      <alignment horizontal="center" vertical="center"/>
      <protection hidden="1"/>
    </xf>
    <xf numFmtId="0" fontId="8" fillId="5" borderId="2" xfId="3" applyFont="1" applyFill="1" applyBorder="1" applyAlignment="1" applyProtection="1">
      <alignment horizontal="right" vertical="center"/>
      <protection hidden="1"/>
    </xf>
    <xf numFmtId="0" fontId="49" fillId="5" borderId="0" xfId="5" applyFont="1" applyFill="1" applyAlignment="1">
      <alignment horizontal="center" vertical="center"/>
    </xf>
    <xf numFmtId="0" fontId="4" fillId="0" borderId="0" xfId="14" applyFont="1" applyAlignment="1">
      <alignment vertical="top"/>
    </xf>
    <xf numFmtId="0" fontId="8" fillId="0" borderId="0" xfId="14" applyFont="1" applyAlignment="1">
      <alignment horizontal="right" vertical="top"/>
    </xf>
    <xf numFmtId="0" fontId="55" fillId="0" borderId="0" xfId="14"/>
    <xf numFmtId="0" fontId="4" fillId="0" borderId="0" xfId="14" applyFont="1" applyAlignment="1">
      <alignment horizontal="right" vertical="top"/>
    </xf>
    <xf numFmtId="0" fontId="4" fillId="0" borderId="0" xfId="14" applyFont="1" applyAlignment="1">
      <alignment horizontal="left"/>
    </xf>
    <xf numFmtId="0" fontId="4" fillId="0" borderId="2" xfId="14" applyFont="1" applyBorder="1" applyAlignment="1">
      <alignment horizontal="center"/>
    </xf>
    <xf numFmtId="0" fontId="4" fillId="0" borderId="8" xfId="14" applyFont="1" applyBorder="1" applyAlignment="1">
      <alignment horizontal="left" vertical="top" wrapText="1"/>
    </xf>
    <xf numFmtId="0" fontId="4" fillId="0" borderId="11" xfId="14" applyFont="1" applyBorder="1" applyAlignment="1">
      <alignment horizontal="left" vertical="top" wrapText="1"/>
    </xf>
    <xf numFmtId="0" fontId="4" fillId="0" borderId="13" xfId="14" applyFont="1" applyBorder="1" applyAlignment="1">
      <alignment horizontal="left" vertical="top" wrapText="1"/>
    </xf>
    <xf numFmtId="14" fontId="30" fillId="0" borderId="0" xfId="14" applyNumberFormat="1" applyFont="1"/>
    <xf numFmtId="0" fontId="55" fillId="0" borderId="0" xfId="14" applyAlignment="1">
      <alignment vertical="center" wrapText="1"/>
    </xf>
    <xf numFmtId="0" fontId="55" fillId="9" borderId="0" xfId="14" applyFill="1" applyAlignment="1">
      <alignment vertical="center" wrapText="1"/>
    </xf>
    <xf numFmtId="0" fontId="55" fillId="9" borderId="16" xfId="14" applyFill="1" applyBorder="1" applyAlignment="1">
      <alignment vertical="center" wrapText="1"/>
    </xf>
    <xf numFmtId="0" fontId="57" fillId="9" borderId="0" xfId="14" applyFont="1" applyFill="1" applyAlignment="1">
      <alignment horizontal="left" vertical="center" wrapText="1"/>
    </xf>
    <xf numFmtId="0" fontId="55" fillId="0" borderId="0" xfId="15" applyFont="1" applyAlignment="1">
      <alignment horizontal="left"/>
    </xf>
    <xf numFmtId="0" fontId="55" fillId="0" borderId="0" xfId="14" applyAlignment="1">
      <alignment horizontal="left" vertical="center"/>
    </xf>
    <xf numFmtId="0" fontId="59" fillId="0" borderId="2" xfId="14" applyFont="1" applyBorder="1" applyAlignment="1">
      <alignment vertical="center" wrapText="1"/>
    </xf>
    <xf numFmtId="0" fontId="55" fillId="0" borderId="0" xfId="14" applyAlignment="1">
      <alignment horizontal="right"/>
    </xf>
    <xf numFmtId="0" fontId="60" fillId="0" borderId="0" xfId="14" applyFont="1"/>
    <xf numFmtId="0" fontId="8" fillId="0" borderId="0" xfId="16" applyFont="1" applyAlignment="1">
      <alignment horizontal="right"/>
    </xf>
    <xf numFmtId="0" fontId="4" fillId="0" borderId="0" xfId="16" applyFont="1" applyAlignment="1">
      <alignment horizontal="right"/>
    </xf>
    <xf numFmtId="0" fontId="56" fillId="0" borderId="0" xfId="14" applyFont="1" applyAlignment="1">
      <alignment vertical="center"/>
    </xf>
    <xf numFmtId="0" fontId="55" fillId="0" borderId="2" xfId="14" applyBorder="1" applyAlignment="1">
      <alignment horizontal="center" vertical="center" wrapText="1"/>
    </xf>
    <xf numFmtId="0" fontId="55" fillId="0" borderId="2" xfId="14" applyBorder="1" applyAlignment="1">
      <alignment vertical="center"/>
    </xf>
    <xf numFmtId="4" fontId="55" fillId="0" borderId="2" xfId="14" applyNumberFormat="1" applyBorder="1" applyAlignment="1">
      <alignment vertical="center"/>
    </xf>
    <xf numFmtId="0" fontId="59" fillId="10" borderId="2" xfId="14" applyFont="1" applyFill="1" applyBorder="1" applyAlignment="1">
      <alignment vertical="center"/>
    </xf>
    <xf numFmtId="0" fontId="59" fillId="10" borderId="2" xfId="14" applyFont="1" applyFill="1" applyBorder="1" applyAlignment="1">
      <alignment vertical="center" wrapText="1"/>
    </xf>
    <xf numFmtId="4" fontId="59" fillId="10" borderId="2" xfId="14" applyNumberFormat="1" applyFont="1" applyFill="1" applyBorder="1" applyAlignment="1">
      <alignment vertical="center"/>
    </xf>
    <xf numFmtId="0" fontId="59" fillId="0" borderId="0" xfId="14" applyFont="1"/>
    <xf numFmtId="0" fontId="55" fillId="0" borderId="0" xfId="14" applyAlignment="1">
      <alignment vertical="center"/>
    </xf>
    <xf numFmtId="0" fontId="59" fillId="0" borderId="0" xfId="14" applyFont="1" applyAlignment="1">
      <alignment horizontal="center"/>
    </xf>
    <xf numFmtId="0" fontId="56" fillId="0" borderId="0" xfId="14" applyFont="1"/>
    <xf numFmtId="0" fontId="59" fillId="0" borderId="0" xfId="14" applyFont="1" applyAlignment="1">
      <alignment vertical="center" wrapText="1"/>
    </xf>
    <xf numFmtId="0" fontId="59" fillId="0" borderId="2" xfId="14" applyFont="1" applyBorder="1" applyAlignment="1">
      <alignment horizontal="center" vertical="center" wrapText="1"/>
    </xf>
    <xf numFmtId="9" fontId="55" fillId="0" borderId="2" xfId="17" applyFont="1" applyFill="1" applyBorder="1" applyAlignment="1">
      <alignment horizontal="center" vertical="center"/>
    </xf>
    <xf numFmtId="0" fontId="55" fillId="0" borderId="0" xfId="14" applyAlignment="1">
      <alignment horizontal="center"/>
    </xf>
    <xf numFmtId="0" fontId="63" fillId="11" borderId="20" xfId="0" applyFont="1" applyFill="1" applyBorder="1" applyAlignment="1">
      <alignment vertical="center" wrapText="1"/>
    </xf>
    <xf numFmtId="0" fontId="55" fillId="0" borderId="0" xfId="14" applyAlignment="1">
      <alignment horizontal="left" vertical="top"/>
    </xf>
    <xf numFmtId="0" fontId="63" fillId="0" borderId="0" xfId="0" applyFont="1"/>
    <xf numFmtId="0" fontId="64" fillId="12" borderId="0" xfId="0" applyFont="1" applyFill="1"/>
    <xf numFmtId="0" fontId="64" fillId="0" borderId="0" xfId="0" applyFont="1"/>
    <xf numFmtId="0" fontId="0" fillId="0" borderId="2" xfId="0" applyBorder="1"/>
    <xf numFmtId="169" fontId="0" fillId="0" borderId="2" xfId="0" applyNumberFormat="1" applyBorder="1"/>
    <xf numFmtId="0" fontId="0" fillId="0" borderId="21" xfId="0" applyBorder="1"/>
    <xf numFmtId="0" fontId="0" fillId="13" borderId="2" xfId="0" applyFill="1" applyBorder="1"/>
    <xf numFmtId="169" fontId="0" fillId="13" borderId="2" xfId="0" applyNumberFormat="1" applyFill="1" applyBorder="1"/>
    <xf numFmtId="169" fontId="0" fillId="13" borderId="21" xfId="0" applyNumberFormat="1" applyFill="1" applyBorder="1"/>
    <xf numFmtId="9" fontId="0" fillId="0" borderId="2" xfId="7" applyFont="1" applyFill="1" applyBorder="1" applyAlignment="1">
      <alignment horizontal="center"/>
    </xf>
    <xf numFmtId="9" fontId="0" fillId="13" borderId="2" xfId="7" applyFont="1" applyFill="1" applyBorder="1" applyAlignment="1">
      <alignment horizontal="center"/>
    </xf>
    <xf numFmtId="4" fontId="59" fillId="0" borderId="2" xfId="14" applyNumberFormat="1" applyFont="1" applyBorder="1" applyAlignment="1">
      <alignment vertical="center"/>
    </xf>
    <xf numFmtId="4" fontId="55" fillId="12" borderId="2" xfId="14" applyNumberFormat="1" applyFill="1" applyBorder="1" applyAlignment="1">
      <alignment vertical="center"/>
    </xf>
    <xf numFmtId="4" fontId="59" fillId="12" borderId="2" xfId="14" applyNumberFormat="1" applyFont="1" applyFill="1" applyBorder="1" applyAlignment="1">
      <alignment vertical="center"/>
    </xf>
    <xf numFmtId="0" fontId="55" fillId="14" borderId="2" xfId="14" applyFill="1" applyBorder="1" applyAlignment="1">
      <alignment vertical="center" wrapText="1"/>
    </xf>
    <xf numFmtId="9" fontId="59" fillId="14" borderId="2" xfId="14" applyNumberFormat="1" applyFont="1" applyFill="1" applyBorder="1" applyAlignment="1">
      <alignment horizontal="center" vertical="center"/>
    </xf>
    <xf numFmtId="0" fontId="66" fillId="0" borderId="0" xfId="18" applyFont="1" applyAlignment="1">
      <alignment vertical="center"/>
    </xf>
    <xf numFmtId="0" fontId="67" fillId="0" borderId="2" xfId="14" applyFont="1" applyBorder="1" applyAlignment="1">
      <alignment horizontal="center" vertical="center" wrapText="1"/>
    </xf>
    <xf numFmtId="0" fontId="55" fillId="0" borderId="2" xfId="14" applyBorder="1" applyAlignment="1">
      <alignment horizontal="center" vertical="center"/>
    </xf>
    <xf numFmtId="0" fontId="55" fillId="0" borderId="0" xfId="21" applyFont="1" applyAlignment="1">
      <alignment vertical="center"/>
    </xf>
    <xf numFmtId="0" fontId="55" fillId="0" borderId="0" xfId="21" applyFont="1" applyAlignment="1">
      <alignment vertical="center" wrapText="1"/>
    </xf>
    <xf numFmtId="0" fontId="55" fillId="0" borderId="0" xfId="15" applyFont="1" applyAlignment="1">
      <alignment vertical="center"/>
    </xf>
    <xf numFmtId="2" fontId="55" fillId="0" borderId="0" xfId="21" applyNumberFormat="1" applyFont="1" applyAlignment="1">
      <alignment vertical="center"/>
    </xf>
    <xf numFmtId="0" fontId="55" fillId="0" borderId="0" xfId="15" applyFont="1" applyAlignment="1">
      <alignment vertical="center" wrapText="1"/>
    </xf>
    <xf numFmtId="0" fontId="59" fillId="0" borderId="0" xfId="15" applyFont="1" applyAlignment="1">
      <alignment vertical="center"/>
    </xf>
    <xf numFmtId="0" fontId="59" fillId="0" borderId="0" xfId="15" applyFont="1" applyAlignment="1">
      <alignment vertical="center" wrapText="1"/>
    </xf>
    <xf numFmtId="0" fontId="59" fillId="0" borderId="0" xfId="21" applyFont="1" applyAlignment="1">
      <alignment vertical="center" wrapText="1"/>
    </xf>
    <xf numFmtId="0" fontId="59" fillId="0" borderId="0" xfId="21" applyFont="1" applyAlignment="1">
      <alignment vertical="center"/>
    </xf>
    <xf numFmtId="0" fontId="55" fillId="0" borderId="2" xfId="21" applyFont="1" applyBorder="1" applyAlignment="1">
      <alignment horizontal="center" vertical="center"/>
    </xf>
    <xf numFmtId="0" fontId="55" fillId="0" borderId="2" xfId="23" applyBorder="1" applyAlignment="1">
      <alignment horizontal="center" vertical="center" wrapText="1"/>
    </xf>
    <xf numFmtId="0" fontId="59" fillId="0" borderId="2" xfId="23" applyFont="1" applyBorder="1" applyAlignment="1">
      <alignment horizontal="center" vertical="center" wrapText="1"/>
    </xf>
    <xf numFmtId="0" fontId="59" fillId="0" borderId="22" xfId="23" applyFont="1" applyBorder="1" applyAlignment="1">
      <alignment horizontal="center" vertical="center" wrapText="1"/>
    </xf>
    <xf numFmtId="0" fontId="8" fillId="15" borderId="2" xfId="25" applyFont="1" applyFill="1" applyBorder="1"/>
    <xf numFmtId="0" fontId="59" fillId="15" borderId="2" xfId="22" applyFont="1" applyFill="1" applyBorder="1" applyAlignment="1">
      <alignment wrapText="1"/>
    </xf>
    <xf numFmtId="0" fontId="59" fillId="15" borderId="2" xfId="22" applyFont="1" applyFill="1" applyBorder="1"/>
    <xf numFmtId="4" fontId="59" fillId="15" borderId="2" xfId="21" applyNumberFormat="1" applyFont="1" applyFill="1" applyBorder="1" applyAlignment="1">
      <alignment vertical="center"/>
    </xf>
    <xf numFmtId="4" fontId="59" fillId="15" borderId="0" xfId="21" applyNumberFormat="1" applyFont="1" applyFill="1" applyAlignment="1">
      <alignment vertical="center"/>
    </xf>
    <xf numFmtId="0" fontId="59" fillId="15" borderId="0" xfId="21" applyFont="1" applyFill="1" applyAlignment="1">
      <alignment vertical="center"/>
    </xf>
    <xf numFmtId="0" fontId="4" fillId="16" borderId="2" xfId="25" applyFont="1" applyFill="1" applyBorder="1"/>
    <xf numFmtId="0" fontId="13" fillId="16" borderId="2" xfId="26" applyFont="1" applyFill="1" applyBorder="1" applyAlignment="1">
      <alignment horizontal="left" wrapText="1" indent="2"/>
    </xf>
    <xf numFmtId="0" fontId="59" fillId="16" borderId="2" xfId="22" applyFont="1" applyFill="1" applyBorder="1" applyAlignment="1">
      <alignment vertical="top" wrapText="1"/>
    </xf>
    <xf numFmtId="4" fontId="59" fillId="16" borderId="2" xfId="21" applyNumberFormat="1" applyFont="1" applyFill="1" applyBorder="1" applyAlignment="1">
      <alignment vertical="center"/>
    </xf>
    <xf numFmtId="4" fontId="59" fillId="16" borderId="0" xfId="21" applyNumberFormat="1" applyFont="1" applyFill="1" applyAlignment="1">
      <alignment vertical="center"/>
    </xf>
    <xf numFmtId="0" fontId="55" fillId="16" borderId="0" xfId="21" applyFont="1" applyFill="1" applyAlignment="1">
      <alignment vertical="center"/>
    </xf>
    <xf numFmtId="0" fontId="55" fillId="0" borderId="2" xfId="23" applyBorder="1" applyAlignment="1">
      <alignment vertical="center"/>
    </xf>
    <xf numFmtId="0" fontId="55" fillId="0" borderId="2" xfId="23" applyBorder="1" applyAlignment="1">
      <alignment vertical="center" wrapText="1"/>
    </xf>
    <xf numFmtId="4" fontId="55" fillId="0" borderId="2" xfId="23" applyNumberFormat="1" applyBorder="1" applyAlignment="1">
      <alignment vertical="center"/>
    </xf>
    <xf numFmtId="4" fontId="55" fillId="0" borderId="2" xfId="21" applyNumberFormat="1" applyFont="1" applyBorder="1" applyAlignment="1">
      <alignment vertical="center"/>
    </xf>
    <xf numFmtId="4" fontId="59" fillId="0" borderId="0" xfId="21" applyNumberFormat="1" applyFont="1" applyAlignment="1">
      <alignment vertical="center"/>
    </xf>
    <xf numFmtId="9" fontId="55" fillId="0" borderId="2" xfId="21" applyNumberFormat="1" applyFont="1" applyBorder="1" applyAlignment="1">
      <alignment vertical="center"/>
    </xf>
    <xf numFmtId="2" fontId="55" fillId="0" borderId="2" xfId="21" applyNumberFormat="1" applyFont="1" applyBorder="1" applyAlignment="1">
      <alignment vertical="center"/>
    </xf>
    <xf numFmtId="0" fontId="55" fillId="0" borderId="2" xfId="21" applyFont="1" applyBorder="1" applyAlignment="1">
      <alignment vertical="center"/>
    </xf>
    <xf numFmtId="0" fontId="55" fillId="16" borderId="2" xfId="23" applyFill="1" applyBorder="1" applyAlignment="1">
      <alignment vertical="center"/>
    </xf>
    <xf numFmtId="4" fontId="55" fillId="16" borderId="2" xfId="23" applyNumberFormat="1" applyFill="1" applyBorder="1" applyAlignment="1">
      <alignment vertical="center"/>
    </xf>
    <xf numFmtId="4" fontId="55" fillId="16" borderId="2" xfId="21" applyNumberFormat="1" applyFont="1" applyFill="1" applyBorder="1" applyAlignment="1">
      <alignment vertical="center"/>
    </xf>
    <xf numFmtId="0" fontId="73" fillId="4" borderId="2" xfId="21" applyFont="1" applyFill="1" applyBorder="1" applyAlignment="1">
      <alignment vertical="center" wrapText="1"/>
    </xf>
    <xf numFmtId="0" fontId="73" fillId="4" borderId="2" xfId="22" applyFont="1" applyFill="1" applyBorder="1" applyAlignment="1">
      <alignment vertical="top" wrapText="1"/>
    </xf>
    <xf numFmtId="4" fontId="73" fillId="4" borderId="2" xfId="21" applyNumberFormat="1" applyFont="1" applyFill="1" applyBorder="1" applyAlignment="1">
      <alignment vertical="center"/>
    </xf>
    <xf numFmtId="4" fontId="73" fillId="4" borderId="0" xfId="21" applyNumberFormat="1" applyFont="1" applyFill="1" applyAlignment="1">
      <alignment vertical="center"/>
    </xf>
    <xf numFmtId="0" fontId="60" fillId="4" borderId="0" xfId="21" applyFont="1" applyFill="1" applyAlignment="1">
      <alignment vertical="center"/>
    </xf>
    <xf numFmtId="14" fontId="73" fillId="4" borderId="2" xfId="21" applyNumberFormat="1" applyFont="1" applyFill="1" applyBorder="1" applyAlignment="1">
      <alignment vertical="center" wrapText="1"/>
    </xf>
    <xf numFmtId="0" fontId="73" fillId="4" borderId="2" xfId="23" applyFont="1" applyFill="1" applyBorder="1" applyAlignment="1">
      <alignment horizontal="left" wrapText="1"/>
    </xf>
    <xf numFmtId="0" fontId="73" fillId="4" borderId="2" xfId="23" applyFont="1" applyFill="1" applyBorder="1" applyAlignment="1">
      <alignment horizontal="left"/>
    </xf>
    <xf numFmtId="4" fontId="71" fillId="0" borderId="0" xfId="21" applyNumberFormat="1" applyFont="1" applyAlignment="1">
      <alignment vertical="center"/>
    </xf>
    <xf numFmtId="0" fontId="59" fillId="15" borderId="2" xfId="23" applyFont="1" applyFill="1" applyBorder="1" applyAlignment="1">
      <alignment vertical="center" wrapText="1"/>
    </xf>
    <xf numFmtId="0" fontId="59" fillId="15" borderId="2" xfId="23" applyFont="1" applyFill="1" applyBorder="1" applyAlignment="1">
      <alignment vertical="center"/>
    </xf>
    <xf numFmtId="4" fontId="59" fillId="15" borderId="2" xfId="23" applyNumberFormat="1" applyFont="1" applyFill="1" applyBorder="1" applyAlignment="1">
      <alignment vertical="center"/>
    </xf>
    <xf numFmtId="0" fontId="59" fillId="0" borderId="2" xfId="23" applyFont="1" applyBorder="1" applyAlignment="1">
      <alignment vertical="center"/>
    </xf>
    <xf numFmtId="0" fontId="69" fillId="0" borderId="2" xfId="23" applyFont="1" applyBorder="1" applyAlignment="1">
      <alignment vertical="center" wrapText="1"/>
    </xf>
    <xf numFmtId="0" fontId="69" fillId="0" borderId="2" xfId="23" applyFont="1" applyBorder="1" applyAlignment="1">
      <alignment vertical="center"/>
    </xf>
    <xf numFmtId="3" fontId="55" fillId="0" borderId="2" xfId="23" applyNumberFormat="1" applyBorder="1" applyAlignment="1">
      <alignment vertical="center"/>
    </xf>
    <xf numFmtId="0" fontId="59" fillId="0" borderId="2" xfId="21" applyFont="1" applyBorder="1" applyAlignment="1">
      <alignment vertical="center" wrapText="1"/>
    </xf>
    <xf numFmtId="0" fontId="59" fillId="0" borderId="2" xfId="21" applyFont="1" applyBorder="1" applyAlignment="1">
      <alignment vertical="center"/>
    </xf>
    <xf numFmtId="4" fontId="59" fillId="0" borderId="2" xfId="21" applyNumberFormat="1" applyFont="1" applyBorder="1" applyAlignment="1">
      <alignment vertical="center"/>
    </xf>
    <xf numFmtId="4" fontId="55" fillId="0" borderId="0" xfId="21" applyNumberFormat="1" applyFont="1" applyAlignment="1">
      <alignment vertical="center"/>
    </xf>
    <xf numFmtId="164" fontId="55" fillId="0" borderId="0" xfId="21" applyNumberFormat="1" applyFont="1" applyAlignment="1">
      <alignment vertical="center"/>
    </xf>
    <xf numFmtId="0" fontId="55" fillId="0" borderId="2" xfId="28" applyFont="1" applyBorder="1" applyAlignment="1">
      <alignment horizontal="center" vertical="center" wrapText="1"/>
    </xf>
    <xf numFmtId="0" fontId="59" fillId="0" borderId="0" xfId="21" applyFont="1" applyAlignment="1">
      <alignment horizontal="center" vertical="center" wrapText="1"/>
    </xf>
    <xf numFmtId="0" fontId="55" fillId="0" borderId="2" xfId="28" applyFont="1" applyBorder="1" applyAlignment="1">
      <alignment horizontal="center" vertical="center" textRotation="90" wrapText="1"/>
    </xf>
    <xf numFmtId="0" fontId="59" fillId="0" borderId="2" xfId="28" applyFont="1" applyBorder="1" applyAlignment="1">
      <alignment vertical="center" textRotation="90" wrapText="1"/>
    </xf>
    <xf numFmtId="0" fontId="76" fillId="0" borderId="2" xfId="28" applyFont="1" applyBorder="1" applyAlignment="1">
      <alignment horizontal="center" vertical="center" wrapText="1"/>
    </xf>
    <xf numFmtId="0" fontId="55" fillId="0" borderId="2" xfId="21" applyFont="1" applyBorder="1" applyAlignment="1">
      <alignment horizontal="center" vertical="center" wrapText="1"/>
    </xf>
    <xf numFmtId="0" fontId="55" fillId="0" borderId="2" xfId="21" applyFont="1" applyBorder="1" applyAlignment="1">
      <alignment vertical="center" wrapText="1"/>
    </xf>
    <xf numFmtId="0" fontId="55" fillId="0" borderId="2" xfId="21" applyFont="1" applyBorder="1" applyAlignment="1">
      <alignment horizontal="left" vertical="center" wrapText="1"/>
    </xf>
    <xf numFmtId="1" fontId="55" fillId="0" borderId="2" xfId="21" applyNumberFormat="1" applyFont="1" applyBorder="1" applyAlignment="1">
      <alignment vertical="center"/>
    </xf>
    <xf numFmtId="0" fontId="55" fillId="0" borderId="2" xfId="21" applyFont="1" applyBorder="1" applyAlignment="1">
      <alignment horizontal="left" vertical="center"/>
    </xf>
    <xf numFmtId="9" fontId="55" fillId="0" borderId="2" xfId="29" applyFont="1" applyFill="1" applyBorder="1" applyAlignment="1">
      <alignment vertical="center"/>
    </xf>
    <xf numFmtId="0" fontId="77" fillId="0" borderId="2" xfId="21" applyFont="1" applyBorder="1" applyAlignment="1">
      <alignment vertical="center" wrapText="1"/>
    </xf>
    <xf numFmtId="0" fontId="59" fillId="0" borderId="2" xfId="21" applyFont="1" applyBorder="1" applyAlignment="1">
      <alignment horizontal="right" vertical="center" wrapText="1"/>
    </xf>
    <xf numFmtId="170" fontId="55" fillId="0" borderId="2" xfId="21" applyNumberFormat="1" applyFont="1" applyBorder="1" applyAlignment="1">
      <alignment vertical="center"/>
    </xf>
    <xf numFmtId="0" fontId="7" fillId="0" borderId="2" xfId="28" applyFont="1" applyBorder="1" applyAlignment="1">
      <alignment horizontal="center" vertical="center" wrapText="1"/>
    </xf>
    <xf numFmtId="0" fontId="71" fillId="0" borderId="2" xfId="21" applyFont="1" applyBorder="1" applyAlignment="1">
      <alignment horizontal="left" vertical="center"/>
    </xf>
    <xf numFmtId="0" fontId="7" fillId="0" borderId="2" xfId="28" applyFont="1" applyBorder="1" applyAlignment="1">
      <alignment horizontal="left" vertical="center" wrapText="1"/>
    </xf>
    <xf numFmtId="0" fontId="30" fillId="0" borderId="2" xfId="28" applyFont="1" applyBorder="1" applyAlignment="1">
      <alignment horizontal="left" vertical="center" wrapText="1"/>
    </xf>
    <xf numFmtId="0" fontId="55" fillId="0" borderId="2" xfId="28" applyFont="1" applyBorder="1" applyAlignment="1">
      <alignment horizontal="left" vertical="center" wrapText="1"/>
    </xf>
    <xf numFmtId="0" fontId="59" fillId="0" borderId="2" xfId="28" applyFont="1" applyBorder="1" applyAlignment="1">
      <alignment horizontal="left" vertical="center" wrapText="1"/>
    </xf>
    <xf numFmtId="0" fontId="69" fillId="6" borderId="0" xfId="21" applyFont="1" applyFill="1" applyAlignment="1">
      <alignment horizontal="center" vertical="center"/>
    </xf>
    <xf numFmtId="1" fontId="69" fillId="6" borderId="0" xfId="21" applyNumberFormat="1" applyFont="1" applyFill="1" applyAlignment="1">
      <alignment horizontal="center" vertical="center"/>
    </xf>
    <xf numFmtId="4" fontId="55" fillId="0" borderId="0" xfId="15" applyNumberFormat="1" applyFont="1" applyAlignment="1">
      <alignment vertical="center"/>
    </xf>
    <xf numFmtId="0" fontId="55" fillId="15" borderId="0" xfId="21" applyFont="1" applyFill="1" applyAlignment="1">
      <alignment vertical="center"/>
    </xf>
    <xf numFmtId="49" fontId="59" fillId="0" borderId="2" xfId="28" applyNumberFormat="1" applyFont="1" applyBorder="1" applyAlignment="1">
      <alignment vertical="center" wrapText="1"/>
    </xf>
    <xf numFmtId="0" fontId="59" fillId="0" borderId="2" xfId="28" applyFont="1" applyBorder="1" applyAlignment="1">
      <alignment vertical="center" wrapText="1"/>
    </xf>
    <xf numFmtId="0" fontId="69" fillId="6" borderId="2" xfId="21" applyFont="1" applyFill="1" applyBorder="1" applyAlignment="1">
      <alignment horizontal="center" vertical="center"/>
    </xf>
    <xf numFmtId="10" fontId="55" fillId="0" borderId="2" xfId="29" applyNumberFormat="1" applyFont="1" applyFill="1" applyBorder="1" applyAlignment="1">
      <alignment vertical="center"/>
    </xf>
    <xf numFmtId="1" fontId="69" fillId="6" borderId="2" xfId="21" applyNumberFormat="1" applyFont="1" applyFill="1" applyBorder="1" applyAlignment="1">
      <alignment horizontal="center" vertical="center"/>
    </xf>
    <xf numFmtId="43" fontId="55" fillId="0" borderId="2" xfId="21" applyNumberFormat="1" applyFont="1" applyBorder="1" applyAlignment="1">
      <alignment vertical="center"/>
    </xf>
    <xf numFmtId="49" fontId="75" fillId="0" borderId="2" xfId="28" applyNumberFormat="1" applyBorder="1" applyAlignment="1">
      <alignment vertical="center" wrapText="1"/>
    </xf>
    <xf numFmtId="0" fontId="59" fillId="0" borderId="17" xfId="21" applyFont="1" applyBorder="1" applyAlignment="1">
      <alignment vertical="center"/>
    </xf>
    <xf numFmtId="0" fontId="71" fillId="6" borderId="2" xfId="21" applyFont="1" applyFill="1" applyBorder="1" applyAlignment="1">
      <alignment horizontal="center" vertical="center"/>
    </xf>
    <xf numFmtId="10" fontId="59" fillId="0" borderId="2" xfId="29" applyNumberFormat="1" applyFont="1" applyFill="1" applyBorder="1" applyAlignment="1">
      <alignment vertical="center"/>
    </xf>
    <xf numFmtId="1" fontId="71" fillId="6" borderId="2" xfId="21" applyNumberFormat="1" applyFont="1" applyFill="1" applyBorder="1" applyAlignment="1">
      <alignment horizontal="center" vertical="center"/>
    </xf>
    <xf numFmtId="43" fontId="59" fillId="0" borderId="2" xfId="21" applyNumberFormat="1" applyFont="1" applyBorder="1" applyAlignment="1">
      <alignment vertical="center"/>
    </xf>
    <xf numFmtId="0" fontId="77" fillId="0" borderId="2" xfId="28" applyFont="1" applyBorder="1" applyAlignment="1">
      <alignment horizontal="right" vertical="center" wrapText="1"/>
    </xf>
    <xf numFmtId="0" fontId="77" fillId="0" borderId="0" xfId="21" applyFont="1" applyAlignment="1">
      <alignment vertical="center"/>
    </xf>
    <xf numFmtId="3" fontId="77" fillId="0" borderId="2" xfId="21" applyNumberFormat="1" applyFont="1" applyBorder="1" applyAlignment="1">
      <alignment vertical="center"/>
    </xf>
    <xf numFmtId="0" fontId="77" fillId="0" borderId="2" xfId="21" applyFont="1" applyBorder="1" applyAlignment="1">
      <alignment vertical="center"/>
    </xf>
    <xf numFmtId="4" fontId="77" fillId="0" borderId="2" xfId="21" applyNumberFormat="1" applyFont="1" applyBorder="1" applyAlignment="1">
      <alignment vertical="center"/>
    </xf>
    <xf numFmtId="0" fontId="77" fillId="0" borderId="2" xfId="28" applyFont="1" applyBorder="1" applyAlignment="1">
      <alignment vertical="center" wrapText="1"/>
    </xf>
    <xf numFmtId="0" fontId="55" fillId="0" borderId="2" xfId="28" applyFont="1" applyBorder="1" applyAlignment="1">
      <alignment horizontal="right" vertical="center" wrapText="1"/>
    </xf>
    <xf numFmtId="0" fontId="55" fillId="0" borderId="2" xfId="28" applyFont="1" applyBorder="1" applyAlignment="1">
      <alignment vertical="center" wrapText="1"/>
    </xf>
    <xf numFmtId="0" fontId="78" fillId="0" borderId="2" xfId="28" applyFont="1" applyBorder="1" applyAlignment="1">
      <alignment vertical="center" wrapText="1"/>
    </xf>
    <xf numFmtId="0" fontId="79" fillId="0" borderId="2" xfId="21" applyFont="1" applyBorder="1" applyAlignment="1">
      <alignment vertical="center" wrapText="1"/>
    </xf>
    <xf numFmtId="0" fontId="77" fillId="0" borderId="2" xfId="28" applyFont="1" applyBorder="1" applyAlignment="1">
      <alignment horizontal="left" vertical="center" wrapText="1"/>
    </xf>
    <xf numFmtId="0" fontId="77" fillId="0" borderId="17" xfId="28" applyFont="1" applyBorder="1" applyAlignment="1">
      <alignment vertical="center" wrapText="1"/>
    </xf>
    <xf numFmtId="0" fontId="79" fillId="0" borderId="0" xfId="21" applyFont="1" applyAlignment="1">
      <alignment vertical="center"/>
    </xf>
    <xf numFmtId="0" fontId="77" fillId="6" borderId="2" xfId="21" applyFont="1" applyFill="1" applyBorder="1" applyAlignment="1">
      <alignment horizontal="center" vertical="center"/>
    </xf>
    <xf numFmtId="9" fontId="77" fillId="0" borderId="2" xfId="21" applyNumberFormat="1" applyFont="1" applyBorder="1" applyAlignment="1">
      <alignment vertical="center"/>
    </xf>
    <xf numFmtId="2" fontId="77" fillId="0" borderId="2" xfId="21" applyNumberFormat="1" applyFont="1" applyBorder="1" applyAlignment="1">
      <alignment vertical="center"/>
    </xf>
    <xf numFmtId="9" fontId="77" fillId="0" borderId="2" xfId="29" applyFont="1" applyFill="1" applyBorder="1" applyAlignment="1">
      <alignment vertical="center"/>
    </xf>
    <xf numFmtId="1" fontId="77" fillId="6" borderId="2" xfId="21" applyNumberFormat="1" applyFont="1" applyFill="1" applyBorder="1" applyAlignment="1">
      <alignment horizontal="center" vertical="center"/>
    </xf>
    <xf numFmtId="43" fontId="77" fillId="0" borderId="2" xfId="21" applyNumberFormat="1" applyFont="1" applyBorder="1" applyAlignment="1">
      <alignment vertical="center"/>
    </xf>
    <xf numFmtId="9" fontId="55" fillId="0" borderId="0" xfId="21" applyNumberFormat="1" applyFont="1" applyAlignment="1">
      <alignment vertical="center"/>
    </xf>
    <xf numFmtId="0" fontId="85" fillId="0" borderId="0" xfId="8" applyFont="1" applyAlignment="1">
      <alignment vertical="center"/>
    </xf>
    <xf numFmtId="0" fontId="26" fillId="0" borderId="0" xfId="8"/>
    <xf numFmtId="0" fontId="81" fillId="0" borderId="2" xfId="33" applyFont="1" applyBorder="1" applyAlignment="1">
      <alignment horizontal="center" vertical="center" wrapText="1"/>
    </xf>
    <xf numFmtId="0" fontId="81" fillId="0" borderId="0" xfId="33" applyFont="1" applyAlignment="1">
      <alignment horizontal="center" vertical="justify"/>
    </xf>
    <xf numFmtId="0" fontId="26" fillId="0" borderId="0" xfId="8" applyAlignment="1">
      <alignment horizontal="center"/>
    </xf>
    <xf numFmtId="0" fontId="82" fillId="0" borderId="2" xfId="33" applyFont="1" applyBorder="1"/>
    <xf numFmtId="1" fontId="82" fillId="0" borderId="2" xfId="33" applyNumberFormat="1" applyFont="1" applyBorder="1" applyAlignment="1">
      <alignment horizontal="center"/>
    </xf>
    <xf numFmtId="0" fontId="82" fillId="0" borderId="2" xfId="33" applyFont="1" applyBorder="1" applyAlignment="1">
      <alignment horizontal="center"/>
    </xf>
    <xf numFmtId="4" fontId="82" fillId="0" borderId="2" xfId="33" applyNumberFormat="1" applyFont="1" applyBorder="1" applyAlignment="1">
      <alignment horizontal="center"/>
    </xf>
    <xf numFmtId="0" fontId="82" fillId="0" borderId="0" xfId="33" applyFont="1"/>
    <xf numFmtId="0" fontId="86" fillId="0" borderId="0" xfId="8" applyFont="1"/>
    <xf numFmtId="0" fontId="81" fillId="0" borderId="2" xfId="33" applyFont="1" applyBorder="1"/>
    <xf numFmtId="1" fontId="81" fillId="0" borderId="2" xfId="33" applyNumberFormat="1" applyFont="1" applyBorder="1" applyAlignment="1">
      <alignment horizontal="center"/>
    </xf>
    <xf numFmtId="0" fontId="81" fillId="0" borderId="2" xfId="33" applyFont="1" applyBorder="1" applyAlignment="1">
      <alignment horizontal="center"/>
    </xf>
    <xf numFmtId="4" fontId="81" fillId="0" borderId="2" xfId="33" applyNumberFormat="1" applyFont="1" applyBorder="1" applyAlignment="1">
      <alignment horizontal="center"/>
    </xf>
    <xf numFmtId="0" fontId="81" fillId="0" borderId="0" xfId="33" applyFont="1"/>
    <xf numFmtId="0" fontId="87" fillId="0" borderId="0" xfId="8" applyFont="1"/>
    <xf numFmtId="0" fontId="59" fillId="0" borderId="0" xfId="32" applyFont="1"/>
    <xf numFmtId="0" fontId="30" fillId="0" borderId="0" xfId="32" applyFont="1"/>
    <xf numFmtId="0" fontId="30" fillId="0" borderId="23" xfId="32" applyFont="1" applyBorder="1"/>
    <xf numFmtId="0" fontId="88" fillId="0" borderId="0" xfId="32" applyFont="1"/>
    <xf numFmtId="0" fontId="30" fillId="0" borderId="2" xfId="32" applyFont="1" applyBorder="1" applyAlignment="1">
      <alignment horizontal="center" vertical="center" wrapText="1"/>
    </xf>
    <xf numFmtId="0" fontId="30" fillId="20" borderId="2" xfId="32" applyFont="1" applyFill="1" applyBorder="1" applyAlignment="1">
      <alignment horizontal="center" vertical="center" wrapText="1"/>
    </xf>
    <xf numFmtId="0" fontId="57" fillId="0" borderId="2" xfId="32" applyFont="1" applyBorder="1" applyAlignment="1">
      <alignment horizontal="center" vertical="center" wrapText="1"/>
    </xf>
    <xf numFmtId="4" fontId="57" fillId="0" borderId="2" xfId="32" applyNumberFormat="1" applyFont="1" applyBorder="1" applyAlignment="1">
      <alignment horizontal="center" vertical="center" wrapText="1"/>
    </xf>
    <xf numFmtId="0" fontId="57" fillId="15" borderId="2" xfId="32" applyFont="1" applyFill="1" applyBorder="1" applyAlignment="1">
      <alignment horizontal="center" vertical="center" wrapText="1"/>
    </xf>
    <xf numFmtId="0" fontId="57" fillId="0" borderId="17" xfId="32" applyFont="1" applyBorder="1" applyAlignment="1">
      <alignment horizontal="center" vertical="center" wrapText="1"/>
    </xf>
    <xf numFmtId="0" fontId="57" fillId="0" borderId="24" xfId="32" applyFont="1" applyBorder="1" applyAlignment="1">
      <alignment horizontal="center" vertical="center" wrapText="1"/>
    </xf>
    <xf numFmtId="0" fontId="57" fillId="0" borderId="0" xfId="32" applyFont="1" applyAlignment="1">
      <alignment horizontal="center"/>
    </xf>
    <xf numFmtId="0" fontId="30" fillId="0" borderId="2" xfId="32" applyFont="1" applyBorder="1"/>
    <xf numFmtId="1" fontId="30" fillId="0" borderId="2" xfId="32" applyNumberFormat="1" applyFont="1" applyBorder="1" applyAlignment="1">
      <alignment horizontal="center" vertical="center" wrapText="1"/>
    </xf>
    <xf numFmtId="171" fontId="30" fillId="0" borderId="2" xfId="32" applyNumberFormat="1" applyFont="1" applyBorder="1" applyAlignment="1">
      <alignment horizontal="center"/>
    </xf>
    <xf numFmtId="4" fontId="30" fillId="0" borderId="2" xfId="32" applyNumberFormat="1" applyFont="1" applyBorder="1" applyAlignment="1">
      <alignment horizontal="center"/>
    </xf>
    <xf numFmtId="172" fontId="30" fillId="0" borderId="2" xfId="32" applyNumberFormat="1" applyFont="1" applyBorder="1" applyAlignment="1">
      <alignment horizontal="center"/>
    </xf>
    <xf numFmtId="1" fontId="30" fillId="0" borderId="2" xfId="32" applyNumberFormat="1" applyFont="1" applyBorder="1" applyAlignment="1">
      <alignment horizontal="center"/>
    </xf>
    <xf numFmtId="170" fontId="30" fillId="0" borderId="2" xfId="32" applyNumberFormat="1" applyFont="1" applyBorder="1" applyAlignment="1">
      <alignment horizontal="center"/>
    </xf>
    <xf numFmtId="3" fontId="30" fillId="0" borderId="2" xfId="32" applyNumberFormat="1" applyFont="1" applyBorder="1" applyAlignment="1">
      <alignment horizontal="center"/>
    </xf>
    <xf numFmtId="4" fontId="30" fillId="15" borderId="18" xfId="32" applyNumberFormat="1" applyFont="1" applyFill="1" applyBorder="1" applyAlignment="1">
      <alignment horizontal="center"/>
    </xf>
    <xf numFmtId="0" fontId="30" fillId="20" borderId="2" xfId="32" applyFont="1" applyFill="1" applyBorder="1"/>
    <xf numFmtId="0" fontId="7" fillId="15" borderId="2" xfId="32" applyFont="1" applyFill="1" applyBorder="1"/>
    <xf numFmtId="1" fontId="7" fillId="15" borderId="2" xfId="32" applyNumberFormat="1" applyFont="1" applyFill="1" applyBorder="1" applyAlignment="1">
      <alignment horizontal="center"/>
    </xf>
    <xf numFmtId="170" fontId="7" fillId="15" borderId="2" xfId="32" applyNumberFormat="1" applyFont="1" applyFill="1" applyBorder="1" applyAlignment="1">
      <alignment horizontal="center"/>
    </xf>
    <xf numFmtId="4" fontId="7" fillId="15" borderId="2" xfId="32" applyNumberFormat="1" applyFont="1" applyFill="1" applyBorder="1" applyAlignment="1">
      <alignment horizontal="center"/>
    </xf>
    <xf numFmtId="172" fontId="7" fillId="15" borderId="2" xfId="32" applyNumberFormat="1" applyFont="1" applyFill="1" applyBorder="1" applyAlignment="1">
      <alignment horizontal="center"/>
    </xf>
    <xf numFmtId="3" fontId="7" fillId="15" borderId="2" xfId="32" applyNumberFormat="1" applyFont="1" applyFill="1" applyBorder="1" applyAlignment="1">
      <alignment horizontal="center"/>
    </xf>
    <xf numFmtId="0" fontId="7" fillId="15" borderId="2" xfId="32" applyFont="1" applyFill="1" applyBorder="1" applyAlignment="1">
      <alignment horizontal="center"/>
    </xf>
    <xf numFmtId="2" fontId="7" fillId="15" borderId="2" xfId="32" applyNumberFormat="1" applyFont="1" applyFill="1" applyBorder="1" applyAlignment="1">
      <alignment horizontal="center"/>
    </xf>
    <xf numFmtId="4" fontId="30" fillId="0" borderId="0" xfId="32" applyNumberFormat="1" applyFont="1"/>
    <xf numFmtId="0" fontId="30" fillId="0" borderId="0" xfId="34" applyFont="1"/>
    <xf numFmtId="0" fontId="68" fillId="0" borderId="0" xfId="25" applyFont="1" applyAlignment="1">
      <alignment vertical="center"/>
    </xf>
    <xf numFmtId="0" fontId="1" fillId="0" borderId="0" xfId="25"/>
    <xf numFmtId="0" fontId="92" fillId="0" borderId="0" xfId="25" applyFont="1" applyAlignment="1">
      <alignment vertical="center"/>
    </xf>
    <xf numFmtId="16" fontId="75" fillId="0" borderId="0" xfId="28" applyNumberFormat="1"/>
    <xf numFmtId="0" fontId="75" fillId="0" borderId="0" xfId="28"/>
    <xf numFmtId="0" fontId="59" fillId="0" borderId="0" xfId="34" applyFont="1"/>
    <xf numFmtId="0" fontId="55" fillId="0" borderId="0" xfId="34"/>
    <xf numFmtId="0" fontId="93" fillId="0" borderId="2" xfId="34" applyFont="1" applyBorder="1" applyAlignment="1">
      <alignment horizontal="left" vertical="center" wrapText="1"/>
    </xf>
    <xf numFmtId="0" fontId="94" fillId="0" borderId="2" xfId="34" applyFont="1" applyBorder="1" applyAlignment="1">
      <alignment horizontal="left" vertical="center" wrapText="1"/>
    </xf>
    <xf numFmtId="0" fontId="95" fillId="0" borderId="2" xfId="34" applyFont="1" applyBorder="1" applyAlignment="1">
      <alignment horizontal="left" vertical="center" wrapText="1"/>
    </xf>
    <xf numFmtId="0" fontId="34" fillId="0" borderId="2" xfId="34" applyFont="1" applyBorder="1" applyAlignment="1">
      <alignment horizontal="left" vertical="center" wrapText="1"/>
    </xf>
    <xf numFmtId="0" fontId="48" fillId="0" borderId="2" xfId="34" applyFont="1" applyBorder="1" applyAlignment="1">
      <alignment horizontal="left" vertical="center" wrapText="1"/>
    </xf>
    <xf numFmtId="0" fontId="95" fillId="0" borderId="19" xfId="34" applyFont="1" applyBorder="1" applyAlignment="1">
      <alignment horizontal="left" vertical="center" wrapText="1"/>
    </xf>
    <xf numFmtId="9" fontId="55" fillId="12" borderId="2" xfId="20" applyFont="1" applyFill="1" applyBorder="1" applyAlignment="1">
      <alignment vertical="center"/>
    </xf>
    <xf numFmtId="9" fontId="59" fillId="12" borderId="2" xfId="20" applyFont="1" applyFill="1" applyBorder="1" applyAlignment="1">
      <alignment vertical="center"/>
    </xf>
    <xf numFmtId="9" fontId="55" fillId="0" borderId="2" xfId="14" applyNumberFormat="1" applyBorder="1" applyAlignment="1">
      <alignment horizontal="center" vertical="center" wrapText="1"/>
    </xf>
    <xf numFmtId="9" fontId="55" fillId="0" borderId="2" xfId="14" applyNumberFormat="1" applyBorder="1" applyAlignment="1">
      <alignment horizontal="center" vertical="center"/>
    </xf>
    <xf numFmtId="0" fontId="98" fillId="0" borderId="0" xfId="15" applyFont="1" applyAlignment="1">
      <alignment vertical="center"/>
    </xf>
    <xf numFmtId="0" fontId="8" fillId="0" borderId="2" xfId="3" applyFont="1" applyBorder="1"/>
    <xf numFmtId="3" fontId="8" fillId="0" borderId="2" xfId="3" applyNumberFormat="1" applyFont="1" applyBorder="1" applyAlignment="1" applyProtection="1">
      <alignment wrapText="1"/>
      <protection hidden="1"/>
    </xf>
    <xf numFmtId="0" fontId="99" fillId="0" borderId="0" xfId="21" applyFont="1" applyAlignment="1">
      <alignment vertical="center"/>
    </xf>
    <xf numFmtId="4" fontId="59" fillId="0" borderId="6" xfId="21" applyNumberFormat="1" applyFont="1" applyBorder="1" applyAlignment="1">
      <alignment horizontal="center" vertical="center"/>
    </xf>
    <xf numFmtId="4" fontId="55" fillId="0" borderId="17" xfId="31" applyNumberFormat="1" applyFont="1" applyBorder="1" applyAlignment="1">
      <alignment horizontal="center" vertical="center" wrapText="1"/>
    </xf>
    <xf numFmtId="4" fontId="55" fillId="0" borderId="18" xfId="31" applyNumberFormat="1" applyFont="1" applyBorder="1" applyAlignment="1">
      <alignment horizontal="center" vertical="center" wrapText="1"/>
    </xf>
    <xf numFmtId="0" fontId="55" fillId="7" borderId="0" xfId="21" applyFont="1" applyFill="1" applyAlignment="1">
      <alignment vertical="center"/>
    </xf>
    <xf numFmtId="4" fontId="55" fillId="7" borderId="2" xfId="21" applyNumberFormat="1" applyFont="1" applyFill="1" applyBorder="1" applyAlignment="1">
      <alignment vertical="center"/>
    </xf>
    <xf numFmtId="4" fontId="59" fillId="7" borderId="2" xfId="21" applyNumberFormat="1" applyFont="1" applyFill="1" applyBorder="1" applyAlignment="1">
      <alignment vertical="center"/>
    </xf>
    <xf numFmtId="4" fontId="77" fillId="7" borderId="2" xfId="21" applyNumberFormat="1" applyFont="1" applyFill="1" applyBorder="1" applyAlignment="1">
      <alignment vertical="center"/>
    </xf>
    <xf numFmtId="0" fontId="55" fillId="7" borderId="2" xfId="21" applyFont="1" applyFill="1" applyBorder="1" applyAlignment="1">
      <alignment vertical="center"/>
    </xf>
    <xf numFmtId="174" fontId="55" fillId="7" borderId="2" xfId="21" applyNumberFormat="1" applyFont="1" applyFill="1" applyBorder="1" applyAlignment="1">
      <alignment vertical="center"/>
    </xf>
    <xf numFmtId="0" fontId="60" fillId="0" borderId="0" xfId="21" applyFont="1" applyAlignment="1">
      <alignment vertical="center"/>
    </xf>
    <xf numFmtId="164" fontId="55" fillId="0" borderId="2" xfId="1" applyNumberFormat="1" applyFont="1" applyBorder="1" applyAlignment="1">
      <alignment vertical="center"/>
    </xf>
    <xf numFmtId="164" fontId="59" fillId="0" borderId="2" xfId="1" applyNumberFormat="1" applyFont="1" applyBorder="1" applyAlignment="1">
      <alignment vertical="center"/>
    </xf>
    <xf numFmtId="164" fontId="55" fillId="0" borderId="2" xfId="1" applyNumberFormat="1" applyFont="1" applyBorder="1"/>
    <xf numFmtId="164" fontId="55" fillId="0" borderId="2" xfId="1" applyNumberFormat="1" applyFont="1" applyFill="1" applyBorder="1" applyAlignment="1">
      <alignment vertical="center"/>
    </xf>
    <xf numFmtId="164" fontId="69" fillId="0" borderId="2" xfId="1" applyNumberFormat="1" applyFont="1" applyBorder="1" applyAlignment="1">
      <alignment vertical="center"/>
    </xf>
    <xf numFmtId="164" fontId="59" fillId="0" borderId="2" xfId="1" applyNumberFormat="1" applyFont="1" applyBorder="1"/>
    <xf numFmtId="164" fontId="55" fillId="7" borderId="2" xfId="1" applyNumberFormat="1" applyFont="1" applyFill="1" applyBorder="1" applyAlignment="1">
      <alignment vertical="center"/>
    </xf>
    <xf numFmtId="164" fontId="55" fillId="16" borderId="2" xfId="1" applyNumberFormat="1" applyFont="1" applyFill="1" applyBorder="1" applyAlignment="1">
      <alignment vertical="center"/>
    </xf>
    <xf numFmtId="164" fontId="55" fillId="0" borderId="2" xfId="21" applyNumberFormat="1" applyFont="1" applyBorder="1" applyAlignment="1">
      <alignment vertical="center"/>
    </xf>
    <xf numFmtId="3" fontId="12" fillId="0" borderId="2" xfId="3" applyNumberFormat="1" applyFont="1" applyBorder="1" applyAlignment="1" applyProtection="1">
      <alignment horizontal="left" wrapText="1"/>
      <protection hidden="1"/>
    </xf>
    <xf numFmtId="3" fontId="12" fillId="0" borderId="2" xfId="3" applyNumberFormat="1" applyFont="1" applyBorder="1" applyAlignment="1" applyProtection="1">
      <alignment horizontal="left" wrapText="1" indent="2"/>
      <protection hidden="1"/>
    </xf>
    <xf numFmtId="0" fontId="100" fillId="0" borderId="0" xfId="40" applyFont="1"/>
    <xf numFmtId="0" fontId="80" fillId="0" borderId="0" xfId="40" applyFont="1"/>
    <xf numFmtId="0" fontId="101" fillId="0" borderId="0" xfId="41"/>
    <xf numFmtId="0" fontId="81" fillId="0" borderId="2" xfId="40" applyFont="1" applyBorder="1" applyAlignment="1">
      <alignment horizontal="center" vertical="center"/>
    </xf>
    <xf numFmtId="0" fontId="82" fillId="0" borderId="2" xfId="40" applyFont="1" applyBorder="1" applyAlignment="1">
      <alignment horizontal="center" vertical="center"/>
    </xf>
    <xf numFmtId="0" fontId="82" fillId="0" borderId="2" xfId="40" applyFont="1" applyBorder="1" applyAlignment="1">
      <alignment vertical="center" wrapText="1"/>
    </xf>
    <xf numFmtId="0" fontId="84" fillId="0" borderId="2" xfId="40" applyFont="1" applyBorder="1" applyAlignment="1">
      <alignment vertical="center" wrapText="1"/>
    </xf>
    <xf numFmtId="0" fontId="102" fillId="0" borderId="0" xfId="41" applyFont="1"/>
    <xf numFmtId="0" fontId="30" fillId="0" borderId="2" xfId="40" quotePrefix="1" applyFont="1" applyBorder="1" applyAlignment="1">
      <alignment vertical="center" wrapText="1"/>
    </xf>
    <xf numFmtId="0" fontId="30" fillId="0" borderId="2" xfId="40" applyFont="1" applyBorder="1" applyAlignment="1">
      <alignment horizontal="center" vertical="center"/>
    </xf>
    <xf numFmtId="0" fontId="30" fillId="0" borderId="2" xfId="40" applyFont="1" applyBorder="1" applyAlignment="1">
      <alignment vertical="center" wrapText="1"/>
    </xf>
    <xf numFmtId="0" fontId="83" fillId="0" borderId="2" xfId="40" applyFont="1" applyBorder="1" applyAlignment="1">
      <alignment vertical="center" wrapText="1"/>
    </xf>
    <xf numFmtId="43" fontId="30" fillId="0" borderId="18" xfId="42" applyFont="1" applyBorder="1" applyAlignment="1">
      <alignment vertical="center"/>
    </xf>
    <xf numFmtId="0" fontId="103" fillId="0" borderId="0" xfId="41" applyFont="1"/>
    <xf numFmtId="0" fontId="30" fillId="0" borderId="2" xfId="40" applyFont="1" applyBorder="1" applyAlignment="1">
      <alignment vertical="center"/>
    </xf>
    <xf numFmtId="0" fontId="104" fillId="0" borderId="0" xfId="41" applyFont="1"/>
    <xf numFmtId="0" fontId="30" fillId="0" borderId="2" xfId="40" quotePrefix="1" applyFont="1" applyBorder="1" applyAlignment="1">
      <alignment horizontal="left" vertical="center" wrapText="1"/>
    </xf>
    <xf numFmtId="0" fontId="82" fillId="0" borderId="2" xfId="40" quotePrefix="1" applyFont="1" applyBorder="1" applyAlignment="1">
      <alignment vertical="center" wrapText="1"/>
    </xf>
    <xf numFmtId="0" fontId="30" fillId="0" borderId="2" xfId="40" quotePrefix="1" applyFont="1" applyBorder="1" applyAlignment="1">
      <alignment horizontal="left" vertical="top" wrapText="1"/>
    </xf>
    <xf numFmtId="0" fontId="105" fillId="0" borderId="17" xfId="40" applyFont="1" applyBorder="1" applyAlignment="1">
      <alignment horizontal="center" vertical="center" wrapText="1"/>
    </xf>
    <xf numFmtId="164" fontId="81" fillId="18" borderId="2" xfId="42" applyNumberFormat="1" applyFont="1" applyFill="1" applyBorder="1" applyAlignment="1">
      <alignment horizontal="center" vertical="center" wrapText="1"/>
    </xf>
    <xf numFmtId="164" fontId="82" fillId="0" borderId="18" xfId="42" applyNumberFormat="1" applyFont="1" applyBorder="1" applyAlignment="1">
      <alignment horizontal="center" vertical="center"/>
    </xf>
    <xf numFmtId="43" fontId="82" fillId="0" borderId="18" xfId="42" applyFont="1" applyBorder="1" applyAlignment="1">
      <alignment horizontal="center" vertical="center"/>
    </xf>
    <xf numFmtId="164" fontId="82" fillId="0" borderId="18" xfId="42" applyNumberFormat="1" applyFont="1" applyFill="1" applyBorder="1" applyAlignment="1">
      <alignment horizontal="center" vertical="center"/>
    </xf>
    <xf numFmtId="164" fontId="81" fillId="0" borderId="18" xfId="42" applyNumberFormat="1" applyFont="1" applyFill="1" applyBorder="1" applyAlignment="1">
      <alignment horizontal="center" vertical="center"/>
    </xf>
    <xf numFmtId="164" fontId="30" fillId="0" borderId="18" xfId="42" applyNumberFormat="1" applyFont="1" applyBorder="1" applyAlignment="1">
      <alignment horizontal="center" vertical="center"/>
    </xf>
    <xf numFmtId="0" fontId="30" fillId="20" borderId="2" xfId="40" applyFont="1" applyFill="1" applyBorder="1" applyAlignment="1">
      <alignment vertical="center" wrapText="1"/>
    </xf>
    <xf numFmtId="43" fontId="30" fillId="0" borderId="18" xfId="42" applyFont="1" applyBorder="1" applyAlignment="1">
      <alignment horizontal="center" vertical="center"/>
    </xf>
    <xf numFmtId="164" fontId="7" fillId="0" borderId="18" xfId="42" applyNumberFormat="1" applyFont="1" applyFill="1" applyBorder="1" applyAlignment="1">
      <alignment horizontal="center" vertical="center"/>
    </xf>
    <xf numFmtId="164" fontId="7" fillId="0" borderId="2" xfId="42" applyNumberFormat="1" applyFont="1" applyFill="1" applyBorder="1" applyAlignment="1">
      <alignment horizontal="center" vertical="center"/>
    </xf>
    <xf numFmtId="164" fontId="30" fillId="0" borderId="18" xfId="42" applyNumberFormat="1" applyFont="1" applyFill="1" applyBorder="1" applyAlignment="1">
      <alignment horizontal="center" vertical="center"/>
    </xf>
    <xf numFmtId="164" fontId="30" fillId="0" borderId="18" xfId="42" applyNumberFormat="1" applyFont="1" applyBorder="1" applyAlignment="1">
      <alignment vertical="center"/>
    </xf>
    <xf numFmtId="164" fontId="81" fillId="3" borderId="2" xfId="42" applyNumberFormat="1" applyFont="1" applyFill="1" applyBorder="1" applyAlignment="1">
      <alignment horizontal="center" vertical="center" wrapText="1"/>
    </xf>
    <xf numFmtId="0" fontId="81" fillId="0" borderId="2" xfId="40" applyFont="1" applyBorder="1" applyAlignment="1">
      <alignment horizontal="center" vertical="center" wrapText="1"/>
    </xf>
    <xf numFmtId="164" fontId="82" fillId="0" borderId="18" xfId="1" applyNumberFormat="1" applyFont="1" applyBorder="1" applyAlignment="1">
      <alignment horizontal="center" vertical="center"/>
    </xf>
    <xf numFmtId="0" fontId="56" fillId="0" borderId="0" xfId="14" applyFont="1" applyAlignment="1">
      <alignment horizontal="center" vertical="top"/>
    </xf>
    <xf numFmtId="0" fontId="4" fillId="0" borderId="2" xfId="14" applyFont="1" applyBorder="1" applyAlignment="1">
      <alignment horizontal="center"/>
    </xf>
    <xf numFmtId="0" fontId="4" fillId="0" borderId="9" xfId="14" applyFont="1" applyBorder="1" applyAlignment="1">
      <alignment horizontal="left" vertical="top" wrapText="1"/>
    </xf>
    <xf numFmtId="0" fontId="4" fillId="0" borderId="10" xfId="14" applyFont="1" applyBorder="1" applyAlignment="1">
      <alignment horizontal="left" vertical="top" wrapText="1"/>
    </xf>
    <xf numFmtId="0" fontId="4" fillId="0" borderId="7" xfId="14" applyFont="1" applyBorder="1" applyAlignment="1">
      <alignment horizontal="left" vertical="top" wrapText="1"/>
    </xf>
    <xf numFmtId="0" fontId="4" fillId="0" borderId="12" xfId="14" applyFont="1" applyBorder="1" applyAlignment="1">
      <alignment horizontal="left" vertical="top" wrapText="1"/>
    </xf>
    <xf numFmtId="0" fontId="4" fillId="0" borderId="14" xfId="14" applyFont="1" applyBorder="1" applyAlignment="1">
      <alignment horizontal="left" vertical="top" wrapText="1"/>
    </xf>
    <xf numFmtId="0" fontId="4" fillId="0" borderId="15" xfId="14" applyFont="1" applyBorder="1" applyAlignment="1">
      <alignment horizontal="left" vertical="top" wrapText="1"/>
    </xf>
    <xf numFmtId="0" fontId="55" fillId="0" borderId="0" xfId="14" applyAlignment="1">
      <alignment horizontal="center" vertical="center" wrapText="1"/>
    </xf>
    <xf numFmtId="0" fontId="55" fillId="0" borderId="0" xfId="14" applyAlignment="1">
      <alignment horizontal="left" vertical="top" wrapText="1"/>
    </xf>
    <xf numFmtId="0" fontId="59" fillId="9" borderId="3" xfId="14" applyFont="1" applyFill="1" applyBorder="1" applyAlignment="1">
      <alignment horizontal="center" vertical="center" wrapText="1"/>
    </xf>
    <xf numFmtId="0" fontId="59" fillId="9" borderId="4" xfId="14" applyFont="1" applyFill="1" applyBorder="1" applyAlignment="1">
      <alignment horizontal="center" vertical="center" wrapText="1"/>
    </xf>
    <xf numFmtId="0" fontId="8" fillId="0" borderId="0" xfId="14" applyFont="1" applyAlignment="1">
      <alignment horizontal="center" vertical="center" wrapText="1"/>
    </xf>
    <xf numFmtId="0" fontId="61" fillId="0" borderId="0" xfId="14" applyFont="1" applyAlignment="1">
      <alignment horizontal="center"/>
    </xf>
    <xf numFmtId="0" fontId="54" fillId="0" borderId="2" xfId="0" applyFont="1" applyBorder="1" applyAlignment="1">
      <alignment horizontal="center"/>
    </xf>
    <xf numFmtId="0" fontId="55" fillId="14" borderId="3" xfId="18" applyFill="1" applyBorder="1" applyAlignment="1">
      <alignment horizontal="center" vertical="center" wrapText="1"/>
    </xf>
    <xf numFmtId="0" fontId="55" fillId="14" borderId="4" xfId="18" applyFill="1" applyBorder="1" applyAlignment="1">
      <alignment horizontal="center" vertical="center" wrapText="1"/>
    </xf>
    <xf numFmtId="0" fontId="59" fillId="0" borderId="2" xfId="14" applyFont="1" applyBorder="1" applyAlignment="1">
      <alignment horizontal="center" vertical="center"/>
    </xf>
    <xf numFmtId="0" fontId="67" fillId="12" borderId="2" xfId="14" applyFont="1" applyFill="1" applyBorder="1" applyAlignment="1">
      <alignment horizontal="center" vertical="center" wrapText="1"/>
    </xf>
    <xf numFmtId="0" fontId="55" fillId="0" borderId="2" xfId="14" applyBorder="1" applyAlignment="1">
      <alignment horizontal="center" vertical="center"/>
    </xf>
    <xf numFmtId="0" fontId="59" fillId="0" borderId="2" xfId="14" applyFont="1" applyBorder="1" applyAlignment="1">
      <alignment horizontal="center" vertical="center" wrapText="1"/>
    </xf>
    <xf numFmtId="0" fontId="59" fillId="0" borderId="2" xfId="14" applyFont="1" applyBorder="1" applyAlignment="1">
      <alignment vertical="center" wrapText="1"/>
    </xf>
    <xf numFmtId="0" fontId="55" fillId="14" borderId="3" xfId="14" applyFill="1" applyBorder="1" applyAlignment="1">
      <alignment horizontal="center" vertical="center" wrapText="1"/>
    </xf>
    <xf numFmtId="0" fontId="55" fillId="14" borderId="4" xfId="14" applyFill="1" applyBorder="1" applyAlignment="1">
      <alignment horizontal="center" vertical="center" wrapText="1"/>
    </xf>
    <xf numFmtId="0" fontId="59" fillId="0" borderId="17" xfId="14" applyFont="1" applyBorder="1" applyAlignment="1">
      <alignment horizontal="center" vertical="center" wrapText="1"/>
    </xf>
    <xf numFmtId="0" fontId="59" fillId="0" borderId="19" xfId="14" applyFont="1" applyBorder="1" applyAlignment="1">
      <alignment horizontal="center" vertical="center" wrapText="1"/>
    </xf>
    <xf numFmtId="0" fontId="59" fillId="0" borderId="18" xfId="14" applyFont="1" applyBorder="1" applyAlignment="1">
      <alignment horizontal="center" vertical="center" wrapText="1"/>
    </xf>
    <xf numFmtId="0" fontId="60" fillId="0" borderId="17" xfId="14" applyFont="1" applyBorder="1" applyAlignment="1">
      <alignment horizontal="center" vertical="center" wrapText="1"/>
    </xf>
    <xf numFmtId="0" fontId="60" fillId="0" borderId="18" xfId="14" applyFont="1" applyBorder="1" applyAlignment="1">
      <alignment horizontal="center" vertical="center" wrapText="1"/>
    </xf>
    <xf numFmtId="0" fontId="55" fillId="0" borderId="17" xfId="14" applyBorder="1" applyAlignment="1">
      <alignment horizontal="left" vertical="center" wrapText="1"/>
    </xf>
    <xf numFmtId="0" fontId="55" fillId="0" borderId="19" xfId="14" applyBorder="1" applyAlignment="1">
      <alignment horizontal="left" vertical="center" wrapText="1"/>
    </xf>
    <xf numFmtId="0" fontId="55" fillId="0" borderId="18" xfId="14" applyBorder="1" applyAlignment="1">
      <alignment horizontal="left" vertical="center" wrapText="1"/>
    </xf>
    <xf numFmtId="0" fontId="59" fillId="0" borderId="17" xfId="14" applyFont="1" applyBorder="1" applyAlignment="1">
      <alignment horizontal="center" vertical="center"/>
    </xf>
    <xf numFmtId="0" fontId="59" fillId="0" borderId="18" xfId="14" applyFont="1" applyBorder="1" applyAlignment="1">
      <alignment horizontal="center" vertical="center"/>
    </xf>
    <xf numFmtId="0" fontId="34" fillId="0" borderId="5" xfId="5" applyFont="1" applyBorder="1" applyAlignment="1">
      <alignment horizontal="left" vertical="center" wrapText="1"/>
    </xf>
    <xf numFmtId="0" fontId="6" fillId="0" borderId="1" xfId="3" applyFont="1" applyBorder="1" applyAlignment="1">
      <alignment horizontal="center" vertical="center" wrapText="1"/>
    </xf>
    <xf numFmtId="0" fontId="6" fillId="0" borderId="2" xfId="3" applyFont="1" applyBorder="1" applyAlignment="1">
      <alignment horizontal="center" vertical="center" wrapText="1"/>
    </xf>
    <xf numFmtId="0" fontId="7" fillId="0" borderId="2" xfId="3" applyFont="1" applyBorder="1" applyAlignment="1" applyProtection="1">
      <alignment horizontal="center" vertical="center" wrapText="1"/>
      <protection hidden="1"/>
    </xf>
    <xf numFmtId="0" fontId="8" fillId="0" borderId="2" xfId="3" applyFont="1" applyBorder="1" applyAlignment="1" applyProtection="1">
      <alignment horizontal="center" vertical="center" wrapText="1"/>
      <protection hidden="1"/>
    </xf>
    <xf numFmtId="1" fontId="8" fillId="2" borderId="2" xfId="3" applyNumberFormat="1" applyFont="1" applyFill="1" applyBorder="1" applyAlignment="1" applyProtection="1">
      <alignment horizontal="center" vertical="center" wrapText="1"/>
      <protection hidden="1"/>
    </xf>
    <xf numFmtId="1" fontId="8" fillId="2" borderId="3" xfId="3" applyNumberFormat="1" applyFont="1" applyFill="1" applyBorder="1" applyAlignment="1" applyProtection="1">
      <alignment horizontal="center" vertical="center" wrapText="1"/>
      <protection hidden="1"/>
    </xf>
    <xf numFmtId="1" fontId="8" fillId="2" borderId="4" xfId="3" applyNumberFormat="1" applyFont="1" applyFill="1" applyBorder="1" applyAlignment="1" applyProtection="1">
      <alignment horizontal="center" vertical="center" wrapText="1"/>
      <protection hidden="1"/>
    </xf>
    <xf numFmtId="0" fontId="42" fillId="0" borderId="1" xfId="3" applyFont="1" applyBorder="1" applyAlignment="1">
      <alignment horizontal="center" vertical="center" wrapText="1"/>
    </xf>
    <xf numFmtId="1" fontId="20" fillId="2" borderId="3" xfId="3" applyNumberFormat="1" applyFont="1" applyFill="1" applyBorder="1" applyAlignment="1" applyProtection="1">
      <alignment horizontal="center" vertical="center" wrapText="1"/>
      <protection hidden="1"/>
    </xf>
    <xf numFmtId="1" fontId="20" fillId="2" borderId="6" xfId="3" applyNumberFormat="1" applyFont="1" applyFill="1" applyBorder="1" applyAlignment="1" applyProtection="1">
      <alignment horizontal="center" vertical="center" wrapText="1"/>
      <protection hidden="1"/>
    </xf>
    <xf numFmtId="1" fontId="20" fillId="2" borderId="4" xfId="3" applyNumberFormat="1" applyFont="1" applyFill="1" applyBorder="1" applyAlignment="1" applyProtection="1">
      <alignment horizontal="center" vertical="center" wrapText="1"/>
      <protection hidden="1"/>
    </xf>
    <xf numFmtId="1" fontId="5" fillId="2" borderId="2" xfId="3" applyNumberFormat="1" applyFont="1" applyFill="1" applyBorder="1" applyAlignment="1" applyProtection="1">
      <alignment horizontal="center" vertical="center" wrapText="1"/>
      <protection hidden="1"/>
    </xf>
    <xf numFmtId="1" fontId="8" fillId="2" borderId="6" xfId="3" applyNumberFormat="1" applyFont="1" applyFill="1" applyBorder="1" applyAlignment="1" applyProtection="1">
      <alignment horizontal="center" vertical="center" wrapText="1"/>
      <protection hidden="1"/>
    </xf>
    <xf numFmtId="1" fontId="2" fillId="0" borderId="3" xfId="4" applyNumberFormat="1" applyFill="1" applyBorder="1" applyAlignment="1" applyProtection="1">
      <alignment horizontal="center" vertical="center" wrapText="1"/>
      <protection hidden="1"/>
    </xf>
    <xf numFmtId="1" fontId="8" fillId="0" borderId="4" xfId="3" applyNumberFormat="1" applyFont="1" applyBorder="1" applyAlignment="1" applyProtection="1">
      <alignment horizontal="center" vertical="center" wrapText="1"/>
      <protection hidden="1"/>
    </xf>
    <xf numFmtId="1" fontId="6" fillId="2" borderId="3" xfId="3" applyNumberFormat="1" applyFont="1" applyFill="1" applyBorder="1" applyAlignment="1" applyProtection="1">
      <alignment horizontal="center" vertical="center" wrapText="1"/>
      <protection hidden="1"/>
    </xf>
    <xf numFmtId="1" fontId="6" fillId="2" borderId="6" xfId="3" applyNumberFormat="1" applyFont="1" applyFill="1" applyBorder="1" applyAlignment="1" applyProtection="1">
      <alignment horizontal="center" vertical="center" wrapText="1"/>
      <protection hidden="1"/>
    </xf>
    <xf numFmtId="1" fontId="6" fillId="2" borderId="4" xfId="3" applyNumberFormat="1" applyFont="1" applyFill="1" applyBorder="1" applyAlignment="1" applyProtection="1">
      <alignment horizontal="center" vertical="center" wrapText="1"/>
      <protection hidden="1"/>
    </xf>
    <xf numFmtId="0" fontId="55" fillId="0" borderId="17" xfId="21" applyFont="1" applyBorder="1" applyAlignment="1">
      <alignment horizontal="center" vertical="center" wrapText="1"/>
    </xf>
    <xf numFmtId="0" fontId="55" fillId="0" borderId="18" xfId="21" applyFont="1" applyBorder="1" applyAlignment="1">
      <alignment horizontal="center" vertical="center" wrapText="1"/>
    </xf>
    <xf numFmtId="4" fontId="59" fillId="0" borderId="3" xfId="21" applyNumberFormat="1" applyFont="1" applyBorder="1" applyAlignment="1">
      <alignment horizontal="center" vertical="center"/>
    </xf>
    <xf numFmtId="4" fontId="59" fillId="0" borderId="6" xfId="21" applyNumberFormat="1" applyFont="1" applyBorder="1" applyAlignment="1">
      <alignment horizontal="center" vertical="center"/>
    </xf>
    <xf numFmtId="4" fontId="59" fillId="0" borderId="4" xfId="21" applyNumberFormat="1" applyFont="1" applyBorder="1" applyAlignment="1">
      <alignment horizontal="center" vertical="center"/>
    </xf>
    <xf numFmtId="0" fontId="55" fillId="0" borderId="2" xfId="28" applyFont="1" applyBorder="1" applyAlignment="1">
      <alignment horizontal="center" vertical="center" wrapText="1"/>
    </xf>
    <xf numFmtId="0" fontId="55" fillId="0" borderId="2" xfId="21" applyFont="1" applyBorder="1" applyAlignment="1">
      <alignment horizontal="center" vertical="center"/>
    </xf>
    <xf numFmtId="0" fontId="69" fillId="6" borderId="2" xfId="28" applyFont="1" applyFill="1" applyBorder="1" applyAlignment="1">
      <alignment horizontal="center" vertical="center" textRotation="90" wrapText="1"/>
    </xf>
    <xf numFmtId="4" fontId="55" fillId="0" borderId="17" xfId="31" applyNumberFormat="1" applyFont="1" applyBorder="1" applyAlignment="1">
      <alignment horizontal="center" vertical="center" wrapText="1"/>
    </xf>
    <xf numFmtId="4" fontId="55" fillId="0" borderId="18" xfId="31" applyNumberFormat="1" applyFont="1" applyBorder="1" applyAlignment="1">
      <alignment horizontal="center" vertical="center" wrapText="1"/>
    </xf>
    <xf numFmtId="0" fontId="55" fillId="0" borderId="17" xfId="31" applyFont="1" applyBorder="1" applyAlignment="1">
      <alignment horizontal="center" vertical="center" wrapText="1"/>
    </xf>
    <xf numFmtId="0" fontId="55" fillId="0" borderId="18" xfId="31" applyFont="1" applyBorder="1" applyAlignment="1">
      <alignment horizontal="center" vertical="center" wrapText="1"/>
    </xf>
    <xf numFmtId="0" fontId="55" fillId="0" borderId="22" xfId="21" applyFont="1" applyBorder="1" applyAlignment="1">
      <alignment horizontal="center" vertical="center" textRotation="90"/>
    </xf>
    <xf numFmtId="9" fontId="55" fillId="0" borderId="2" xfId="28" applyNumberFormat="1" applyFont="1" applyBorder="1" applyAlignment="1">
      <alignment horizontal="center" vertical="center" wrapText="1"/>
    </xf>
    <xf numFmtId="0" fontId="59" fillId="7" borderId="4" xfId="24" applyFont="1" applyFill="1" applyBorder="1" applyAlignment="1">
      <alignment horizontal="center" vertical="center" wrapText="1"/>
    </xf>
    <xf numFmtId="0" fontId="59" fillId="7" borderId="2" xfId="24" applyFont="1" applyFill="1" applyBorder="1" applyAlignment="1">
      <alignment horizontal="center" vertical="center" wrapText="1"/>
    </xf>
    <xf numFmtId="0" fontId="70" fillId="0" borderId="17" xfId="28" applyFont="1" applyBorder="1" applyAlignment="1">
      <alignment horizontal="center" vertical="center" wrapText="1"/>
    </xf>
    <xf numFmtId="0" fontId="70" fillId="0" borderId="19" xfId="28" applyFont="1" applyBorder="1" applyAlignment="1">
      <alignment horizontal="center" vertical="center" wrapText="1"/>
    </xf>
    <xf numFmtId="0" fontId="70" fillId="0" borderId="18" xfId="28" applyFont="1" applyBorder="1" applyAlignment="1">
      <alignment horizontal="center" vertical="center" wrapText="1"/>
    </xf>
    <xf numFmtId="1" fontId="69" fillId="6" borderId="17" xfId="28" applyNumberFormat="1" applyFont="1" applyFill="1" applyBorder="1" applyAlignment="1">
      <alignment horizontal="center" vertical="center" textRotation="90" wrapText="1"/>
    </xf>
    <xf numFmtId="1" fontId="69" fillId="6" borderId="19" xfId="28" applyNumberFormat="1" applyFont="1" applyFill="1" applyBorder="1" applyAlignment="1">
      <alignment horizontal="center" vertical="center" textRotation="90" wrapText="1"/>
    </xf>
    <xf numFmtId="1" fontId="69" fillId="6" borderId="18" xfId="28" applyNumberFormat="1" applyFont="1" applyFill="1" applyBorder="1" applyAlignment="1">
      <alignment horizontal="center" vertical="center" textRotation="90" wrapText="1"/>
    </xf>
    <xf numFmtId="0" fontId="59" fillId="0" borderId="17" xfId="21" applyFont="1" applyBorder="1" applyAlignment="1">
      <alignment horizontal="center" vertical="center" wrapText="1"/>
    </xf>
    <xf numFmtId="0" fontId="59" fillId="0" borderId="18" xfId="21" applyFont="1" applyBorder="1" applyAlignment="1">
      <alignment horizontal="center" vertical="center" wrapText="1"/>
    </xf>
    <xf numFmtId="0" fontId="59" fillId="0" borderId="17" xfId="31" applyFont="1" applyBorder="1" applyAlignment="1">
      <alignment horizontal="center" vertical="center" wrapText="1"/>
    </xf>
    <xf numFmtId="0" fontId="59" fillId="0" borderId="18" xfId="31" applyFont="1" applyBorder="1" applyAlignment="1">
      <alignment horizontal="center" vertical="center" wrapText="1"/>
    </xf>
    <xf numFmtId="0" fontId="59" fillId="0" borderId="2" xfId="23" applyFont="1" applyBorder="1" applyAlignment="1">
      <alignment horizontal="center" vertical="center" wrapText="1"/>
    </xf>
    <xf numFmtId="0" fontId="55" fillId="0" borderId="2" xfId="23" applyBorder="1" applyAlignment="1">
      <alignment horizontal="center" vertical="center" wrapText="1"/>
    </xf>
    <xf numFmtId="0" fontId="59" fillId="0" borderId="2" xfId="21" applyFont="1" applyBorder="1" applyAlignment="1">
      <alignment horizontal="center" vertical="center" wrapText="1"/>
    </xf>
    <xf numFmtId="0" fontId="59" fillId="0" borderId="17" xfId="28" applyFont="1" applyBorder="1" applyAlignment="1">
      <alignment horizontal="center" vertical="center" textRotation="90" wrapText="1"/>
    </xf>
    <xf numFmtId="0" fontId="59" fillId="0" borderId="18" xfId="28" applyFont="1" applyBorder="1" applyAlignment="1">
      <alignment horizontal="center" vertical="center" textRotation="90" wrapText="1"/>
    </xf>
    <xf numFmtId="0" fontId="59" fillId="7" borderId="17" xfId="28" applyFont="1" applyFill="1" applyBorder="1" applyAlignment="1">
      <alignment horizontal="center" vertical="center" textRotation="90" wrapText="1"/>
    </xf>
    <xf numFmtId="0" fontId="59" fillId="7" borderId="18" xfId="28" applyFont="1" applyFill="1" applyBorder="1" applyAlignment="1">
      <alignment horizontal="center" vertical="center" textRotation="90" wrapText="1"/>
    </xf>
    <xf numFmtId="0" fontId="55" fillId="13" borderId="23" xfId="21" applyFont="1" applyFill="1" applyBorder="1" applyAlignment="1">
      <alignment horizontal="center" vertical="center"/>
    </xf>
    <xf numFmtId="0" fontId="55" fillId="17" borderId="23" xfId="21" applyFont="1" applyFill="1" applyBorder="1" applyAlignment="1">
      <alignment horizontal="center" vertical="center"/>
    </xf>
    <xf numFmtId="0" fontId="55" fillId="17" borderId="28" xfId="21" applyFont="1" applyFill="1" applyBorder="1" applyAlignment="1">
      <alignment horizontal="center" vertical="center"/>
    </xf>
    <xf numFmtId="0" fontId="55" fillId="0" borderId="17" xfId="21" applyFont="1" applyBorder="1" applyAlignment="1">
      <alignment horizontal="left" vertical="center" wrapText="1"/>
    </xf>
    <xf numFmtId="0" fontId="55" fillId="0" borderId="19" xfId="21" applyFont="1" applyBorder="1" applyAlignment="1">
      <alignment horizontal="left" vertical="center" wrapText="1"/>
    </xf>
    <xf numFmtId="0" fontId="55" fillId="0" borderId="18" xfId="21" applyFont="1" applyBorder="1" applyAlignment="1">
      <alignment horizontal="left" vertical="center" wrapText="1"/>
    </xf>
    <xf numFmtId="0" fontId="59" fillId="0" borderId="2" xfId="28" applyFont="1" applyBorder="1" applyAlignment="1">
      <alignment horizontal="center" vertical="center" wrapText="1"/>
    </xf>
    <xf numFmtId="0" fontId="59" fillId="0" borderId="2" xfId="28" applyFont="1" applyBorder="1" applyAlignment="1">
      <alignment horizontal="center" vertical="center" textRotation="90" wrapText="1"/>
    </xf>
    <xf numFmtId="0" fontId="59" fillId="16" borderId="17" xfId="28" applyFont="1" applyFill="1" applyBorder="1" applyAlignment="1">
      <alignment horizontal="center" vertical="center" textRotation="90" wrapText="1"/>
    </xf>
    <xf numFmtId="0" fontId="59" fillId="16" borderId="18" xfId="28" applyFont="1" applyFill="1" applyBorder="1" applyAlignment="1">
      <alignment horizontal="center" vertical="center" textRotation="90" wrapText="1"/>
    </xf>
    <xf numFmtId="0" fontId="59" fillId="0" borderId="0" xfId="15" applyFont="1" applyAlignment="1">
      <alignment horizontal="left" vertical="center"/>
    </xf>
    <xf numFmtId="0" fontId="53" fillId="18" borderId="2" xfId="40" applyFont="1" applyFill="1" applyBorder="1" applyAlignment="1">
      <alignment horizontal="left" vertical="center" wrapText="1"/>
    </xf>
    <xf numFmtId="0" fontId="53" fillId="3" borderId="3" xfId="40" applyFont="1" applyFill="1" applyBorder="1" applyAlignment="1">
      <alignment horizontal="left" vertical="center" wrapText="1"/>
    </xf>
    <xf numFmtId="0" fontId="53" fillId="3" borderId="6" xfId="40" applyFont="1" applyFill="1" applyBorder="1" applyAlignment="1">
      <alignment horizontal="left" vertical="center" wrapText="1"/>
    </xf>
    <xf numFmtId="0" fontId="53" fillId="3" borderId="4" xfId="40" applyFont="1" applyFill="1" applyBorder="1" applyAlignment="1">
      <alignment horizontal="left" vertical="center" wrapText="1"/>
    </xf>
    <xf numFmtId="0" fontId="81" fillId="0" borderId="3" xfId="40" applyFont="1" applyBorder="1" applyAlignment="1">
      <alignment horizontal="center" vertical="center"/>
    </xf>
    <xf numFmtId="0" fontId="81" fillId="0" borderId="6" xfId="40" applyFont="1" applyBorder="1" applyAlignment="1">
      <alignment horizontal="center" vertical="center"/>
    </xf>
    <xf numFmtId="0" fontId="81" fillId="0" borderId="4" xfId="40" applyFont="1" applyBorder="1" applyAlignment="1">
      <alignment horizontal="center" vertical="center"/>
    </xf>
    <xf numFmtId="0" fontId="81" fillId="0" borderId="24" xfId="40" applyFont="1" applyBorder="1" applyAlignment="1">
      <alignment horizontal="center" vertical="center" wrapText="1"/>
    </xf>
    <xf numFmtId="0" fontId="81" fillId="0" borderId="25" xfId="40" applyFont="1" applyBorder="1" applyAlignment="1">
      <alignment horizontal="center" vertical="center" wrapText="1"/>
    </xf>
    <xf numFmtId="0" fontId="81" fillId="0" borderId="27" xfId="40" applyFont="1" applyBorder="1" applyAlignment="1">
      <alignment horizontal="center" vertical="center" wrapText="1"/>
    </xf>
    <xf numFmtId="0" fontId="81" fillId="0" borderId="28" xfId="40" applyFont="1" applyBorder="1" applyAlignment="1">
      <alignment horizontal="center" vertical="center" wrapText="1"/>
    </xf>
    <xf numFmtId="0" fontId="81" fillId="0" borderId="17" xfId="40" applyFont="1" applyBorder="1" applyAlignment="1">
      <alignment horizontal="center" vertical="center" wrapText="1"/>
    </xf>
    <xf numFmtId="0" fontId="81" fillId="0" borderId="18" xfId="40" applyFont="1" applyBorder="1" applyAlignment="1">
      <alignment horizontal="center" vertical="center" wrapText="1"/>
    </xf>
    <xf numFmtId="0" fontId="81" fillId="0" borderId="17" xfId="40" applyFont="1" applyBorder="1" applyAlignment="1">
      <alignment horizontal="center" vertical="center"/>
    </xf>
    <xf numFmtId="0" fontId="81" fillId="0" borderId="18" xfId="40" applyFont="1" applyBorder="1" applyAlignment="1">
      <alignment horizontal="center" vertical="center"/>
    </xf>
    <xf numFmtId="0" fontId="81" fillId="0" borderId="19" xfId="40" applyFont="1" applyBorder="1" applyAlignment="1">
      <alignment horizontal="center" vertical="center" wrapText="1"/>
    </xf>
    <xf numFmtId="1" fontId="91" fillId="19" borderId="17" xfId="32" applyNumberFormat="1" applyFont="1" applyFill="1" applyBorder="1" applyAlignment="1">
      <alignment horizontal="center" vertical="center"/>
    </xf>
    <xf numFmtId="1" fontId="91" fillId="19" borderId="19" xfId="32" applyNumberFormat="1" applyFont="1" applyFill="1" applyBorder="1" applyAlignment="1">
      <alignment horizontal="center" vertical="center"/>
    </xf>
    <xf numFmtId="1" fontId="91" fillId="19" borderId="18" xfId="32" applyNumberFormat="1" applyFont="1" applyFill="1" applyBorder="1" applyAlignment="1">
      <alignment horizontal="center" vertical="center"/>
    </xf>
    <xf numFmtId="1" fontId="91" fillId="0" borderId="17" xfId="32" applyNumberFormat="1" applyFont="1" applyBorder="1" applyAlignment="1">
      <alignment horizontal="center" vertical="center"/>
    </xf>
    <xf numFmtId="1" fontId="91" fillId="0" borderId="19" xfId="32" applyNumberFormat="1" applyFont="1" applyBorder="1" applyAlignment="1">
      <alignment horizontal="center" vertical="center"/>
    </xf>
    <xf numFmtId="1" fontId="91" fillId="0" borderId="18" xfId="32" applyNumberFormat="1" applyFont="1" applyBorder="1" applyAlignment="1">
      <alignment horizontal="center" vertical="center"/>
    </xf>
    <xf numFmtId="2" fontId="91" fillId="0" borderId="17" xfId="32" applyNumberFormat="1" applyFont="1" applyBorder="1" applyAlignment="1">
      <alignment horizontal="center" vertical="center"/>
    </xf>
    <xf numFmtId="2" fontId="91" fillId="0" borderId="19" xfId="32" applyNumberFormat="1" applyFont="1" applyBorder="1" applyAlignment="1">
      <alignment horizontal="center" vertical="center"/>
    </xf>
    <xf numFmtId="2" fontId="91" fillId="0" borderId="18" xfId="32" applyNumberFormat="1" applyFont="1" applyBorder="1" applyAlignment="1">
      <alignment horizontal="center" vertical="center"/>
    </xf>
    <xf numFmtId="0" fontId="91" fillId="0" borderId="17" xfId="32" applyFont="1" applyBorder="1" applyAlignment="1">
      <alignment horizontal="center" vertical="center"/>
    </xf>
    <xf numFmtId="0" fontId="91" fillId="0" borderId="19" xfId="32" applyFont="1" applyBorder="1" applyAlignment="1">
      <alignment horizontal="center" vertical="center"/>
    </xf>
    <xf numFmtId="0" fontId="91" fillId="0" borderId="18" xfId="32" applyFont="1" applyBorder="1" applyAlignment="1">
      <alignment horizontal="center" vertical="center"/>
    </xf>
    <xf numFmtId="2" fontId="91" fillId="20" borderId="17" xfId="32" applyNumberFormat="1" applyFont="1" applyFill="1" applyBorder="1" applyAlignment="1">
      <alignment horizontal="center" vertical="center"/>
    </xf>
    <xf numFmtId="2" fontId="91" fillId="20" borderId="19" xfId="32" applyNumberFormat="1" applyFont="1" applyFill="1" applyBorder="1" applyAlignment="1">
      <alignment horizontal="center" vertical="center"/>
    </xf>
    <xf numFmtId="2" fontId="91" fillId="20" borderId="18" xfId="32" applyNumberFormat="1" applyFont="1" applyFill="1" applyBorder="1" applyAlignment="1">
      <alignment horizontal="center" vertical="center"/>
    </xf>
    <xf numFmtId="1" fontId="91" fillId="20" borderId="17" xfId="32" applyNumberFormat="1" applyFont="1" applyFill="1" applyBorder="1" applyAlignment="1">
      <alignment horizontal="center" vertical="center"/>
    </xf>
    <xf numFmtId="1" fontId="91" fillId="20" borderId="19" xfId="32" applyNumberFormat="1" applyFont="1" applyFill="1" applyBorder="1" applyAlignment="1">
      <alignment horizontal="center" vertical="center"/>
    </xf>
    <xf numFmtId="1" fontId="91" fillId="20" borderId="18" xfId="32" applyNumberFormat="1" applyFont="1" applyFill="1" applyBorder="1" applyAlignment="1">
      <alignment horizontal="center" vertical="center"/>
    </xf>
    <xf numFmtId="0" fontId="91" fillId="20" borderId="17" xfId="32" applyFont="1" applyFill="1" applyBorder="1" applyAlignment="1">
      <alignment horizontal="center" vertical="center"/>
    </xf>
    <xf numFmtId="0" fontId="91" fillId="20" borderId="19" xfId="32" applyFont="1" applyFill="1" applyBorder="1" applyAlignment="1">
      <alignment horizontal="center" vertical="center"/>
    </xf>
    <xf numFmtId="0" fontId="91" fillId="20" borderId="18" xfId="32" applyFont="1" applyFill="1" applyBorder="1" applyAlignment="1">
      <alignment horizontal="center" vertical="center"/>
    </xf>
    <xf numFmtId="0" fontId="30" fillId="0" borderId="3" xfId="32" applyFont="1" applyBorder="1" applyAlignment="1">
      <alignment horizontal="center" vertical="center" wrapText="1"/>
    </xf>
    <xf numFmtId="0" fontId="30" fillId="0" borderId="6" xfId="32" applyFont="1" applyBorder="1" applyAlignment="1">
      <alignment horizontal="center" vertical="center" wrapText="1"/>
    </xf>
    <xf numFmtId="0" fontId="30" fillId="0" borderId="4" xfId="32" applyFont="1" applyBorder="1" applyAlignment="1">
      <alignment horizontal="center" vertical="center" wrapText="1"/>
    </xf>
    <xf numFmtId="0" fontId="7" fillId="19" borderId="17" xfId="32" applyFont="1" applyFill="1" applyBorder="1" applyAlignment="1">
      <alignment horizontal="center" vertical="center" wrapText="1"/>
    </xf>
    <xf numFmtId="0" fontId="7" fillId="19" borderId="18" xfId="32" applyFont="1" applyFill="1" applyBorder="1" applyAlignment="1">
      <alignment horizontal="center" vertical="center" wrapText="1"/>
    </xf>
    <xf numFmtId="0" fontId="7" fillId="19" borderId="24" xfId="32" applyFont="1" applyFill="1" applyBorder="1" applyAlignment="1">
      <alignment horizontal="center" vertical="center"/>
    </xf>
    <xf numFmtId="0" fontId="7" fillId="19" borderId="5" xfId="32" applyFont="1" applyFill="1" applyBorder="1" applyAlignment="1">
      <alignment horizontal="center" vertical="center"/>
    </xf>
    <xf numFmtId="0" fontId="7" fillId="19" borderId="25" xfId="32" applyFont="1" applyFill="1" applyBorder="1" applyAlignment="1">
      <alignment horizontal="center" vertical="center"/>
    </xf>
    <xf numFmtId="0" fontId="7" fillId="19" borderId="27" xfId="32" applyFont="1" applyFill="1" applyBorder="1" applyAlignment="1">
      <alignment horizontal="center" vertical="center"/>
    </xf>
    <xf numFmtId="0" fontId="7" fillId="19" borderId="23" xfId="32" applyFont="1" applyFill="1" applyBorder="1" applyAlignment="1">
      <alignment horizontal="center" vertical="center"/>
    </xf>
    <xf numFmtId="0" fontId="7" fillId="19" borderId="28" xfId="32" applyFont="1" applyFill="1" applyBorder="1" applyAlignment="1">
      <alignment horizontal="center" vertical="center"/>
    </xf>
    <xf numFmtId="0" fontId="91" fillId="0" borderId="24" xfId="32" applyFont="1" applyBorder="1" applyAlignment="1">
      <alignment horizontal="center" vertical="center" wrapText="1"/>
    </xf>
    <xf numFmtId="0" fontId="91" fillId="0" borderId="25" xfId="32" applyFont="1" applyBorder="1" applyAlignment="1">
      <alignment horizontal="center" vertical="center" wrapText="1"/>
    </xf>
    <xf numFmtId="0" fontId="91" fillId="0" borderId="27" xfId="32" applyFont="1" applyBorder="1" applyAlignment="1">
      <alignment horizontal="center" vertical="center" wrapText="1"/>
    </xf>
    <xf numFmtId="0" fontId="91" fillId="0" borderId="28" xfId="32" applyFont="1" applyBorder="1" applyAlignment="1">
      <alignment horizontal="center" vertical="center" wrapText="1"/>
    </xf>
    <xf numFmtId="0" fontId="91" fillId="0" borderId="5" xfId="32" applyFont="1" applyBorder="1" applyAlignment="1">
      <alignment horizontal="center" vertical="center" wrapText="1"/>
    </xf>
    <xf numFmtId="0" fontId="91" fillId="0" borderId="23" xfId="32" applyFont="1" applyBorder="1" applyAlignment="1">
      <alignment horizontal="center" vertical="center" wrapText="1"/>
    </xf>
    <xf numFmtId="0" fontId="91" fillId="0" borderId="22" xfId="32" applyFont="1" applyBorder="1" applyAlignment="1">
      <alignment horizontal="center" vertical="center" wrapText="1"/>
    </xf>
    <xf numFmtId="0" fontId="91" fillId="0" borderId="0" xfId="32" applyFont="1" applyAlignment="1">
      <alignment horizontal="center" vertical="center" wrapText="1"/>
    </xf>
    <xf numFmtId="0" fontId="91" fillId="0" borderId="26" xfId="32" applyFont="1" applyBorder="1" applyAlignment="1">
      <alignment horizontal="center" vertical="center" wrapText="1"/>
    </xf>
    <xf numFmtId="0" fontId="7" fillId="0" borderId="17" xfId="32" applyFont="1" applyBorder="1" applyAlignment="1">
      <alignment horizontal="center" vertical="center" wrapText="1"/>
    </xf>
    <xf numFmtId="0" fontId="7" fillId="0" borderId="19" xfId="32" applyFont="1" applyBorder="1" applyAlignment="1">
      <alignment horizontal="center" vertical="center" wrapText="1"/>
    </xf>
    <xf numFmtId="0" fontId="7" fillId="0" borderId="18" xfId="32" applyFont="1" applyBorder="1" applyAlignment="1">
      <alignment horizontal="center" vertical="center" wrapText="1"/>
    </xf>
    <xf numFmtId="0" fontId="7" fillId="0" borderId="24" xfId="32" applyFont="1" applyBorder="1" applyAlignment="1">
      <alignment horizontal="center" vertical="center" wrapText="1"/>
    </xf>
    <xf numFmtId="0" fontId="7" fillId="0" borderId="5" xfId="32" applyFont="1" applyBorder="1" applyAlignment="1">
      <alignment horizontal="center" vertical="center" wrapText="1"/>
    </xf>
    <xf numFmtId="0" fontId="7" fillId="0" borderId="25" xfId="32" applyFont="1" applyBorder="1" applyAlignment="1">
      <alignment horizontal="center" vertical="center" wrapText="1"/>
    </xf>
    <xf numFmtId="0" fontId="7" fillId="0" borderId="22" xfId="32" applyFont="1" applyBorder="1" applyAlignment="1">
      <alignment horizontal="center" vertical="center" wrapText="1"/>
    </xf>
    <xf numFmtId="0" fontId="7" fillId="0" borderId="0" xfId="32" applyFont="1" applyAlignment="1">
      <alignment horizontal="center" vertical="center" wrapText="1"/>
    </xf>
    <xf numFmtId="0" fontId="7" fillId="0" borderId="26" xfId="32" applyFont="1" applyBorder="1" applyAlignment="1">
      <alignment horizontal="center" vertical="center" wrapText="1"/>
    </xf>
    <xf numFmtId="0" fontId="7" fillId="0" borderId="27" xfId="32" applyFont="1" applyBorder="1" applyAlignment="1">
      <alignment horizontal="center" vertical="center" wrapText="1"/>
    </xf>
    <xf numFmtId="0" fontId="7" fillId="0" borderId="23" xfId="32" applyFont="1" applyBorder="1" applyAlignment="1">
      <alignment horizontal="center" vertical="center" wrapText="1"/>
    </xf>
    <xf numFmtId="0" fontId="7" fillId="0" borderId="28" xfId="32" applyFont="1" applyBorder="1" applyAlignment="1">
      <alignment horizontal="center" vertical="center" wrapText="1"/>
    </xf>
    <xf numFmtId="0" fontId="89" fillId="0" borderId="3" xfId="32" applyFont="1" applyBorder="1" applyAlignment="1">
      <alignment horizontal="center"/>
    </xf>
    <xf numFmtId="0" fontId="89" fillId="0" borderId="6" xfId="32" applyFont="1" applyBorder="1" applyAlignment="1">
      <alignment horizontal="center"/>
    </xf>
    <xf numFmtId="0" fontId="89" fillId="0" borderId="4" xfId="32" applyFont="1" applyBorder="1" applyAlignment="1">
      <alignment horizontal="center"/>
    </xf>
    <xf numFmtId="2" fontId="76" fillId="0" borderId="24" xfId="32" applyNumberFormat="1" applyFont="1" applyBorder="1" applyAlignment="1">
      <alignment horizontal="center" vertical="center" wrapText="1"/>
    </xf>
    <xf numFmtId="2" fontId="76" fillId="0" borderId="25" xfId="32" applyNumberFormat="1" applyFont="1" applyBorder="1" applyAlignment="1">
      <alignment horizontal="center" vertical="center" wrapText="1"/>
    </xf>
    <xf numFmtId="2" fontId="76" fillId="0" borderId="22" xfId="32" applyNumberFormat="1" applyFont="1" applyBorder="1" applyAlignment="1">
      <alignment horizontal="center" vertical="center" wrapText="1"/>
    </xf>
    <xf numFmtId="2" fontId="76" fillId="0" borderId="26" xfId="32" applyNumberFormat="1" applyFont="1" applyBorder="1" applyAlignment="1">
      <alignment horizontal="center" vertical="center" wrapText="1"/>
    </xf>
    <xf numFmtId="2" fontId="76" fillId="0" borderId="27" xfId="32" applyNumberFormat="1" applyFont="1" applyBorder="1" applyAlignment="1">
      <alignment horizontal="center" vertical="center" wrapText="1"/>
    </xf>
    <xf numFmtId="2" fontId="76" fillId="0" borderId="28" xfId="32" applyNumberFormat="1" applyFont="1" applyBorder="1" applyAlignment="1">
      <alignment horizontal="center" vertical="center" wrapText="1"/>
    </xf>
    <xf numFmtId="0" fontId="90" fillId="0" borderId="17" xfId="32" applyFont="1" applyBorder="1" applyAlignment="1">
      <alignment horizontal="center" vertical="center" wrapText="1"/>
    </xf>
    <xf numFmtId="0" fontId="90" fillId="0" borderId="19" xfId="32" applyFont="1" applyBorder="1" applyAlignment="1">
      <alignment horizontal="center" vertical="center" wrapText="1"/>
    </xf>
    <xf numFmtId="0" fontId="90" fillId="0" borderId="18" xfId="32" applyFont="1" applyBorder="1" applyAlignment="1">
      <alignment horizontal="center" vertical="center" wrapText="1"/>
    </xf>
    <xf numFmtId="0" fontId="7" fillId="15" borderId="17" xfId="32" applyFont="1" applyFill="1" applyBorder="1" applyAlignment="1">
      <alignment horizontal="center" vertical="center" wrapText="1"/>
    </xf>
    <xf numFmtId="0" fontId="7" fillId="15" borderId="19" xfId="32" applyFont="1" applyFill="1" applyBorder="1" applyAlignment="1">
      <alignment horizontal="center" vertical="center" wrapText="1"/>
    </xf>
    <xf numFmtId="0" fontId="7" fillId="15" borderId="18" xfId="32" applyFont="1" applyFill="1" applyBorder="1" applyAlignment="1">
      <alignment horizontal="center" vertical="center" wrapText="1"/>
    </xf>
  </cellXfs>
  <cellStyles count="43">
    <cellStyle name="Comma 2" xfId="6" xr:uid="{E7EF8790-430B-4513-9226-70E3EBB78F05}"/>
    <cellStyle name="Hipersaite" xfId="2" builtinId="8"/>
    <cellStyle name="Hipersaite 2" xfId="10" xr:uid="{15E5290E-1F29-4546-A1D0-E1568E2B77D7}"/>
    <cellStyle name="Hyperlink 2" xfId="4" xr:uid="{355FFD97-CEA4-40A5-80B8-4F901724C8BC}"/>
    <cellStyle name="Komats" xfId="1" builtinId="3"/>
    <cellStyle name="Komats 2" xfId="12" xr:uid="{A1F9A457-E591-46DE-A79B-E350259C7E1A}"/>
    <cellStyle name="Komats 3" xfId="19" xr:uid="{BD079983-3693-4ACB-95F3-2854E5289DDC}"/>
    <cellStyle name="Komats 4" xfId="30" xr:uid="{21F4E665-128F-438E-8CEA-9214A89DB15C}"/>
    <cellStyle name="Komats 5" xfId="37" xr:uid="{3D74D4BB-C55A-43CB-9A19-D2D44BDD6B24}"/>
    <cellStyle name="Komats 6" xfId="42" xr:uid="{1D586D9E-2C6A-48DD-BC14-F735C27B01D9}"/>
    <cellStyle name="Normal 2" xfId="5" xr:uid="{43414144-842F-4B16-87B2-8089A2A8F744}"/>
    <cellStyle name="Normal 2 2" xfId="26" xr:uid="{D61D8A28-DF4D-41B9-834F-B971022D44DC}"/>
    <cellStyle name="Normal 2 2 2" xfId="38" xr:uid="{5D737B86-A46B-45F8-BF37-F95355F5339E}"/>
    <cellStyle name="Normal 4" xfId="18" xr:uid="{D2FAC3ED-3450-4896-89BA-0055E847DAF2}"/>
    <cellStyle name="Normal_IeteicamForma2_pamatojums" xfId="21" xr:uid="{82CE23BC-57AD-41C6-A6AC-75AB2D075920}"/>
    <cellStyle name="Normal_Prese_2011" xfId="16" xr:uid="{DCF1173A-0B78-43E7-9028-E2D7713DB0FD}"/>
    <cellStyle name="Normal_Tarifa forma" xfId="22" xr:uid="{086677D0-9491-44E5-96F7-6E942443B543}"/>
    <cellStyle name="Parastais 2 2 2 2" xfId="31" xr:uid="{5481CF1D-1809-4B2D-93A0-4FADFB090DA0}"/>
    <cellStyle name="Parastais 2 3" xfId="24" xr:uid="{7A4A8999-448E-4FDF-BCF0-602D56D89FA6}"/>
    <cellStyle name="Parastais_udens bez paroles" xfId="15" xr:uid="{2678F652-F4F5-499D-BDC1-5C66AD30DD24}"/>
    <cellStyle name="Parasts" xfId="0" builtinId="0"/>
    <cellStyle name="Parasts 16" xfId="33" xr:uid="{84A29DD9-2FD1-49D1-8EF7-B4838178A235}"/>
    <cellStyle name="Parasts 2" xfId="3" xr:uid="{6AB2E95A-C1BC-4771-A452-AE16E97973E9}"/>
    <cellStyle name="Parasts 2 2" xfId="25" xr:uid="{80D64C0E-060B-4A2F-AB48-7BBEF714CE75}"/>
    <cellStyle name="Parasts 2 2 2" xfId="34" xr:uid="{FF8A787F-70F3-47C0-807C-0395624ABA4B}"/>
    <cellStyle name="Parasts 2 3" xfId="8" xr:uid="{5BB4A3FB-E428-4B37-B40D-40E129ADDC6F}"/>
    <cellStyle name="Parasts 3" xfId="11" xr:uid="{2A5DE77B-1575-4BFE-988D-D07A2ED56ADD}"/>
    <cellStyle name="Parasts 4" xfId="14" xr:uid="{A2A9600C-1F06-4CAD-A921-4F6D255C3A69}"/>
    <cellStyle name="Parasts 5" xfId="23" xr:uid="{FDA71F16-7022-455C-91A8-DCC8A6436BC6}"/>
    <cellStyle name="Parasts 6" xfId="28" xr:uid="{DFFDD92A-E9FB-4360-BC0B-C9E973F3E36B}"/>
    <cellStyle name="Parasts 7" xfId="32" xr:uid="{92A622A8-EE19-408D-B6B3-CE59937D0362}"/>
    <cellStyle name="Parasts 8" xfId="35" xr:uid="{A480722B-E821-4E2F-854A-360CCF417B97}"/>
    <cellStyle name="Parasts 9" xfId="41" xr:uid="{A6B7C51A-4942-4081-ADA6-A479CE4D9117}"/>
    <cellStyle name="Parasts 9 2" xfId="40" xr:uid="{A4515E3D-6713-45C7-852D-6F2C9C4CBB52}"/>
    <cellStyle name="Percent 2" xfId="9" xr:uid="{18F70A40-DE28-447E-A60F-DA5661F75FA0}"/>
    <cellStyle name="Procenti" xfId="20" builtinId="5"/>
    <cellStyle name="Procenti 2" xfId="7" xr:uid="{D2F431F8-97BB-41DD-B1B3-097F8667AA71}"/>
    <cellStyle name="Procenti 2 2 2" xfId="36" xr:uid="{E80C2D92-B691-4B7F-BDBA-7B20A68D3B3C}"/>
    <cellStyle name="Procenti 3" xfId="13" xr:uid="{04278982-5C5D-46CD-B2AA-4FDD341F0868}"/>
    <cellStyle name="Procenti 3 2" xfId="39" xr:uid="{484EEA94-5CC0-472B-8DD0-1544BE14060C}"/>
    <cellStyle name="Procenti 4" xfId="17" xr:uid="{673BBC2F-B87E-4014-A2F1-9941BA65E661}"/>
    <cellStyle name="Procenti 5" xfId="29" xr:uid="{BEB2DD67-DB8E-4103-8531-C1B2CB2F41A6}"/>
    <cellStyle name="Procenti 6" xfId="27" xr:uid="{DFF55B56-0D73-4FEB-BA2A-38D1C0058380}"/>
  </cellStyles>
  <dxfs count="1">
    <dxf>
      <font>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externalLink" Target="externalLinks/externalLink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26</xdr:col>
      <xdr:colOff>3298711</xdr:colOff>
      <xdr:row>58</xdr:row>
      <xdr:rowOff>269122</xdr:rowOff>
    </xdr:from>
    <xdr:to>
      <xdr:col>28</xdr:col>
      <xdr:colOff>46870</xdr:colOff>
      <xdr:row>58</xdr:row>
      <xdr:rowOff>476250</xdr:rowOff>
    </xdr:to>
    <xdr:pic>
      <xdr:nvPicPr>
        <xdr:cNvPr id="2" name="Attēls 1">
          <a:extLst>
            <a:ext uri="{FF2B5EF4-FFF2-40B4-BE49-F238E27FC236}">
              <a16:creationId xmlns:a16="http://schemas.microsoft.com/office/drawing/2014/main" id="{03D3B1B7-F3AF-4ADF-937B-99A72001113A}"/>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9768686" y="19919197"/>
          <a:ext cx="2329809" cy="2071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aili\public\Aigars\Eiroprojekts\Viduskurzeme\FA\Finanses\Tarifu_aprekins\Tarifs_.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igars/Eiroprojekts/Viduskurzeme/FA/Finanses/Tarifu_aprekins/Tarifs_.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audis863.sharepoint.com/Aigars/Eiroprojekts/Viduskurzeme/FA/Finanses/Tarifu_aprekins/Tarifs_.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Aigars\Eiroprojekts\Viduskurzeme\FA\Finanses\Tarifu_aprekins\Tarifs_.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aili\public\Users\Rudis\Documents\Inese%20darbs\Getlinji\Tarifa_projekts_2\12_GEKO_Tarifs10-03-2016_IVe_kor3(personala+3.8+13.,18.,21.marta%20lab).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cb_tree\.KANTORIS_FAILI.ACB\LietotajuFaili\TehniskaDala\2007\LVC%20un%20SM\LR%20Satiksmes%20ministrija\SM%202007_45%20Jekabpils%20-%20Varaklani%20km%206,7-54,6\B%20dala\Jek%20Var_B%20tame,kalk_ies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0.42.161.35\IevaT\Volumes\IevaT\Dati%20no%20datora\Konkurences%20padome\faili\public\Aigars\Eiroprojekts\Viduskurzeme\FA\Finanses\Tarifu_aprekins\Tarifs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EDZĪVOTĀJI"/>
      <sheetName val="ŪDENS_min"/>
      <sheetName val="ŪDENS_vid_max"/>
      <sheetName val="Salīdzinājums"/>
      <sheetName val="Sheet1"/>
      <sheetName val="TARIFS-ultra_filtr_min"/>
      <sheetName val="TARIFS-ultra_filtr_vid_max"/>
      <sheetName val="KREDĪTS"/>
      <sheetName val="INVESTĪCIJA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EDZĪVOTĀJI"/>
      <sheetName val="ŪDENS_min"/>
      <sheetName val="ŪDENS_vid_max"/>
      <sheetName val="Salīdzinājums"/>
      <sheetName val="Sheet1"/>
      <sheetName val="TARIFS-ultra_filtr_min"/>
      <sheetName val="TARIFS-ultra_filtr_vid_max"/>
      <sheetName val="KREDĪTS"/>
      <sheetName val="INVESTĪCIJA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EDZĪVOTĀJI"/>
      <sheetName val="ŪDENS_min"/>
      <sheetName val="ŪDENS_vid_max"/>
      <sheetName val="Salīdzinājums"/>
      <sheetName val="Sheet1"/>
      <sheetName val="TARIFS-ultra_filtr_min"/>
      <sheetName val="TARIFS-ultra_filtr_vid_max"/>
      <sheetName val="KREDĪTS"/>
      <sheetName val="INVESTĪCIJA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EDZĪVOTĀJI"/>
      <sheetName val="ŪDENS_min"/>
      <sheetName val="ŪDENS_vid_max"/>
      <sheetName val="Salīdzinājums"/>
      <sheetName val="Sheet1"/>
      <sheetName val="TARIFS-ultra_filtr_min"/>
      <sheetName val="TARIFS-ultra_filtr_vid_max"/>
      <sheetName val="KREDĪTS"/>
      <sheetName val="INVESTĪCIJA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
      <sheetName val="PZ "/>
      <sheetName val="2014"/>
      <sheetName val="TARIFS (gala versija!)"/>
      <sheetName val="2015"/>
      <sheetName val="2016"/>
      <sheetName val="PZ'14-15 "/>
      <sheetName val="Saimn.darb.rez. (zinoj)"/>
      <sheetName val="SA"/>
      <sheetName val="Depon"/>
      <sheetName val="Bio"/>
      <sheetName val="Shēma-Janv'16"/>
      <sheetName val="Janv'16"/>
      <sheetName val="Shem_Atkrit+DRN"/>
      <sheetName val="Apjomi_2014-2015"/>
      <sheetName val="apj_zinoj"/>
      <sheetName val="kor_koef"/>
      <sheetName val="004_prop('15_01-06)"/>
      <sheetName val="KA-004"/>
      <sheetName val="004_prop(2015)"/>
      <sheetName val="6"/>
      <sheetName val="7"/>
      <sheetName val="7..001_002"/>
      <sheetName val="7..003"/>
      <sheetName val="7..004"/>
      <sheetName val="7..005"/>
      <sheetName val="7..006"/>
      <sheetName val="7..007"/>
      <sheetName val="7..008"/>
      <sheetName val="7..009"/>
      <sheetName val="7..010"/>
      <sheetName val="7..S"/>
      <sheetName val="7..ŠL"/>
      <sheetName val="8.."/>
      <sheetName val="71.."/>
      <sheetName val="72..73.."/>
      <sheetName val="74.."/>
      <sheetName val="75.."/>
      <sheetName val="77.."/>
      <sheetName val="TARIFS"/>
      <sheetName val="salidz"/>
      <sheetName val="Nr.1"/>
      <sheetName val="PL_kopa"/>
      <sheetName val="strukt"/>
      <sheetName val="Nr.2"/>
      <sheetName val="Nr.2 (kor)"/>
      <sheetName val="Nr.2 (gala)"/>
      <sheetName val="Nr.2-2015"/>
      <sheetName val="skaits"/>
      <sheetName val="Nr.3.1.1"/>
      <sheetName val="Nr.3.1.1-2015"/>
      <sheetName val="7175"/>
      <sheetName val="Nr.3.1.2"/>
      <sheetName val="75511"/>
      <sheetName val="75501_vide"/>
      <sheetName val="TransportsPār-Nr3.1.4"/>
      <sheetName val="3.1.4_vieglie"/>
      <sheetName val="Nr3.1.4-2015"/>
      <sheetName val="7176"/>
      <sheetName val="75516"/>
      <sheetName val="75530"/>
      <sheetName val="TranspAtkr-Nr3.1.4"/>
      <sheetName val="TransportsNod"/>
      <sheetName val="Transports-GEKO"/>
      <sheetName val="Transports"/>
      <sheetName val="Case'15"/>
      <sheetName val="Tana'15"/>
      <sheetName val="Shēma-Transports"/>
      <sheetName val="Nr.3.2"/>
      <sheetName val="75528"/>
      <sheetName val="3.2_lig"/>
      <sheetName val="Nr.3.3"/>
      <sheetName val="7170"/>
      <sheetName val="Nr.3.5"/>
      <sheetName val="Nr.3.5 -2015"/>
      <sheetName val="75519"/>
      <sheetName val="Nr.3.6"/>
      <sheetName val="Nr.3.7_admin"/>
      <sheetName val="7...001_002"/>
      <sheetName val="75512_adm"/>
      <sheetName val="7553_adm"/>
      <sheetName val="7711_adm"/>
      <sheetName val="7730"/>
      <sheetName val="3.7_Transp_admin"/>
      <sheetName val="Nr.3.8"/>
      <sheetName val="7551"/>
      <sheetName val="Nr.3.9"/>
      <sheetName val="7440"/>
      <sheetName val="7540"/>
      <sheetName val="75501"/>
      <sheetName val="75512"/>
      <sheetName val="75514"/>
      <sheetName val="75524"/>
      <sheetName val="75525"/>
      <sheetName val="7553"/>
      <sheetName val="7555"/>
      <sheetName val="7556"/>
      <sheetName val="7560"/>
      <sheetName val="7570"/>
      <sheetName val="7711"/>
      <sheetName val="7720"/>
      <sheetName val="77720"/>
      <sheetName val="77721"/>
      <sheetName val="Nr.4"/>
      <sheetName val="883"/>
      <sheetName val="7557"/>
      <sheetName val="Nr.5"/>
      <sheetName val="Nr.6"/>
      <sheetName val="gaze&amp;elektr_apj"/>
      <sheetName val="Nr.6-2015"/>
      <sheetName val="Maks_iedz"/>
      <sheetName val="Tarifi-Latvij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9">
          <cell r="C49">
            <v>0.86</v>
          </cell>
        </row>
      </sheetData>
      <sheetData sheetId="14"/>
      <sheetData sheetId="15"/>
      <sheetData sheetId="16">
        <row r="3">
          <cell r="B3">
            <v>0.72</v>
          </cell>
        </row>
        <row r="6">
          <cell r="B6">
            <v>0.84</v>
          </cell>
        </row>
        <row r="7">
          <cell r="B7">
            <v>0.96</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3">
          <cell r="H3">
            <v>0</v>
          </cell>
        </row>
      </sheetData>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psavilkums"/>
      <sheetName val="BoQ Cena"/>
      <sheetName val="likmes"/>
      <sheetName val="asf_Rēzekne"/>
      <sheetName val="gruntēšana"/>
      <sheetName val="čippings"/>
      <sheetName val="augu zemes noņemš"/>
      <sheetName val="ierakums-uzbērums(ier)"/>
      <sheetName val="ierakums-uzbērums(uzb)"/>
      <sheetName val="ierakums-atbērtne"/>
      <sheetName val="uzb (no karjera)"/>
      <sheetName val="uzb (no atgūtā mat)"/>
      <sheetName val="grāvju rakš"/>
      <sheetName val="grāvju tīrīš"/>
      <sheetName val="gultne"/>
      <sheetName val="dren.slānis"/>
      <sheetName val="šķembu apakškārta"/>
      <sheetName val="šķembu virskārta_30(22greid)"/>
      <sheetName val="šķembu virskārta_30(8 iekl)"/>
      <sheetName val="šķembas nobraukt_25"/>
      <sheetName val="Nomales_20(15)"/>
      <sheetName val="Nomales_20(5)"/>
      <sheetName val="apmales_30.15"/>
      <sheetName val="teknes_18.50.100"/>
      <sheetName val="caurteku nojaukš"/>
      <sheetName val="frēzēšana(10)"/>
      <sheetName val="grants(6)nojaukš"/>
      <sheetName val="melnā seg.(14)nojaukš"/>
      <sheetName val="celmu novākš"/>
      <sheetName val="krūmi"/>
      <sheetName val="zālājs"/>
      <sheetName val="nogāžu planēšana"/>
      <sheetName val="caurteka(0,5)"/>
      <sheetName val="caurteka(0,7)"/>
      <sheetName val="caurteka(1,0)"/>
      <sheetName val="caurteka(1,6)"/>
      <sheetName val="bruģis_saliņās"/>
      <sheetName val="visp.darbu tāme"/>
      <sheetName val="šķembas"/>
      <sheetName val="planēšana"/>
      <sheetName val="atkūdrošana"/>
      <sheetName val="purva aizb"/>
      <sheetName val="grants tilta remontam"/>
      <sheetName val="asf_Rēzekne (2009)"/>
      <sheetName val="ierakums-uzbērues(ier)"/>
      <sheetName val="ierakums-5zbērums(uzb!"/>
      <sheetName val="uzb (no atgūpā mat)"/>
      <sheetName val="šķembu apacškārta"/>
      <sheetName val="Łķembu virskārta_30(22grei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omments" Target="../comments5.xml"/><Relationship Id="rId3" Type="http://schemas.openxmlformats.org/officeDocument/2006/relationships/hyperlink" Target="https://likumi.lv/ta/id/315868-visparejas-atlaujas-registracijas-un-informacijas-iesniegsanas-noteikumi-depozita-iepakojuma-apsaimniekosanas-nozare" TargetMode="External"/><Relationship Id="rId7" Type="http://schemas.openxmlformats.org/officeDocument/2006/relationships/vmlDrawing" Target="../drawings/vmlDrawing5.vml"/><Relationship Id="rId2" Type="http://schemas.openxmlformats.org/officeDocument/2006/relationships/hyperlink" Target="https://likumi.lv/ta/id/315867-depozita-sistemas-dalibas-maksas-aprekinasanas-metodika" TargetMode="External"/><Relationship Id="rId1" Type="http://schemas.openxmlformats.org/officeDocument/2006/relationships/hyperlink" Target="https://likumi.lv/ta/id/315868-visparejas-atlaujas-registracijas-un-informacijas-iesniegsanas-noteikumi-depozita-iepakojuma-apsaimniekosanas-nozare" TargetMode="External"/><Relationship Id="rId6" Type="http://schemas.openxmlformats.org/officeDocument/2006/relationships/drawing" Target="../drawings/drawing1.xml"/><Relationship Id="rId5" Type="http://schemas.openxmlformats.org/officeDocument/2006/relationships/printerSettings" Target="../printerSettings/printerSettings8.bin"/><Relationship Id="rId4" Type="http://schemas.openxmlformats.org/officeDocument/2006/relationships/hyperlink" Target="https://likumi.lv/ta/id/315867-depozita-sistemas-dalibas-maksas-aprekinasanas-metodika" TargetMode="External"/></Relationships>
</file>

<file path=xl/worksheets/_rels/sheet11.xml.rels><?xml version="1.0" encoding="UTF-8" standalone="yes"?>
<Relationships xmlns="http://schemas.openxmlformats.org/package/2006/relationships"><Relationship Id="rId8" Type="http://schemas.openxmlformats.org/officeDocument/2006/relationships/comments" Target="../comments6.xml"/><Relationship Id="rId3" Type="http://schemas.openxmlformats.org/officeDocument/2006/relationships/hyperlink" Target="https://likumi.lv/ta/id/315867-depozita-sistemas-dalibas-maksas-aprekinasanas-metodika" TargetMode="External"/><Relationship Id="rId7" Type="http://schemas.openxmlformats.org/officeDocument/2006/relationships/vmlDrawing" Target="../drawings/vmlDrawing6.vml"/><Relationship Id="rId2" Type="http://schemas.openxmlformats.org/officeDocument/2006/relationships/hyperlink" Target="https://likumi.lv/ta/id/315867-depozita-sistemas-dalibas-maksas-aprekinasanas-metodika" TargetMode="External"/><Relationship Id="rId1" Type="http://schemas.openxmlformats.org/officeDocument/2006/relationships/hyperlink" Target="https://likumi.lv/ta/id/315868-visparejas-atlaujas-registracijas-un-informacijas-iesniegsanas-noteikumi-depozita-iepakojuma-apsaimniekosanas-nozare" TargetMode="External"/><Relationship Id="rId6" Type="http://schemas.openxmlformats.org/officeDocument/2006/relationships/printerSettings" Target="../printerSettings/printerSettings9.bin"/><Relationship Id="rId5" Type="http://schemas.openxmlformats.org/officeDocument/2006/relationships/hyperlink" Target="https://likumi.lv/ta/id/315867-depozita-sistemas-dalibas-maksas-aprekinasanas-metodika" TargetMode="External"/><Relationship Id="rId4" Type="http://schemas.openxmlformats.org/officeDocument/2006/relationships/hyperlink" Target="https://likumi.lv/ta/id/315868-visparejas-atlaujas-registracijas-un-informacijas-iesniegsanas-noteikumi-depozita-iepakojuma-apsaimniekosanas-nozare" TargetMode="External"/></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30.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6.bin"/><Relationship Id="rId1" Type="http://schemas.openxmlformats.org/officeDocument/2006/relationships/hyperlink" Target="https://likumi.lv/ta/id/315867-depozita-sistemas-dalibas-maksas-aprekinasanas-metodika" TargetMode="External"/><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s://likumi.lv/ta/id/315868-visparejas-atlaujas-registracijas-un-informacijas-iesniegsanas-noteikumi-depozita-iepakojuma-apsaimniekosanas-nozare" TargetMode="External"/><Relationship Id="rId7" Type="http://schemas.openxmlformats.org/officeDocument/2006/relationships/vmlDrawing" Target="../drawings/vmlDrawing4.vml"/><Relationship Id="rId2" Type="http://schemas.openxmlformats.org/officeDocument/2006/relationships/hyperlink" Target="https://likumi.lv/ta/id/315867-depozita-sistemas-dalibas-maksas-aprekinasanas-metodika" TargetMode="External"/><Relationship Id="rId1" Type="http://schemas.openxmlformats.org/officeDocument/2006/relationships/hyperlink" Target="https://likumi.lv/ta/id/315868-visparejas-atlaujas-registracijas-un-informacijas-iesniegsanas-noteikumi-depozita-iepakojuma-apsaimniekosanas-nozare" TargetMode="External"/><Relationship Id="rId6" Type="http://schemas.openxmlformats.org/officeDocument/2006/relationships/printerSettings" Target="../printerSettings/printerSettings7.bin"/><Relationship Id="rId5" Type="http://schemas.openxmlformats.org/officeDocument/2006/relationships/hyperlink" Target="https://likumi.lv/ta/id/315868-visparejas-atlaujas-registracijas-un-informacijas-iesniegsanas-noteikumi-depozita-iepakojuma-apsaimniekosanas-nozare" TargetMode="External"/><Relationship Id="rId4" Type="http://schemas.openxmlformats.org/officeDocument/2006/relationships/hyperlink" Target="https://likumi.lv/ta/id/315867-depozita-sistemas-dalibas-maksas-aprekinasanas-metodik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2D95C-2055-455A-9F8D-D52BBD333BBE}">
  <dimension ref="A1:C165"/>
  <sheetViews>
    <sheetView topLeftCell="A8" workbookViewId="0">
      <pane ySplit="3" topLeftCell="A11" activePane="bottomLeft" state="frozen"/>
      <selection activeCell="R15" sqref="R15"/>
      <selection pane="bottomLeft" activeCell="B27" sqref="B27:C27"/>
    </sheetView>
  </sheetViews>
  <sheetFormatPr defaultRowHeight="14" x14ac:dyDescent="0.3"/>
  <cols>
    <col min="1" max="2" width="9.1796875" style="182"/>
    <col min="3" max="3" width="66" style="182" customWidth="1"/>
    <col min="4" max="258" width="9.1796875" style="182"/>
    <col min="259" max="259" width="66" style="182" customWidth="1"/>
    <col min="260" max="514" width="9.1796875" style="182"/>
    <col min="515" max="515" width="66" style="182" customWidth="1"/>
    <col min="516" max="770" width="9.1796875" style="182"/>
    <col min="771" max="771" width="66" style="182" customWidth="1"/>
    <col min="772" max="1026" width="9.1796875" style="182"/>
    <col min="1027" max="1027" width="66" style="182" customWidth="1"/>
    <col min="1028" max="1282" width="9.1796875" style="182"/>
    <col min="1283" max="1283" width="66" style="182" customWidth="1"/>
    <col min="1284" max="1538" width="9.1796875" style="182"/>
    <col min="1539" max="1539" width="66" style="182" customWidth="1"/>
    <col min="1540" max="1794" width="9.1796875" style="182"/>
    <col min="1795" max="1795" width="66" style="182" customWidth="1"/>
    <col min="1796" max="2050" width="9.1796875" style="182"/>
    <col min="2051" max="2051" width="66" style="182" customWidth="1"/>
    <col min="2052" max="2306" width="9.1796875" style="182"/>
    <col min="2307" max="2307" width="66" style="182" customWidth="1"/>
    <col min="2308" max="2562" width="9.1796875" style="182"/>
    <col min="2563" max="2563" width="66" style="182" customWidth="1"/>
    <col min="2564" max="2818" width="9.1796875" style="182"/>
    <col min="2819" max="2819" width="66" style="182" customWidth="1"/>
    <col min="2820" max="3074" width="9.1796875" style="182"/>
    <col min="3075" max="3075" width="66" style="182" customWidth="1"/>
    <col min="3076" max="3330" width="9.1796875" style="182"/>
    <col min="3331" max="3331" width="66" style="182" customWidth="1"/>
    <col min="3332" max="3586" width="9.1796875" style="182"/>
    <col min="3587" max="3587" width="66" style="182" customWidth="1"/>
    <col min="3588" max="3842" width="9.1796875" style="182"/>
    <col min="3843" max="3843" width="66" style="182" customWidth="1"/>
    <col min="3844" max="4098" width="9.1796875" style="182"/>
    <col min="4099" max="4099" width="66" style="182" customWidth="1"/>
    <col min="4100" max="4354" width="9.1796875" style="182"/>
    <col min="4355" max="4355" width="66" style="182" customWidth="1"/>
    <col min="4356" max="4610" width="9.1796875" style="182"/>
    <col min="4611" max="4611" width="66" style="182" customWidth="1"/>
    <col min="4612" max="4866" width="9.1796875" style="182"/>
    <col min="4867" max="4867" width="66" style="182" customWidth="1"/>
    <col min="4868" max="5122" width="9.1796875" style="182"/>
    <col min="5123" max="5123" width="66" style="182" customWidth="1"/>
    <col min="5124" max="5378" width="9.1796875" style="182"/>
    <col min="5379" max="5379" width="66" style="182" customWidth="1"/>
    <col min="5380" max="5634" width="9.1796875" style="182"/>
    <col min="5635" max="5635" width="66" style="182" customWidth="1"/>
    <col min="5636" max="5890" width="9.1796875" style="182"/>
    <col min="5891" max="5891" width="66" style="182" customWidth="1"/>
    <col min="5892" max="6146" width="9.1796875" style="182"/>
    <col min="6147" max="6147" width="66" style="182" customWidth="1"/>
    <col min="6148" max="6402" width="9.1796875" style="182"/>
    <col min="6403" max="6403" width="66" style="182" customWidth="1"/>
    <col min="6404" max="6658" width="9.1796875" style="182"/>
    <col min="6659" max="6659" width="66" style="182" customWidth="1"/>
    <col min="6660" max="6914" width="9.1796875" style="182"/>
    <col min="6915" max="6915" width="66" style="182" customWidth="1"/>
    <col min="6916" max="7170" width="9.1796875" style="182"/>
    <col min="7171" max="7171" width="66" style="182" customWidth="1"/>
    <col min="7172" max="7426" width="9.1796875" style="182"/>
    <col min="7427" max="7427" width="66" style="182" customWidth="1"/>
    <col min="7428" max="7682" width="9.1796875" style="182"/>
    <col min="7683" max="7683" width="66" style="182" customWidth="1"/>
    <col min="7684" max="7938" width="9.1796875" style="182"/>
    <col min="7939" max="7939" width="66" style="182" customWidth="1"/>
    <col min="7940" max="8194" width="9.1796875" style="182"/>
    <col min="8195" max="8195" width="66" style="182" customWidth="1"/>
    <col min="8196" max="8450" width="9.1796875" style="182"/>
    <col min="8451" max="8451" width="66" style="182" customWidth="1"/>
    <col min="8452" max="8706" width="9.1796875" style="182"/>
    <col min="8707" max="8707" width="66" style="182" customWidth="1"/>
    <col min="8708" max="8962" width="9.1796875" style="182"/>
    <col min="8963" max="8963" width="66" style="182" customWidth="1"/>
    <col min="8964" max="9218" width="9.1796875" style="182"/>
    <col min="9219" max="9219" width="66" style="182" customWidth="1"/>
    <col min="9220" max="9474" width="9.1796875" style="182"/>
    <col min="9475" max="9475" width="66" style="182" customWidth="1"/>
    <col min="9476" max="9730" width="9.1796875" style="182"/>
    <col min="9731" max="9731" width="66" style="182" customWidth="1"/>
    <col min="9732" max="9986" width="9.1796875" style="182"/>
    <col min="9987" max="9987" width="66" style="182" customWidth="1"/>
    <col min="9988" max="10242" width="9.1796875" style="182"/>
    <col min="10243" max="10243" width="66" style="182" customWidth="1"/>
    <col min="10244" max="10498" width="9.1796875" style="182"/>
    <col min="10499" max="10499" width="66" style="182" customWidth="1"/>
    <col min="10500" max="10754" width="9.1796875" style="182"/>
    <col min="10755" max="10755" width="66" style="182" customWidth="1"/>
    <col min="10756" max="11010" width="9.1796875" style="182"/>
    <col min="11011" max="11011" width="66" style="182" customWidth="1"/>
    <col min="11012" max="11266" width="9.1796875" style="182"/>
    <col min="11267" max="11267" width="66" style="182" customWidth="1"/>
    <col min="11268" max="11522" width="9.1796875" style="182"/>
    <col min="11523" max="11523" width="66" style="182" customWidth="1"/>
    <col min="11524" max="11778" width="9.1796875" style="182"/>
    <col min="11779" max="11779" width="66" style="182" customWidth="1"/>
    <col min="11780" max="12034" width="9.1796875" style="182"/>
    <col min="12035" max="12035" width="66" style="182" customWidth="1"/>
    <col min="12036" max="12290" width="9.1796875" style="182"/>
    <col min="12291" max="12291" width="66" style="182" customWidth="1"/>
    <col min="12292" max="12546" width="9.1796875" style="182"/>
    <col min="12547" max="12547" width="66" style="182" customWidth="1"/>
    <col min="12548" max="12802" width="9.1796875" style="182"/>
    <col min="12803" max="12803" width="66" style="182" customWidth="1"/>
    <col min="12804" max="13058" width="9.1796875" style="182"/>
    <col min="13059" max="13059" width="66" style="182" customWidth="1"/>
    <col min="13060" max="13314" width="9.1796875" style="182"/>
    <col min="13315" max="13315" width="66" style="182" customWidth="1"/>
    <col min="13316" max="13570" width="9.1796875" style="182"/>
    <col min="13571" max="13571" width="66" style="182" customWidth="1"/>
    <col min="13572" max="13826" width="9.1796875" style="182"/>
    <col min="13827" max="13827" width="66" style="182" customWidth="1"/>
    <col min="13828" max="14082" width="9.1796875" style="182"/>
    <col min="14083" max="14083" width="66" style="182" customWidth="1"/>
    <col min="14084" max="14338" width="9.1796875" style="182"/>
    <col min="14339" max="14339" width="66" style="182" customWidth="1"/>
    <col min="14340" max="14594" width="9.1796875" style="182"/>
    <col min="14595" max="14595" width="66" style="182" customWidth="1"/>
    <col min="14596" max="14850" width="9.1796875" style="182"/>
    <col min="14851" max="14851" width="66" style="182" customWidth="1"/>
    <col min="14852" max="15106" width="9.1796875" style="182"/>
    <col min="15107" max="15107" width="66" style="182" customWidth="1"/>
    <col min="15108" max="15362" width="9.1796875" style="182"/>
    <col min="15363" max="15363" width="66" style="182" customWidth="1"/>
    <col min="15364" max="15618" width="9.1796875" style="182"/>
    <col min="15619" max="15619" width="66" style="182" customWidth="1"/>
    <col min="15620" max="15874" width="9.1796875" style="182"/>
    <col min="15875" max="15875" width="66" style="182" customWidth="1"/>
    <col min="15876" max="16130" width="9.1796875" style="182"/>
    <col min="16131" max="16131" width="66" style="182" customWidth="1"/>
    <col min="16132" max="16384" width="9.1796875" style="182"/>
  </cols>
  <sheetData>
    <row r="1" spans="1:3" ht="15.5" hidden="1" x14ac:dyDescent="0.3">
      <c r="A1" s="180"/>
      <c r="B1" s="180"/>
      <c r="C1" s="181" t="s">
        <v>206</v>
      </c>
    </row>
    <row r="2" spans="1:3" ht="15.5" hidden="1" x14ac:dyDescent="0.3">
      <c r="A2" s="180"/>
      <c r="B2" s="180"/>
      <c r="C2" s="183" t="s">
        <v>207</v>
      </c>
    </row>
    <row r="3" spans="1:3" ht="15.5" hidden="1" x14ac:dyDescent="0.3">
      <c r="A3" s="180"/>
      <c r="B3" s="180"/>
      <c r="C3" s="183" t="s">
        <v>208</v>
      </c>
    </row>
    <row r="4" spans="1:3" ht="15.5" hidden="1" x14ac:dyDescent="0.3">
      <c r="A4" s="180"/>
      <c r="B4" s="180"/>
      <c r="C4" s="183" t="s">
        <v>209</v>
      </c>
    </row>
    <row r="5" spans="1:3" ht="15.5" hidden="1" x14ac:dyDescent="0.3">
      <c r="A5" s="180"/>
      <c r="B5" s="180"/>
      <c r="C5" s="183" t="s">
        <v>210</v>
      </c>
    </row>
    <row r="6" spans="1:3" ht="15.5" hidden="1" x14ac:dyDescent="0.3">
      <c r="A6" s="180"/>
      <c r="B6" s="180"/>
      <c r="C6" s="180"/>
    </row>
    <row r="7" spans="1:3" ht="15.5" hidden="1" x14ac:dyDescent="0.35">
      <c r="A7" s="184"/>
      <c r="B7" s="184"/>
      <c r="C7" s="184"/>
    </row>
    <row r="8" spans="1:3" ht="16.5" x14ac:dyDescent="0.3">
      <c r="A8" s="476" t="s">
        <v>211</v>
      </c>
      <c r="B8" s="476"/>
      <c r="C8" s="476"/>
    </row>
    <row r="9" spans="1:3" ht="15.5" x14ac:dyDescent="0.35">
      <c r="A9" s="184"/>
      <c r="B9" s="184"/>
      <c r="C9" s="184"/>
    </row>
    <row r="10" spans="1:3" ht="15.5" x14ac:dyDescent="0.35">
      <c r="A10" s="185" t="s">
        <v>212</v>
      </c>
      <c r="B10" s="477" t="s">
        <v>213</v>
      </c>
      <c r="C10" s="477"/>
    </row>
    <row r="11" spans="1:3" ht="15.5" x14ac:dyDescent="0.3">
      <c r="A11" s="186"/>
      <c r="B11" s="478"/>
      <c r="C11" s="479"/>
    </row>
    <row r="12" spans="1:3" ht="15.5" x14ac:dyDescent="0.3">
      <c r="A12" s="187"/>
      <c r="B12" s="480"/>
      <c r="C12" s="481"/>
    </row>
    <row r="13" spans="1:3" ht="15.5" x14ac:dyDescent="0.3">
      <c r="A13" s="187"/>
      <c r="B13" s="480"/>
      <c r="C13" s="481"/>
    </row>
    <row r="14" spans="1:3" ht="15.5" x14ac:dyDescent="0.3">
      <c r="A14" s="187"/>
      <c r="B14" s="480"/>
      <c r="C14" s="481"/>
    </row>
    <row r="15" spans="1:3" ht="15.5" x14ac:dyDescent="0.3">
      <c r="A15" s="187"/>
      <c r="B15" s="480"/>
      <c r="C15" s="481"/>
    </row>
    <row r="16" spans="1:3" ht="15.5" x14ac:dyDescent="0.3">
      <c r="A16" s="187"/>
      <c r="B16" s="480"/>
      <c r="C16" s="481"/>
    </row>
    <row r="17" spans="1:3" ht="15.5" x14ac:dyDescent="0.3">
      <c r="A17" s="187"/>
      <c r="B17" s="480"/>
      <c r="C17" s="481"/>
    </row>
    <row r="18" spans="1:3" ht="15.5" x14ac:dyDescent="0.3">
      <c r="A18" s="187"/>
      <c r="B18" s="480"/>
      <c r="C18" s="481"/>
    </row>
    <row r="19" spans="1:3" ht="15.5" x14ac:dyDescent="0.3">
      <c r="A19" s="187"/>
      <c r="B19" s="480"/>
      <c r="C19" s="481"/>
    </row>
    <row r="20" spans="1:3" ht="15.5" x14ac:dyDescent="0.3">
      <c r="A20" s="187"/>
      <c r="B20" s="480"/>
      <c r="C20" s="481"/>
    </row>
    <row r="21" spans="1:3" ht="15.5" x14ac:dyDescent="0.3">
      <c r="A21" s="187"/>
      <c r="B21" s="480"/>
      <c r="C21" s="481"/>
    </row>
    <row r="22" spans="1:3" ht="15.5" x14ac:dyDescent="0.3">
      <c r="A22" s="187"/>
      <c r="B22" s="480"/>
      <c r="C22" s="481"/>
    </row>
    <row r="23" spans="1:3" ht="15.5" x14ac:dyDescent="0.3">
      <c r="A23" s="187"/>
      <c r="B23" s="480"/>
      <c r="C23" s="481"/>
    </row>
    <row r="24" spans="1:3" ht="15.5" x14ac:dyDescent="0.3">
      <c r="A24" s="187"/>
      <c r="B24" s="480"/>
      <c r="C24" s="481"/>
    </row>
    <row r="25" spans="1:3" ht="15.5" x14ac:dyDescent="0.3">
      <c r="A25" s="187"/>
      <c r="B25" s="480"/>
      <c r="C25" s="481"/>
    </row>
    <row r="26" spans="1:3" ht="15.5" x14ac:dyDescent="0.3">
      <c r="A26" s="187"/>
      <c r="B26" s="480"/>
      <c r="C26" s="481"/>
    </row>
    <row r="27" spans="1:3" ht="15.5" x14ac:dyDescent="0.3">
      <c r="A27" s="187"/>
      <c r="B27" s="480"/>
      <c r="C27" s="481"/>
    </row>
    <row r="28" spans="1:3" ht="15.5" x14ac:dyDescent="0.3">
      <c r="A28" s="187"/>
      <c r="B28" s="480"/>
      <c r="C28" s="481"/>
    </row>
    <row r="29" spans="1:3" ht="15.5" x14ac:dyDescent="0.3">
      <c r="A29" s="187"/>
      <c r="B29" s="480"/>
      <c r="C29" s="481"/>
    </row>
    <row r="30" spans="1:3" ht="15.5" x14ac:dyDescent="0.3">
      <c r="A30" s="187"/>
      <c r="B30" s="480"/>
      <c r="C30" s="481"/>
    </row>
    <row r="31" spans="1:3" ht="15.5" x14ac:dyDescent="0.3">
      <c r="A31" s="187"/>
      <c r="B31" s="480"/>
      <c r="C31" s="481"/>
    </row>
    <row r="32" spans="1:3" ht="15.5" x14ac:dyDescent="0.3">
      <c r="A32" s="187"/>
      <c r="B32" s="480"/>
      <c r="C32" s="481"/>
    </row>
    <row r="33" spans="1:3" ht="15.5" x14ac:dyDescent="0.3">
      <c r="A33" s="187"/>
      <c r="B33" s="480"/>
      <c r="C33" s="481"/>
    </row>
    <row r="34" spans="1:3" ht="15.5" x14ac:dyDescent="0.3">
      <c r="A34" s="187"/>
      <c r="B34" s="480"/>
      <c r="C34" s="481"/>
    </row>
    <row r="35" spans="1:3" ht="15.5" x14ac:dyDescent="0.3">
      <c r="A35" s="187"/>
      <c r="B35" s="480"/>
      <c r="C35" s="481"/>
    </row>
    <row r="36" spans="1:3" ht="15.5" x14ac:dyDescent="0.3">
      <c r="A36" s="187"/>
      <c r="B36" s="480"/>
      <c r="C36" s="481"/>
    </row>
    <row r="37" spans="1:3" ht="15.5" x14ac:dyDescent="0.3">
      <c r="A37" s="187"/>
      <c r="B37" s="480"/>
      <c r="C37" s="481"/>
    </row>
    <row r="38" spans="1:3" ht="15.5" x14ac:dyDescent="0.3">
      <c r="A38" s="187"/>
      <c r="B38" s="480"/>
      <c r="C38" s="481"/>
    </row>
    <row r="39" spans="1:3" ht="15.5" x14ac:dyDescent="0.3">
      <c r="A39" s="187"/>
      <c r="B39" s="480"/>
      <c r="C39" s="481"/>
    </row>
    <row r="40" spans="1:3" ht="15.5" x14ac:dyDescent="0.3">
      <c r="A40" s="187"/>
      <c r="B40" s="480"/>
      <c r="C40" s="481"/>
    </row>
    <row r="41" spans="1:3" ht="15.5" x14ac:dyDescent="0.3">
      <c r="A41" s="187"/>
      <c r="B41" s="480"/>
      <c r="C41" s="481"/>
    </row>
    <row r="42" spans="1:3" ht="15.5" x14ac:dyDescent="0.3">
      <c r="A42" s="187"/>
      <c r="B42" s="480"/>
      <c r="C42" s="481"/>
    </row>
    <row r="43" spans="1:3" ht="15.5" x14ac:dyDescent="0.3">
      <c r="A43" s="187"/>
      <c r="B43" s="480"/>
      <c r="C43" s="481"/>
    </row>
    <row r="44" spans="1:3" ht="15.5" x14ac:dyDescent="0.3">
      <c r="A44" s="187"/>
      <c r="B44" s="480"/>
      <c r="C44" s="481"/>
    </row>
    <row r="45" spans="1:3" ht="15.5" x14ac:dyDescent="0.3">
      <c r="A45" s="187"/>
      <c r="B45" s="480"/>
      <c r="C45" s="481"/>
    </row>
    <row r="46" spans="1:3" ht="15.5" x14ac:dyDescent="0.3">
      <c r="A46" s="187"/>
      <c r="B46" s="480"/>
      <c r="C46" s="481"/>
    </row>
    <row r="47" spans="1:3" ht="15.5" x14ac:dyDescent="0.3">
      <c r="A47" s="187"/>
      <c r="B47" s="480"/>
      <c r="C47" s="481"/>
    </row>
    <row r="48" spans="1:3" ht="15.5" x14ac:dyDescent="0.3">
      <c r="A48" s="187"/>
      <c r="B48" s="480"/>
      <c r="C48" s="481"/>
    </row>
    <row r="49" spans="1:3" ht="15.5" x14ac:dyDescent="0.3">
      <c r="A49" s="187"/>
      <c r="B49" s="480"/>
      <c r="C49" s="481"/>
    </row>
    <row r="50" spans="1:3" ht="15.5" x14ac:dyDescent="0.3">
      <c r="A50" s="187"/>
      <c r="B50" s="480"/>
      <c r="C50" s="481"/>
    </row>
    <row r="51" spans="1:3" ht="15.5" x14ac:dyDescent="0.3">
      <c r="A51" s="187"/>
      <c r="B51" s="480"/>
      <c r="C51" s="481"/>
    </row>
    <row r="52" spans="1:3" ht="15.5" x14ac:dyDescent="0.3">
      <c r="A52" s="187"/>
      <c r="B52" s="480"/>
      <c r="C52" s="481"/>
    </row>
    <row r="53" spans="1:3" ht="15.5" x14ac:dyDescent="0.3">
      <c r="A53" s="187"/>
      <c r="B53" s="480"/>
      <c r="C53" s="481"/>
    </row>
    <row r="54" spans="1:3" ht="15.5" x14ac:dyDescent="0.3">
      <c r="A54" s="187"/>
      <c r="B54" s="480"/>
      <c r="C54" s="481"/>
    </row>
    <row r="55" spans="1:3" ht="15.5" x14ac:dyDescent="0.3">
      <c r="A55" s="187"/>
      <c r="B55" s="480"/>
      <c r="C55" s="481"/>
    </row>
    <row r="56" spans="1:3" ht="15.5" x14ac:dyDescent="0.3">
      <c r="A56" s="187"/>
      <c r="B56" s="480"/>
      <c r="C56" s="481"/>
    </row>
    <row r="57" spans="1:3" ht="15.5" x14ac:dyDescent="0.3">
      <c r="A57" s="187"/>
      <c r="B57" s="480"/>
      <c r="C57" s="481"/>
    </row>
    <row r="58" spans="1:3" ht="15.5" x14ac:dyDescent="0.3">
      <c r="A58" s="187"/>
      <c r="B58" s="480"/>
      <c r="C58" s="481"/>
    </row>
    <row r="59" spans="1:3" ht="15.5" x14ac:dyDescent="0.3">
      <c r="A59" s="187"/>
      <c r="B59" s="480"/>
      <c r="C59" s="481"/>
    </row>
    <row r="60" spans="1:3" ht="15.5" x14ac:dyDescent="0.3">
      <c r="A60" s="187"/>
      <c r="B60" s="480"/>
      <c r="C60" s="481"/>
    </row>
    <row r="61" spans="1:3" ht="15.5" x14ac:dyDescent="0.3">
      <c r="A61" s="187"/>
      <c r="B61" s="480"/>
      <c r="C61" s="481"/>
    </row>
    <row r="62" spans="1:3" ht="15.5" x14ac:dyDescent="0.3">
      <c r="A62" s="187"/>
      <c r="B62" s="480"/>
      <c r="C62" s="481"/>
    </row>
    <row r="63" spans="1:3" ht="15.5" x14ac:dyDescent="0.3">
      <c r="A63" s="187"/>
      <c r="B63" s="480"/>
      <c r="C63" s="481"/>
    </row>
    <row r="64" spans="1:3" ht="15.5" x14ac:dyDescent="0.3">
      <c r="A64" s="187"/>
      <c r="B64" s="480"/>
      <c r="C64" s="481"/>
    </row>
    <row r="65" spans="1:3" ht="15.5" x14ac:dyDescent="0.3">
      <c r="A65" s="187"/>
      <c r="B65" s="480"/>
      <c r="C65" s="481"/>
    </row>
    <row r="66" spans="1:3" ht="15.5" x14ac:dyDescent="0.3">
      <c r="A66" s="187"/>
      <c r="B66" s="480"/>
      <c r="C66" s="481"/>
    </row>
    <row r="67" spans="1:3" ht="15.5" x14ac:dyDescent="0.3">
      <c r="A67" s="187"/>
      <c r="B67" s="480"/>
      <c r="C67" s="481"/>
    </row>
    <row r="68" spans="1:3" ht="15.5" x14ac:dyDescent="0.3">
      <c r="A68" s="187"/>
      <c r="B68" s="480"/>
      <c r="C68" s="481"/>
    </row>
    <row r="69" spans="1:3" ht="15.5" x14ac:dyDescent="0.3">
      <c r="A69" s="187"/>
      <c r="B69" s="480"/>
      <c r="C69" s="481"/>
    </row>
    <row r="70" spans="1:3" ht="15.5" x14ac:dyDescent="0.3">
      <c r="A70" s="187"/>
      <c r="B70" s="480"/>
      <c r="C70" s="481"/>
    </row>
    <row r="71" spans="1:3" ht="15.5" x14ac:dyDescent="0.3">
      <c r="A71" s="187"/>
      <c r="B71" s="480"/>
      <c r="C71" s="481"/>
    </row>
    <row r="72" spans="1:3" ht="15.5" x14ac:dyDescent="0.3">
      <c r="A72" s="187"/>
      <c r="B72" s="480"/>
      <c r="C72" s="481"/>
    </row>
    <row r="73" spans="1:3" ht="15.5" x14ac:dyDescent="0.3">
      <c r="A73" s="187"/>
      <c r="B73" s="480"/>
      <c r="C73" s="481"/>
    </row>
    <row r="74" spans="1:3" ht="15.5" x14ac:dyDescent="0.3">
      <c r="A74" s="187"/>
      <c r="B74" s="480"/>
      <c r="C74" s="481"/>
    </row>
    <row r="75" spans="1:3" ht="15.5" x14ac:dyDescent="0.3">
      <c r="A75" s="187"/>
      <c r="B75" s="480"/>
      <c r="C75" s="481"/>
    </row>
    <row r="76" spans="1:3" ht="15.5" x14ac:dyDescent="0.3">
      <c r="A76" s="187"/>
      <c r="B76" s="480"/>
      <c r="C76" s="481"/>
    </row>
    <row r="77" spans="1:3" ht="15.5" x14ac:dyDescent="0.3">
      <c r="A77" s="187"/>
      <c r="B77" s="480"/>
      <c r="C77" s="481"/>
    </row>
    <row r="78" spans="1:3" ht="15.5" x14ac:dyDescent="0.3">
      <c r="A78" s="187"/>
      <c r="B78" s="480"/>
      <c r="C78" s="481"/>
    </row>
    <row r="79" spans="1:3" ht="15.5" x14ac:dyDescent="0.3">
      <c r="A79" s="187"/>
      <c r="B79" s="480"/>
      <c r="C79" s="481"/>
    </row>
    <row r="80" spans="1:3" ht="15.5" x14ac:dyDescent="0.3">
      <c r="A80" s="187"/>
      <c r="B80" s="480"/>
      <c r="C80" s="481"/>
    </row>
    <row r="81" spans="1:3" ht="15.5" x14ac:dyDescent="0.3">
      <c r="A81" s="187"/>
      <c r="B81" s="480"/>
      <c r="C81" s="481"/>
    </row>
    <row r="82" spans="1:3" ht="15.5" x14ac:dyDescent="0.3">
      <c r="A82" s="187"/>
      <c r="B82" s="480"/>
      <c r="C82" s="481"/>
    </row>
    <row r="83" spans="1:3" ht="15.5" x14ac:dyDescent="0.3">
      <c r="A83" s="187"/>
      <c r="B83" s="480"/>
      <c r="C83" s="481"/>
    </row>
    <row r="84" spans="1:3" ht="15.5" x14ac:dyDescent="0.3">
      <c r="A84" s="187"/>
      <c r="B84" s="480"/>
      <c r="C84" s="481"/>
    </row>
    <row r="85" spans="1:3" ht="15.5" x14ac:dyDescent="0.3">
      <c r="A85" s="187"/>
      <c r="B85" s="480"/>
      <c r="C85" s="481"/>
    </row>
    <row r="86" spans="1:3" ht="15.5" x14ac:dyDescent="0.3">
      <c r="A86" s="187"/>
      <c r="B86" s="480"/>
      <c r="C86" s="481"/>
    </row>
    <row r="87" spans="1:3" ht="15.5" x14ac:dyDescent="0.3">
      <c r="A87" s="187"/>
      <c r="B87" s="480"/>
      <c r="C87" s="481"/>
    </row>
    <row r="88" spans="1:3" ht="15.5" x14ac:dyDescent="0.3">
      <c r="A88" s="187"/>
      <c r="B88" s="480"/>
      <c r="C88" s="481"/>
    </row>
    <row r="89" spans="1:3" ht="15.5" x14ac:dyDescent="0.3">
      <c r="A89" s="187"/>
      <c r="B89" s="480"/>
      <c r="C89" s="481"/>
    </row>
    <row r="90" spans="1:3" ht="15.5" x14ac:dyDescent="0.3">
      <c r="A90" s="187"/>
      <c r="B90" s="480"/>
      <c r="C90" s="481"/>
    </row>
    <row r="91" spans="1:3" ht="15.5" x14ac:dyDescent="0.3">
      <c r="A91" s="187"/>
      <c r="B91" s="480"/>
      <c r="C91" s="481"/>
    </row>
    <row r="92" spans="1:3" ht="15.5" x14ac:dyDescent="0.3">
      <c r="A92" s="187"/>
      <c r="B92" s="480"/>
      <c r="C92" s="481"/>
    </row>
    <row r="93" spans="1:3" ht="15.5" x14ac:dyDescent="0.3">
      <c r="A93" s="187"/>
      <c r="B93" s="480"/>
      <c r="C93" s="481"/>
    </row>
    <row r="94" spans="1:3" ht="15.5" x14ac:dyDescent="0.3">
      <c r="A94" s="187"/>
      <c r="B94" s="480"/>
      <c r="C94" s="481"/>
    </row>
    <row r="95" spans="1:3" ht="15.5" x14ac:dyDescent="0.3">
      <c r="A95" s="187"/>
      <c r="B95" s="480"/>
      <c r="C95" s="481"/>
    </row>
    <row r="96" spans="1:3" ht="15.5" x14ac:dyDescent="0.3">
      <c r="A96" s="187"/>
      <c r="B96" s="480"/>
      <c r="C96" s="481"/>
    </row>
    <row r="97" spans="1:3" ht="15.5" x14ac:dyDescent="0.3">
      <c r="A97" s="187"/>
      <c r="B97" s="480"/>
      <c r="C97" s="481"/>
    </row>
    <row r="98" spans="1:3" ht="15.5" x14ac:dyDescent="0.3">
      <c r="A98" s="187"/>
      <c r="B98" s="480"/>
      <c r="C98" s="481"/>
    </row>
    <row r="99" spans="1:3" ht="15.5" x14ac:dyDescent="0.3">
      <c r="A99" s="187"/>
      <c r="B99" s="480"/>
      <c r="C99" s="481"/>
    </row>
    <row r="100" spans="1:3" ht="15.5" x14ac:dyDescent="0.3">
      <c r="A100" s="187"/>
      <c r="B100" s="480"/>
      <c r="C100" s="481"/>
    </row>
    <row r="101" spans="1:3" ht="15.5" x14ac:dyDescent="0.3">
      <c r="A101" s="187"/>
      <c r="B101" s="480"/>
      <c r="C101" s="481"/>
    </row>
    <row r="102" spans="1:3" ht="15.5" x14ac:dyDescent="0.3">
      <c r="A102" s="187"/>
      <c r="B102" s="480"/>
      <c r="C102" s="481"/>
    </row>
    <row r="103" spans="1:3" ht="15.5" x14ac:dyDescent="0.3">
      <c r="A103" s="187"/>
      <c r="B103" s="480"/>
      <c r="C103" s="481"/>
    </row>
    <row r="104" spans="1:3" ht="15.5" x14ac:dyDescent="0.3">
      <c r="A104" s="187"/>
      <c r="B104" s="480"/>
      <c r="C104" s="481"/>
    </row>
    <row r="105" spans="1:3" ht="15.5" x14ac:dyDescent="0.3">
      <c r="A105" s="187"/>
      <c r="B105" s="480"/>
      <c r="C105" s="481"/>
    </row>
    <row r="106" spans="1:3" ht="15.5" x14ac:dyDescent="0.3">
      <c r="A106" s="187"/>
      <c r="B106" s="480"/>
      <c r="C106" s="481"/>
    </row>
    <row r="107" spans="1:3" ht="15.5" x14ac:dyDescent="0.3">
      <c r="A107" s="187"/>
      <c r="B107" s="480"/>
      <c r="C107" s="481"/>
    </row>
    <row r="108" spans="1:3" ht="15.5" x14ac:dyDescent="0.3">
      <c r="A108" s="187"/>
      <c r="B108" s="480"/>
      <c r="C108" s="481"/>
    </row>
    <row r="109" spans="1:3" ht="15.5" x14ac:dyDescent="0.3">
      <c r="A109" s="187"/>
      <c r="B109" s="480"/>
      <c r="C109" s="481"/>
    </row>
    <row r="110" spans="1:3" ht="15.5" x14ac:dyDescent="0.3">
      <c r="A110" s="187"/>
      <c r="B110" s="480"/>
      <c r="C110" s="481"/>
    </row>
    <row r="111" spans="1:3" ht="15.5" x14ac:dyDescent="0.3">
      <c r="A111" s="187"/>
      <c r="B111" s="480"/>
      <c r="C111" s="481"/>
    </row>
    <row r="112" spans="1:3" ht="15.5" x14ac:dyDescent="0.3">
      <c r="A112" s="187"/>
      <c r="B112" s="480"/>
      <c r="C112" s="481"/>
    </row>
    <row r="113" spans="1:3" ht="15.5" x14ac:dyDescent="0.3">
      <c r="A113" s="187"/>
      <c r="B113" s="480"/>
      <c r="C113" s="481"/>
    </row>
    <row r="114" spans="1:3" ht="15.5" x14ac:dyDescent="0.3">
      <c r="A114" s="187"/>
      <c r="B114" s="480"/>
      <c r="C114" s="481"/>
    </row>
    <row r="115" spans="1:3" ht="15.5" x14ac:dyDescent="0.3">
      <c r="A115" s="187"/>
      <c r="B115" s="480"/>
      <c r="C115" s="481"/>
    </row>
    <row r="116" spans="1:3" ht="15.5" x14ac:dyDescent="0.3">
      <c r="A116" s="187"/>
      <c r="B116" s="480"/>
      <c r="C116" s="481"/>
    </row>
    <row r="117" spans="1:3" ht="15.5" x14ac:dyDescent="0.3">
      <c r="A117" s="187"/>
      <c r="B117" s="480"/>
      <c r="C117" s="481"/>
    </row>
    <row r="118" spans="1:3" ht="15.5" x14ac:dyDescent="0.3">
      <c r="A118" s="187"/>
      <c r="B118" s="480"/>
      <c r="C118" s="481"/>
    </row>
    <row r="119" spans="1:3" ht="15.5" x14ac:dyDescent="0.3">
      <c r="A119" s="187"/>
      <c r="B119" s="480"/>
      <c r="C119" s="481"/>
    </row>
    <row r="120" spans="1:3" ht="15.5" x14ac:dyDescent="0.3">
      <c r="A120" s="187"/>
      <c r="B120" s="480"/>
      <c r="C120" s="481"/>
    </row>
    <row r="121" spans="1:3" ht="15.5" x14ac:dyDescent="0.3">
      <c r="A121" s="187"/>
      <c r="B121" s="480"/>
      <c r="C121" s="481"/>
    </row>
    <row r="122" spans="1:3" ht="15.5" x14ac:dyDescent="0.3">
      <c r="A122" s="187"/>
      <c r="B122" s="480"/>
      <c r="C122" s="481"/>
    </row>
    <row r="123" spans="1:3" ht="15.5" x14ac:dyDescent="0.3">
      <c r="A123" s="187"/>
      <c r="B123" s="480"/>
      <c r="C123" s="481"/>
    </row>
    <row r="124" spans="1:3" ht="15.5" x14ac:dyDescent="0.3">
      <c r="A124" s="187"/>
      <c r="B124" s="480"/>
      <c r="C124" s="481"/>
    </row>
    <row r="125" spans="1:3" ht="15.5" x14ac:dyDescent="0.3">
      <c r="A125" s="187"/>
      <c r="B125" s="480"/>
      <c r="C125" s="481"/>
    </row>
    <row r="126" spans="1:3" ht="15.5" x14ac:dyDescent="0.3">
      <c r="A126" s="187"/>
      <c r="B126" s="480"/>
      <c r="C126" s="481"/>
    </row>
    <row r="127" spans="1:3" ht="15.5" x14ac:dyDescent="0.3">
      <c r="A127" s="187"/>
      <c r="B127" s="480"/>
      <c r="C127" s="481"/>
    </row>
    <row r="128" spans="1:3" ht="15.5" x14ac:dyDescent="0.3">
      <c r="A128" s="187"/>
      <c r="B128" s="480"/>
      <c r="C128" s="481"/>
    </row>
    <row r="129" spans="1:3" ht="15.5" x14ac:dyDescent="0.3">
      <c r="A129" s="187"/>
      <c r="B129" s="480"/>
      <c r="C129" s="481"/>
    </row>
    <row r="130" spans="1:3" ht="15.5" x14ac:dyDescent="0.3">
      <c r="A130" s="187"/>
      <c r="B130" s="480"/>
      <c r="C130" s="481"/>
    </row>
    <row r="131" spans="1:3" ht="15.5" x14ac:dyDescent="0.3">
      <c r="A131" s="187"/>
      <c r="B131" s="480"/>
      <c r="C131" s="481"/>
    </row>
    <row r="132" spans="1:3" ht="15.5" x14ac:dyDescent="0.3">
      <c r="A132" s="187"/>
      <c r="B132" s="480"/>
      <c r="C132" s="481"/>
    </row>
    <row r="133" spans="1:3" ht="15.5" x14ac:dyDescent="0.3">
      <c r="A133" s="187"/>
      <c r="B133" s="480"/>
      <c r="C133" s="481"/>
    </row>
    <row r="134" spans="1:3" ht="15.5" x14ac:dyDescent="0.3">
      <c r="A134" s="187"/>
      <c r="B134" s="480"/>
      <c r="C134" s="481"/>
    </row>
    <row r="135" spans="1:3" ht="15.5" x14ac:dyDescent="0.3">
      <c r="A135" s="187"/>
      <c r="B135" s="480"/>
      <c r="C135" s="481"/>
    </row>
    <row r="136" spans="1:3" ht="15.5" x14ac:dyDescent="0.3">
      <c r="A136" s="187"/>
      <c r="B136" s="480"/>
      <c r="C136" s="481"/>
    </row>
    <row r="137" spans="1:3" ht="15.5" x14ac:dyDescent="0.3">
      <c r="A137" s="187"/>
      <c r="B137" s="480"/>
      <c r="C137" s="481"/>
    </row>
    <row r="138" spans="1:3" ht="15.5" x14ac:dyDescent="0.3">
      <c r="A138" s="187"/>
      <c r="B138" s="480"/>
      <c r="C138" s="481"/>
    </row>
    <row r="139" spans="1:3" ht="15.5" x14ac:dyDescent="0.3">
      <c r="A139" s="187"/>
      <c r="B139" s="480"/>
      <c r="C139" s="481"/>
    </row>
    <row r="140" spans="1:3" ht="15.5" x14ac:dyDescent="0.3">
      <c r="A140" s="187"/>
      <c r="B140" s="480"/>
      <c r="C140" s="481"/>
    </row>
    <row r="141" spans="1:3" ht="15.5" x14ac:dyDescent="0.3">
      <c r="A141" s="187"/>
      <c r="B141" s="480"/>
      <c r="C141" s="481"/>
    </row>
    <row r="142" spans="1:3" ht="15.5" x14ac:dyDescent="0.3">
      <c r="A142" s="187"/>
      <c r="B142" s="480"/>
      <c r="C142" s="481"/>
    </row>
    <row r="143" spans="1:3" ht="15.5" x14ac:dyDescent="0.3">
      <c r="A143" s="187"/>
      <c r="B143" s="480"/>
      <c r="C143" s="481"/>
    </row>
    <row r="144" spans="1:3" ht="15.5" x14ac:dyDescent="0.3">
      <c r="A144" s="187"/>
      <c r="B144" s="480"/>
      <c r="C144" s="481"/>
    </row>
    <row r="145" spans="1:3" ht="15.5" x14ac:dyDescent="0.3">
      <c r="A145" s="187"/>
      <c r="B145" s="480"/>
      <c r="C145" s="481"/>
    </row>
    <row r="146" spans="1:3" ht="15.5" x14ac:dyDescent="0.3">
      <c r="A146" s="187"/>
      <c r="B146" s="480"/>
      <c r="C146" s="481"/>
    </row>
    <row r="147" spans="1:3" ht="15.5" x14ac:dyDescent="0.3">
      <c r="A147" s="187"/>
      <c r="B147" s="480"/>
      <c r="C147" s="481"/>
    </row>
    <row r="148" spans="1:3" ht="15.5" x14ac:dyDescent="0.3">
      <c r="A148" s="187"/>
      <c r="B148" s="480"/>
      <c r="C148" s="481"/>
    </row>
    <row r="149" spans="1:3" ht="15.5" x14ac:dyDescent="0.3">
      <c r="A149" s="187"/>
      <c r="B149" s="480"/>
      <c r="C149" s="481"/>
    </row>
    <row r="150" spans="1:3" ht="15.5" x14ac:dyDescent="0.3">
      <c r="A150" s="187"/>
      <c r="B150" s="480"/>
      <c r="C150" s="481"/>
    </row>
    <row r="151" spans="1:3" ht="15.5" x14ac:dyDescent="0.3">
      <c r="A151" s="187"/>
      <c r="B151" s="480"/>
      <c r="C151" s="481"/>
    </row>
    <row r="152" spans="1:3" ht="15.5" x14ac:dyDescent="0.3">
      <c r="A152" s="187"/>
      <c r="B152" s="480"/>
      <c r="C152" s="481"/>
    </row>
    <row r="153" spans="1:3" ht="15.5" x14ac:dyDescent="0.3">
      <c r="A153" s="187"/>
      <c r="B153" s="480"/>
      <c r="C153" s="481"/>
    </row>
    <row r="154" spans="1:3" ht="15.5" x14ac:dyDescent="0.3">
      <c r="A154" s="187"/>
      <c r="B154" s="480"/>
      <c r="C154" s="481"/>
    </row>
    <row r="155" spans="1:3" ht="15.5" x14ac:dyDescent="0.3">
      <c r="A155" s="187"/>
      <c r="B155" s="480"/>
      <c r="C155" s="481"/>
    </row>
    <row r="156" spans="1:3" ht="15.5" x14ac:dyDescent="0.3">
      <c r="A156" s="187"/>
      <c r="B156" s="480"/>
      <c r="C156" s="481"/>
    </row>
    <row r="157" spans="1:3" ht="15.5" x14ac:dyDescent="0.3">
      <c r="A157" s="187"/>
      <c r="B157" s="480"/>
      <c r="C157" s="481"/>
    </row>
    <row r="158" spans="1:3" ht="15.5" x14ac:dyDescent="0.3">
      <c r="A158" s="187"/>
      <c r="B158" s="480"/>
      <c r="C158" s="481"/>
    </row>
    <row r="159" spans="1:3" ht="15.5" x14ac:dyDescent="0.3">
      <c r="A159" s="188"/>
      <c r="B159" s="482"/>
      <c r="C159" s="483"/>
    </row>
    <row r="160" spans="1:3" ht="15.5" x14ac:dyDescent="0.3">
      <c r="A160" s="180"/>
      <c r="B160" s="180"/>
      <c r="C160" s="180"/>
    </row>
    <row r="161" spans="1:3" x14ac:dyDescent="0.3">
      <c r="A161" s="189" t="s">
        <v>214</v>
      </c>
      <c r="B161" s="190"/>
      <c r="C161" s="191"/>
    </row>
    <row r="162" spans="1:3" x14ac:dyDescent="0.3">
      <c r="B162" s="190"/>
      <c r="C162" s="191"/>
    </row>
    <row r="163" spans="1:3" ht="50.25" customHeight="1" x14ac:dyDescent="0.3">
      <c r="A163" s="484" t="s">
        <v>215</v>
      </c>
      <c r="B163" s="484"/>
      <c r="C163" s="192"/>
    </row>
    <row r="164" spans="1:3" x14ac:dyDescent="0.3">
      <c r="B164" s="190"/>
      <c r="C164" s="193" t="s">
        <v>216</v>
      </c>
    </row>
    <row r="165" spans="1:3" ht="15.5" x14ac:dyDescent="0.3">
      <c r="A165" s="180"/>
      <c r="B165" s="180"/>
      <c r="C165" s="180"/>
    </row>
  </sheetData>
  <mergeCells count="152">
    <mergeCell ref="B159:C159"/>
    <mergeCell ref="A163:B163"/>
    <mergeCell ref="B153:C153"/>
    <mergeCell ref="B154:C154"/>
    <mergeCell ref="B155:C155"/>
    <mergeCell ref="B156:C156"/>
    <mergeCell ref="B157:C157"/>
    <mergeCell ref="B158:C158"/>
    <mergeCell ref="B147:C147"/>
    <mergeCell ref="B148:C148"/>
    <mergeCell ref="B149:C149"/>
    <mergeCell ref="B150:C150"/>
    <mergeCell ref="B151:C151"/>
    <mergeCell ref="B152:C152"/>
    <mergeCell ref="B141:C141"/>
    <mergeCell ref="B142:C142"/>
    <mergeCell ref="B143:C143"/>
    <mergeCell ref="B144:C144"/>
    <mergeCell ref="B145:C145"/>
    <mergeCell ref="B146:C146"/>
    <mergeCell ref="B135:C135"/>
    <mergeCell ref="B136:C136"/>
    <mergeCell ref="B137:C137"/>
    <mergeCell ref="B138:C138"/>
    <mergeCell ref="B139:C139"/>
    <mergeCell ref="B140:C140"/>
    <mergeCell ref="B129:C129"/>
    <mergeCell ref="B130:C130"/>
    <mergeCell ref="B131:C131"/>
    <mergeCell ref="B132:C132"/>
    <mergeCell ref="B133:C133"/>
    <mergeCell ref="B134:C134"/>
    <mergeCell ref="B123:C123"/>
    <mergeCell ref="B124:C124"/>
    <mergeCell ref="B125:C125"/>
    <mergeCell ref="B126:C126"/>
    <mergeCell ref="B127:C127"/>
    <mergeCell ref="B128:C128"/>
    <mergeCell ref="B117:C117"/>
    <mergeCell ref="B118:C118"/>
    <mergeCell ref="B119:C119"/>
    <mergeCell ref="B120:C120"/>
    <mergeCell ref="B121:C121"/>
    <mergeCell ref="B122:C122"/>
    <mergeCell ref="B111:C111"/>
    <mergeCell ref="B112:C112"/>
    <mergeCell ref="B113:C113"/>
    <mergeCell ref="B114:C114"/>
    <mergeCell ref="B115:C115"/>
    <mergeCell ref="B116:C116"/>
    <mergeCell ref="B105:C105"/>
    <mergeCell ref="B106:C106"/>
    <mergeCell ref="B107:C107"/>
    <mergeCell ref="B108:C108"/>
    <mergeCell ref="B109:C109"/>
    <mergeCell ref="B110:C110"/>
    <mergeCell ref="B99:C99"/>
    <mergeCell ref="B100:C100"/>
    <mergeCell ref="B101:C101"/>
    <mergeCell ref="B102:C102"/>
    <mergeCell ref="B103:C103"/>
    <mergeCell ref="B104:C104"/>
    <mergeCell ref="B93:C93"/>
    <mergeCell ref="B94:C94"/>
    <mergeCell ref="B95:C95"/>
    <mergeCell ref="B96:C96"/>
    <mergeCell ref="B97:C97"/>
    <mergeCell ref="B98:C98"/>
    <mergeCell ref="B87:C87"/>
    <mergeCell ref="B88:C88"/>
    <mergeCell ref="B89:C89"/>
    <mergeCell ref="B90:C90"/>
    <mergeCell ref="B91:C91"/>
    <mergeCell ref="B92:C92"/>
    <mergeCell ref="B81:C81"/>
    <mergeCell ref="B82:C82"/>
    <mergeCell ref="B83:C83"/>
    <mergeCell ref="B84:C84"/>
    <mergeCell ref="B85:C85"/>
    <mergeCell ref="B86:C86"/>
    <mergeCell ref="B75:C75"/>
    <mergeCell ref="B76:C76"/>
    <mergeCell ref="B77:C77"/>
    <mergeCell ref="B78:C78"/>
    <mergeCell ref="B79:C79"/>
    <mergeCell ref="B80:C80"/>
    <mergeCell ref="B69:C69"/>
    <mergeCell ref="B70:C70"/>
    <mergeCell ref="B71:C71"/>
    <mergeCell ref="B72:C72"/>
    <mergeCell ref="B73:C73"/>
    <mergeCell ref="B74:C74"/>
    <mergeCell ref="B63:C63"/>
    <mergeCell ref="B64:C64"/>
    <mergeCell ref="B65:C65"/>
    <mergeCell ref="B66:C66"/>
    <mergeCell ref="B67:C67"/>
    <mergeCell ref="B68:C68"/>
    <mergeCell ref="B57:C57"/>
    <mergeCell ref="B58:C58"/>
    <mergeCell ref="B59:C59"/>
    <mergeCell ref="B60:C60"/>
    <mergeCell ref="B61:C61"/>
    <mergeCell ref="B62:C62"/>
    <mergeCell ref="B51:C51"/>
    <mergeCell ref="B52:C52"/>
    <mergeCell ref="B53:C53"/>
    <mergeCell ref="B54:C54"/>
    <mergeCell ref="B55:C55"/>
    <mergeCell ref="B56:C56"/>
    <mergeCell ref="B45:C45"/>
    <mergeCell ref="B46:C46"/>
    <mergeCell ref="B47:C47"/>
    <mergeCell ref="B48:C48"/>
    <mergeCell ref="B49:C49"/>
    <mergeCell ref="B50:C50"/>
    <mergeCell ref="B39:C39"/>
    <mergeCell ref="B40:C40"/>
    <mergeCell ref="B41:C41"/>
    <mergeCell ref="B42:C42"/>
    <mergeCell ref="B43:C43"/>
    <mergeCell ref="B44:C44"/>
    <mergeCell ref="B33:C33"/>
    <mergeCell ref="B34:C34"/>
    <mergeCell ref="B35:C35"/>
    <mergeCell ref="B36:C36"/>
    <mergeCell ref="B37:C37"/>
    <mergeCell ref="B38:C38"/>
    <mergeCell ref="B27:C27"/>
    <mergeCell ref="B28:C28"/>
    <mergeCell ref="B29:C29"/>
    <mergeCell ref="B30:C30"/>
    <mergeCell ref="B31:C31"/>
    <mergeCell ref="B32:C32"/>
    <mergeCell ref="B24:C24"/>
    <mergeCell ref="B25:C25"/>
    <mergeCell ref="B26:C26"/>
    <mergeCell ref="B15:C15"/>
    <mergeCell ref="B16:C16"/>
    <mergeCell ref="B17:C17"/>
    <mergeCell ref="B18:C18"/>
    <mergeCell ref="B19:C19"/>
    <mergeCell ref="B20:C20"/>
    <mergeCell ref="A8:C8"/>
    <mergeCell ref="B10:C10"/>
    <mergeCell ref="B11:C11"/>
    <mergeCell ref="B12:C12"/>
    <mergeCell ref="B13:C13"/>
    <mergeCell ref="B14:C14"/>
    <mergeCell ref="B21:C21"/>
    <mergeCell ref="B22:C22"/>
    <mergeCell ref="B23:C2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82F89-104B-47CB-81CF-78C0FDCB2808}">
  <sheetPr>
    <tabColor rgb="FFFFC000"/>
  </sheetPr>
  <dimension ref="A1:AZ65"/>
  <sheetViews>
    <sheetView showGridLines="0" zoomScale="70" zoomScaleNormal="70" workbookViewId="0">
      <pane xSplit="3" ySplit="4" topLeftCell="T43" activePane="bottomRight" state="frozen"/>
      <selection activeCell="AD30" sqref="AD30"/>
      <selection pane="topRight" activeCell="AD30" sqref="AD30"/>
      <selection pane="bottomLeft" activeCell="AD30" sqref="AD30"/>
      <selection pane="bottomRight" activeCell="AF18" sqref="AF18"/>
    </sheetView>
  </sheetViews>
  <sheetFormatPr defaultColWidth="13.1796875" defaultRowHeight="15.5" outlineLevelRow="1" outlineLevelCol="1" x14ac:dyDescent="0.35"/>
  <cols>
    <col min="1" max="1" width="9.26953125" style="1" customWidth="1" outlineLevel="1"/>
    <col min="2" max="2" width="57.26953125" style="8" customWidth="1" outlineLevel="1"/>
    <col min="3" max="3" width="13.54296875" style="86" customWidth="1" outlineLevel="1"/>
    <col min="4" max="4" width="11.26953125" style="86" customWidth="1" outlineLevel="1"/>
    <col min="5" max="11" width="13.81640625" style="1" customWidth="1" outlineLevel="1"/>
    <col min="12" max="12" width="14.81640625" style="1" customWidth="1" outlineLevel="1"/>
    <col min="13" max="13" width="2.54296875" style="134" customWidth="1"/>
    <col min="14" max="14" width="8.81640625" style="1" customWidth="1"/>
    <col min="15" max="15" width="57.26953125" style="8" customWidth="1"/>
    <col min="16" max="16" width="13.54296875" style="86" customWidth="1"/>
    <col min="17" max="23" width="13.81640625" style="1" customWidth="1"/>
    <col min="24" max="24" width="14.81640625" style="1" customWidth="1"/>
    <col min="25" max="25" width="1.54296875" style="134" customWidth="1"/>
    <col min="26" max="26" width="7.81640625" style="1" customWidth="1"/>
    <col min="27" max="27" width="57.81640625" style="1" customWidth="1"/>
    <col min="28" max="28" width="12.54296875" style="1" customWidth="1"/>
    <col min="29" max="30" width="15.54296875" style="1" bestFit="1" customWidth="1"/>
    <col min="31" max="32" width="13.1796875" style="1"/>
    <col min="33" max="33" width="12.7265625" style="1" customWidth="1"/>
    <col min="34" max="35" width="15.1796875" style="1" customWidth="1"/>
    <col min="36" max="36" width="14.453125" style="1" customWidth="1"/>
    <col min="37" max="37" width="21.7265625" style="1" bestFit="1" customWidth="1"/>
    <col min="38" max="16384" width="13.1796875" style="1"/>
  </cols>
  <sheetData>
    <row r="1" spans="1:52" ht="37.5" customHeight="1" x14ac:dyDescent="0.35">
      <c r="B1" s="2"/>
      <c r="C1" s="3"/>
      <c r="D1" s="511"/>
      <c r="E1" s="511"/>
      <c r="F1" s="511"/>
      <c r="G1" s="511"/>
      <c r="H1" s="511"/>
      <c r="I1" s="511"/>
      <c r="J1" s="511"/>
      <c r="K1" s="511"/>
      <c r="L1" s="511"/>
      <c r="M1" s="94"/>
      <c r="O1" s="2"/>
      <c r="P1" s="3"/>
      <c r="Q1" s="511"/>
      <c r="R1" s="511"/>
      <c r="S1" s="511"/>
      <c r="T1" s="511"/>
      <c r="U1" s="511"/>
      <c r="V1" s="511"/>
      <c r="W1" s="511"/>
      <c r="X1" s="511"/>
      <c r="Y1" s="94"/>
      <c r="Z1" s="518" t="s">
        <v>201</v>
      </c>
      <c r="AA1" s="518"/>
      <c r="AB1" s="518"/>
      <c r="AC1" s="511" t="s">
        <v>168</v>
      </c>
      <c r="AD1" s="511"/>
      <c r="AE1" s="511"/>
      <c r="AF1" s="511"/>
      <c r="AG1" s="511"/>
      <c r="AH1" s="511"/>
      <c r="AI1" s="511"/>
      <c r="AJ1" s="511"/>
    </row>
    <row r="2" spans="1:52" ht="40.5" customHeight="1" x14ac:dyDescent="0.35">
      <c r="B2" s="4" t="s">
        <v>0</v>
      </c>
      <c r="C2" s="5" t="s">
        <v>1</v>
      </c>
      <c r="D2" s="511" t="s">
        <v>169</v>
      </c>
      <c r="E2" s="511"/>
      <c r="F2" s="511"/>
      <c r="G2" s="511"/>
      <c r="H2" s="511"/>
      <c r="I2" s="511"/>
      <c r="J2" s="511"/>
      <c r="K2" s="511"/>
      <c r="L2" s="511"/>
      <c r="M2" s="95"/>
      <c r="O2" s="4" t="s">
        <v>0</v>
      </c>
      <c r="P2" s="5" t="s">
        <v>1</v>
      </c>
      <c r="Q2" s="519" t="s">
        <v>170</v>
      </c>
      <c r="R2" s="520"/>
      <c r="S2" s="520"/>
      <c r="T2" s="520"/>
      <c r="U2" s="520"/>
      <c r="V2" s="520"/>
      <c r="W2" s="520"/>
      <c r="X2" s="521"/>
      <c r="Y2" s="95"/>
      <c r="Z2" s="98"/>
      <c r="AA2" s="98"/>
      <c r="AB2" s="98"/>
      <c r="AC2" s="522" t="s">
        <v>171</v>
      </c>
      <c r="AD2" s="522"/>
      <c r="AE2" s="522"/>
      <c r="AF2" s="522"/>
      <c r="AG2" s="522"/>
      <c r="AH2" s="522"/>
      <c r="AI2" s="522"/>
      <c r="AJ2" s="522"/>
    </row>
    <row r="3" spans="1:52" ht="24.65" customHeight="1" x14ac:dyDescent="0.35">
      <c r="A3" s="513" t="s">
        <v>2</v>
      </c>
      <c r="B3" s="514" t="s">
        <v>3</v>
      </c>
      <c r="C3" s="514" t="s">
        <v>4</v>
      </c>
      <c r="D3" s="514" t="s">
        <v>5</v>
      </c>
      <c r="E3" s="515" t="s">
        <v>6</v>
      </c>
      <c r="F3" s="515"/>
      <c r="G3" s="515"/>
      <c r="H3" s="515"/>
      <c r="I3" s="515"/>
      <c r="J3" s="516" t="s">
        <v>205</v>
      </c>
      <c r="K3" s="517"/>
      <c r="L3" s="515" t="s">
        <v>7</v>
      </c>
      <c r="M3" s="95"/>
      <c r="N3" s="513" t="s">
        <v>2</v>
      </c>
      <c r="O3" s="514" t="s">
        <v>3</v>
      </c>
      <c r="P3" s="514" t="s">
        <v>4</v>
      </c>
      <c r="Q3" s="515" t="s">
        <v>6</v>
      </c>
      <c r="R3" s="515"/>
      <c r="S3" s="515"/>
      <c r="T3" s="515"/>
      <c r="U3" s="515"/>
      <c r="V3" s="516" t="s">
        <v>205</v>
      </c>
      <c r="W3" s="517"/>
      <c r="X3" s="515" t="s">
        <v>7</v>
      </c>
      <c r="Y3" s="95"/>
      <c r="Z3" s="513" t="s">
        <v>2</v>
      </c>
      <c r="AA3" s="514" t="s">
        <v>3</v>
      </c>
      <c r="AB3" s="514" t="s">
        <v>4</v>
      </c>
      <c r="AC3" s="515" t="s">
        <v>6</v>
      </c>
      <c r="AD3" s="515"/>
      <c r="AE3" s="515"/>
      <c r="AF3" s="515"/>
      <c r="AG3" s="515"/>
      <c r="AH3" s="516" t="s">
        <v>205</v>
      </c>
      <c r="AI3" s="517"/>
      <c r="AJ3" s="515" t="s">
        <v>7</v>
      </c>
    </row>
    <row r="4" spans="1:52" s="8" customFormat="1" ht="28.5" customHeight="1" x14ac:dyDescent="0.35">
      <c r="A4" s="513"/>
      <c r="B4" s="514"/>
      <c r="C4" s="514"/>
      <c r="D4" s="514"/>
      <c r="E4" s="6" t="s">
        <v>8</v>
      </c>
      <c r="F4" s="6" t="s">
        <v>9</v>
      </c>
      <c r="G4" s="6" t="s">
        <v>10</v>
      </c>
      <c r="H4" s="6" t="s">
        <v>11</v>
      </c>
      <c r="I4" s="6" t="s">
        <v>12</v>
      </c>
      <c r="J4" s="6" t="s">
        <v>13</v>
      </c>
      <c r="K4" s="6" t="s">
        <v>14</v>
      </c>
      <c r="L4" s="515"/>
      <c r="M4" s="95"/>
      <c r="N4" s="513"/>
      <c r="O4" s="514"/>
      <c r="P4" s="514"/>
      <c r="Q4" s="6" t="s">
        <v>8</v>
      </c>
      <c r="R4" s="6" t="s">
        <v>9</v>
      </c>
      <c r="S4" s="6" t="s">
        <v>10</v>
      </c>
      <c r="T4" s="6" t="s">
        <v>11</v>
      </c>
      <c r="U4" s="6" t="s">
        <v>12</v>
      </c>
      <c r="V4" s="6" t="s">
        <v>13</v>
      </c>
      <c r="W4" s="6" t="s">
        <v>14</v>
      </c>
      <c r="X4" s="515"/>
      <c r="Y4" s="95"/>
      <c r="Z4" s="513"/>
      <c r="AA4" s="514"/>
      <c r="AB4" s="514"/>
      <c r="AC4" s="6" t="s">
        <v>172</v>
      </c>
      <c r="AD4" s="6" t="s">
        <v>173</v>
      </c>
      <c r="AE4" s="6" t="s">
        <v>10</v>
      </c>
      <c r="AF4" s="6" t="s">
        <v>11</v>
      </c>
      <c r="AG4" s="6" t="s">
        <v>12</v>
      </c>
      <c r="AH4" s="6" t="s">
        <v>13</v>
      </c>
      <c r="AI4" s="6" t="s">
        <v>14</v>
      </c>
      <c r="AJ4" s="515"/>
      <c r="AK4" s="138" t="s">
        <v>194</v>
      </c>
      <c r="AQ4" s="7"/>
      <c r="AR4" s="7"/>
      <c r="AS4" s="7"/>
      <c r="AT4" s="7"/>
      <c r="AU4" s="7"/>
      <c r="AV4" s="7"/>
      <c r="AW4" s="7"/>
      <c r="AX4" s="7"/>
      <c r="AY4" s="7"/>
      <c r="AZ4" s="7"/>
    </row>
    <row r="5" spans="1:52" ht="30.5" x14ac:dyDescent="0.35">
      <c r="A5" s="9" t="s">
        <v>15</v>
      </c>
      <c r="B5" s="10" t="s">
        <v>16</v>
      </c>
      <c r="C5" s="11" t="s">
        <v>17</v>
      </c>
      <c r="D5" s="11"/>
      <c r="E5" s="12"/>
      <c r="F5" s="12"/>
      <c r="G5" s="12"/>
      <c r="H5" s="12"/>
      <c r="I5" s="12"/>
      <c r="J5" s="12"/>
      <c r="K5" s="12"/>
      <c r="L5" s="12"/>
      <c r="M5" s="99"/>
      <c r="N5" s="9" t="s">
        <v>15</v>
      </c>
      <c r="O5" s="10" t="s">
        <v>16</v>
      </c>
      <c r="P5" s="11" t="s">
        <v>17</v>
      </c>
      <c r="Q5" s="12"/>
      <c r="R5" s="12"/>
      <c r="S5" s="12"/>
      <c r="T5" s="12"/>
      <c r="U5" s="12"/>
      <c r="V5" s="12"/>
      <c r="W5" s="12"/>
      <c r="X5" s="12"/>
      <c r="Y5" s="99"/>
      <c r="Z5" s="9" t="s">
        <v>15</v>
      </c>
      <c r="AA5" s="10" t="s">
        <v>174</v>
      </c>
      <c r="AB5" s="11" t="s">
        <v>17</v>
      </c>
      <c r="AC5" s="12"/>
      <c r="AD5" s="12"/>
      <c r="AE5" s="12"/>
      <c r="AF5" s="12"/>
      <c r="AG5" s="12"/>
      <c r="AH5" s="12"/>
      <c r="AI5" s="12"/>
      <c r="AJ5" s="12"/>
    </row>
    <row r="6" spans="1:52" ht="17.5" x14ac:dyDescent="0.45">
      <c r="A6" s="13" t="s">
        <v>18</v>
      </c>
      <c r="B6" s="14" t="s">
        <v>19</v>
      </c>
      <c r="C6" s="15" t="s">
        <v>20</v>
      </c>
      <c r="D6" s="15" t="s">
        <v>21</v>
      </c>
      <c r="E6" s="16">
        <f>'Speka esosha maksa'!E6</f>
        <v>0</v>
      </c>
      <c r="F6" s="16">
        <f>'Speka esosha maksa'!F6</f>
        <v>0</v>
      </c>
      <c r="G6" s="16">
        <f>'Speka esosha maksa'!G6</f>
        <v>0</v>
      </c>
      <c r="H6" s="16">
        <f>'Speka esosha maksa'!H6</f>
        <v>0</v>
      </c>
      <c r="I6" s="16">
        <f>'Speka esosha maksa'!I6</f>
        <v>0</v>
      </c>
      <c r="J6" s="16">
        <f>'Speka esosha maksa'!J6</f>
        <v>0</v>
      </c>
      <c r="K6" s="16">
        <f>'Speka esosha maksa'!K6</f>
        <v>0</v>
      </c>
      <c r="L6" s="17">
        <f>SUM(E6:K6)</f>
        <v>0</v>
      </c>
      <c r="M6" s="100"/>
      <c r="N6" s="101" t="s">
        <v>18</v>
      </c>
      <c r="O6" s="14" t="s">
        <v>19</v>
      </c>
      <c r="P6" s="15" t="s">
        <v>20</v>
      </c>
      <c r="Q6" s="16"/>
      <c r="R6" s="16"/>
      <c r="S6" s="16"/>
      <c r="T6" s="16"/>
      <c r="U6" s="16"/>
      <c r="V6" s="16"/>
      <c r="W6" s="16"/>
      <c r="X6" s="17">
        <f>SUM(Q6:W6)</f>
        <v>0</v>
      </c>
      <c r="Y6" s="100"/>
      <c r="Z6" s="103" t="s">
        <v>18</v>
      </c>
      <c r="AA6" s="14" t="s">
        <v>19</v>
      </c>
      <c r="AB6" s="15" t="s">
        <v>20</v>
      </c>
      <c r="AC6" s="104" t="e">
        <f t="shared" ref="AC6:AJ7" si="0">Q6/E6-1</f>
        <v>#DIV/0!</v>
      </c>
      <c r="AD6" s="104" t="e">
        <f t="shared" si="0"/>
        <v>#DIV/0!</v>
      </c>
      <c r="AE6" s="104" t="e">
        <f t="shared" si="0"/>
        <v>#DIV/0!</v>
      </c>
      <c r="AF6" s="104" t="e">
        <f t="shared" si="0"/>
        <v>#DIV/0!</v>
      </c>
      <c r="AG6" s="104" t="e">
        <f t="shared" si="0"/>
        <v>#DIV/0!</v>
      </c>
      <c r="AH6" s="104" t="e">
        <f t="shared" si="0"/>
        <v>#DIV/0!</v>
      </c>
      <c r="AI6" s="104" t="e">
        <f t="shared" si="0"/>
        <v>#DIV/0!</v>
      </c>
      <c r="AJ6" s="104" t="e">
        <f t="shared" si="0"/>
        <v>#DIV/0!</v>
      </c>
    </row>
    <row r="7" spans="1:52" ht="17.5" x14ac:dyDescent="0.45">
      <c r="A7" s="13" t="s">
        <v>22</v>
      </c>
      <c r="B7" s="14" t="s">
        <v>23</v>
      </c>
      <c r="C7" s="15" t="s">
        <v>24</v>
      </c>
      <c r="D7" s="15" t="s">
        <v>21</v>
      </c>
      <c r="E7" s="16">
        <f>'Speka esosha maksa'!E7</f>
        <v>0</v>
      </c>
      <c r="F7" s="16">
        <f>'Speka esosha maksa'!F7</f>
        <v>0</v>
      </c>
      <c r="G7" s="16">
        <f>'Speka esosha maksa'!G7</f>
        <v>0</v>
      </c>
      <c r="H7" s="16">
        <f>'Speka esosha maksa'!H7</f>
        <v>0</v>
      </c>
      <c r="I7" s="16">
        <f>'Speka esosha maksa'!I7</f>
        <v>0</v>
      </c>
      <c r="J7" s="16">
        <f>'Speka esosha maksa'!J7</f>
        <v>0</v>
      </c>
      <c r="K7" s="16">
        <f>'Speka esosha maksa'!K7</f>
        <v>0</v>
      </c>
      <c r="L7" s="17">
        <f>SUM(E7:K7)</f>
        <v>0</v>
      </c>
      <c r="M7" s="100"/>
      <c r="N7" s="101" t="s">
        <v>22</v>
      </c>
      <c r="O7" s="14" t="s">
        <v>23</v>
      </c>
      <c r="P7" s="15" t="s">
        <v>24</v>
      </c>
      <c r="Q7" s="16"/>
      <c r="R7" s="16"/>
      <c r="S7" s="16"/>
      <c r="T7" s="16"/>
      <c r="U7" s="16"/>
      <c r="V7" s="16"/>
      <c r="W7" s="16"/>
      <c r="X7" s="17">
        <f>SUM(Q7:W7)</f>
        <v>0</v>
      </c>
      <c r="Y7" s="100"/>
      <c r="Z7" s="103" t="s">
        <v>22</v>
      </c>
      <c r="AA7" s="14" t="s">
        <v>23</v>
      </c>
      <c r="AB7" s="15" t="s">
        <v>24</v>
      </c>
      <c r="AC7" s="104" t="e">
        <f t="shared" si="0"/>
        <v>#DIV/0!</v>
      </c>
      <c r="AD7" s="104" t="e">
        <f t="shared" si="0"/>
        <v>#DIV/0!</v>
      </c>
      <c r="AE7" s="104" t="e">
        <f t="shared" si="0"/>
        <v>#DIV/0!</v>
      </c>
      <c r="AF7" s="104" t="e">
        <f t="shared" si="0"/>
        <v>#DIV/0!</v>
      </c>
      <c r="AG7" s="104" t="e">
        <f t="shared" si="0"/>
        <v>#DIV/0!</v>
      </c>
      <c r="AH7" s="104" t="e">
        <f t="shared" si="0"/>
        <v>#DIV/0!</v>
      </c>
      <c r="AI7" s="104" t="e">
        <f t="shared" si="0"/>
        <v>#DIV/0!</v>
      </c>
      <c r="AJ7" s="104" t="e">
        <f t="shared" si="0"/>
        <v>#DIV/0!</v>
      </c>
    </row>
    <row r="8" spans="1:52" x14ac:dyDescent="0.35">
      <c r="A8" s="13" t="s">
        <v>25</v>
      </c>
      <c r="B8" s="14" t="s">
        <v>26</v>
      </c>
      <c r="C8" s="18"/>
      <c r="D8" s="18" t="s">
        <v>27</v>
      </c>
      <c r="E8" s="19" t="e">
        <f t="shared" ref="E8:L8" si="1">E7/E6</f>
        <v>#DIV/0!</v>
      </c>
      <c r="F8" s="19" t="e">
        <f t="shared" si="1"/>
        <v>#DIV/0!</v>
      </c>
      <c r="G8" s="19" t="e">
        <f t="shared" si="1"/>
        <v>#DIV/0!</v>
      </c>
      <c r="H8" s="19" t="e">
        <f t="shared" si="1"/>
        <v>#DIV/0!</v>
      </c>
      <c r="I8" s="19" t="e">
        <f t="shared" si="1"/>
        <v>#DIV/0!</v>
      </c>
      <c r="J8" s="19" t="e">
        <f t="shared" si="1"/>
        <v>#DIV/0!</v>
      </c>
      <c r="K8" s="19" t="e">
        <f t="shared" si="1"/>
        <v>#DIV/0!</v>
      </c>
      <c r="L8" s="19" t="e">
        <f t="shared" si="1"/>
        <v>#DIV/0!</v>
      </c>
      <c r="M8" s="105"/>
      <c r="N8" s="101" t="s">
        <v>25</v>
      </c>
      <c r="O8" s="14" t="s">
        <v>26</v>
      </c>
      <c r="P8" s="18"/>
      <c r="Q8" s="19" t="e">
        <f t="shared" ref="Q8:X8" si="2">Q7/Q6</f>
        <v>#DIV/0!</v>
      </c>
      <c r="R8" s="19" t="e">
        <f t="shared" si="2"/>
        <v>#DIV/0!</v>
      </c>
      <c r="S8" s="19" t="e">
        <f t="shared" si="2"/>
        <v>#DIV/0!</v>
      </c>
      <c r="T8" s="19" t="e">
        <f t="shared" si="2"/>
        <v>#DIV/0!</v>
      </c>
      <c r="U8" s="19" t="e">
        <f t="shared" si="2"/>
        <v>#DIV/0!</v>
      </c>
      <c r="V8" s="19" t="e">
        <f t="shared" si="2"/>
        <v>#DIV/0!</v>
      </c>
      <c r="W8" s="19" t="e">
        <f t="shared" si="2"/>
        <v>#DIV/0!</v>
      </c>
      <c r="X8" s="19" t="e">
        <f t="shared" si="2"/>
        <v>#DIV/0!</v>
      </c>
      <c r="Y8" s="105"/>
      <c r="Z8" s="103" t="s">
        <v>25</v>
      </c>
      <c r="AA8" s="106" t="s">
        <v>26</v>
      </c>
      <c r="AB8" s="18"/>
      <c r="AC8" s="104"/>
      <c r="AD8" s="104"/>
      <c r="AE8" s="104"/>
      <c r="AF8" s="104"/>
      <c r="AG8" s="104"/>
      <c r="AH8" s="104"/>
      <c r="AI8" s="104"/>
      <c r="AJ8" s="104"/>
    </row>
    <row r="9" spans="1:52" ht="31.5" x14ac:dyDescent="0.45">
      <c r="A9" s="20" t="s">
        <v>28</v>
      </c>
      <c r="B9" s="21" t="s">
        <v>29</v>
      </c>
      <c r="C9" s="22" t="s">
        <v>30</v>
      </c>
      <c r="D9" s="22" t="s">
        <v>31</v>
      </c>
      <c r="E9" s="23">
        <f t="shared" ref="E9:K9" si="3">SUM(E10,E15:E17)</f>
        <v>0</v>
      </c>
      <c r="F9" s="23">
        <f t="shared" si="3"/>
        <v>0</v>
      </c>
      <c r="G9" s="23">
        <f t="shared" si="3"/>
        <v>0</v>
      </c>
      <c r="H9" s="23">
        <f t="shared" si="3"/>
        <v>0</v>
      </c>
      <c r="I9" s="23">
        <f t="shared" si="3"/>
        <v>0</v>
      </c>
      <c r="J9" s="23">
        <f t="shared" si="3"/>
        <v>0</v>
      </c>
      <c r="K9" s="23">
        <f t="shared" si="3"/>
        <v>0</v>
      </c>
      <c r="L9" s="23">
        <f>SUM(E9:K9)</f>
        <v>0</v>
      </c>
      <c r="M9" s="100"/>
      <c r="N9" s="20" t="s">
        <v>28</v>
      </c>
      <c r="O9" s="21" t="s">
        <v>29</v>
      </c>
      <c r="P9" s="22" t="s">
        <v>30</v>
      </c>
      <c r="Q9" s="23">
        <f t="shared" ref="Q9:W9" si="4">SUM(Q10,Q15:Q17)</f>
        <v>0</v>
      </c>
      <c r="R9" s="23">
        <f t="shared" si="4"/>
        <v>0</v>
      </c>
      <c r="S9" s="23">
        <f t="shared" si="4"/>
        <v>0</v>
      </c>
      <c r="T9" s="23">
        <f t="shared" si="4"/>
        <v>0</v>
      </c>
      <c r="U9" s="23">
        <f t="shared" si="4"/>
        <v>0</v>
      </c>
      <c r="V9" s="23">
        <f t="shared" si="4"/>
        <v>0</v>
      </c>
      <c r="W9" s="23">
        <f t="shared" si="4"/>
        <v>0</v>
      </c>
      <c r="X9" s="23">
        <f>SUM(Q9:W9)</f>
        <v>0</v>
      </c>
      <c r="Y9" s="100"/>
      <c r="Z9" s="20" t="s">
        <v>28</v>
      </c>
      <c r="AA9" s="21" t="s">
        <v>29</v>
      </c>
      <c r="AB9" s="22" t="s">
        <v>30</v>
      </c>
      <c r="AC9" s="107" t="e">
        <f t="shared" ref="AC9:AJ13" si="5">Q9/E9-1</f>
        <v>#DIV/0!</v>
      </c>
      <c r="AD9" s="107" t="e">
        <f t="shared" si="5"/>
        <v>#DIV/0!</v>
      </c>
      <c r="AE9" s="107" t="e">
        <f t="shared" si="5"/>
        <v>#DIV/0!</v>
      </c>
      <c r="AF9" s="107" t="e">
        <f t="shared" si="5"/>
        <v>#DIV/0!</v>
      </c>
      <c r="AG9" s="107" t="e">
        <f t="shared" si="5"/>
        <v>#DIV/0!</v>
      </c>
      <c r="AH9" s="107" t="e">
        <f t="shared" si="5"/>
        <v>#DIV/0!</v>
      </c>
      <c r="AI9" s="107" t="e">
        <f t="shared" si="5"/>
        <v>#DIV/0!</v>
      </c>
      <c r="AJ9" s="107" t="e">
        <f t="shared" si="5"/>
        <v>#DIV/0!</v>
      </c>
    </row>
    <row r="10" spans="1:52" ht="17.5" x14ac:dyDescent="0.45">
      <c r="A10" s="13" t="s">
        <v>32</v>
      </c>
      <c r="B10" s="14" t="s">
        <v>33</v>
      </c>
      <c r="C10" s="15" t="s">
        <v>34</v>
      </c>
      <c r="D10" s="15" t="s">
        <v>31</v>
      </c>
      <c r="E10" s="24">
        <f>SUM(E11,E14)</f>
        <v>0</v>
      </c>
      <c r="F10" s="24">
        <f t="shared" ref="F10:K10" si="6">SUM(F11,F14)</f>
        <v>0</v>
      </c>
      <c r="G10" s="24">
        <f t="shared" si="6"/>
        <v>0</v>
      </c>
      <c r="H10" s="24">
        <f t="shared" si="6"/>
        <v>0</v>
      </c>
      <c r="I10" s="24">
        <f t="shared" si="6"/>
        <v>0</v>
      </c>
      <c r="J10" s="24">
        <f t="shared" si="6"/>
        <v>0</v>
      </c>
      <c r="K10" s="24">
        <f t="shared" si="6"/>
        <v>0</v>
      </c>
      <c r="L10" s="17">
        <f>SUM(E10:K10)</f>
        <v>0</v>
      </c>
      <c r="M10" s="100"/>
      <c r="N10" s="13" t="s">
        <v>32</v>
      </c>
      <c r="O10" s="14" t="s">
        <v>33</v>
      </c>
      <c r="P10" s="15" t="s">
        <v>34</v>
      </c>
      <c r="Q10" s="24">
        <f>SUM(Q11,Q14)</f>
        <v>0</v>
      </c>
      <c r="R10" s="24">
        <f t="shared" ref="R10:W10" si="7">SUM(R11,R14)</f>
        <v>0</v>
      </c>
      <c r="S10" s="24">
        <f t="shared" si="7"/>
        <v>0</v>
      </c>
      <c r="T10" s="24">
        <f t="shared" si="7"/>
        <v>0</v>
      </c>
      <c r="U10" s="24">
        <f t="shared" si="7"/>
        <v>0</v>
      </c>
      <c r="V10" s="24">
        <f t="shared" si="7"/>
        <v>0</v>
      </c>
      <c r="W10" s="24">
        <f t="shared" si="7"/>
        <v>0</v>
      </c>
      <c r="X10" s="17">
        <f t="shared" ref="X10:X50" si="8">SUM(Q10:W10)</f>
        <v>0</v>
      </c>
      <c r="Y10" s="100"/>
      <c r="Z10" s="13" t="s">
        <v>32</v>
      </c>
      <c r="AA10" s="14" t="s">
        <v>33</v>
      </c>
      <c r="AB10" s="15" t="s">
        <v>34</v>
      </c>
      <c r="AC10" s="104" t="e">
        <f t="shared" si="5"/>
        <v>#DIV/0!</v>
      </c>
      <c r="AD10" s="104" t="e">
        <f t="shared" si="5"/>
        <v>#DIV/0!</v>
      </c>
      <c r="AE10" s="104" t="e">
        <f t="shared" si="5"/>
        <v>#DIV/0!</v>
      </c>
      <c r="AF10" s="104" t="e">
        <f t="shared" si="5"/>
        <v>#DIV/0!</v>
      </c>
      <c r="AG10" s="104" t="e">
        <f t="shared" si="5"/>
        <v>#DIV/0!</v>
      </c>
      <c r="AH10" s="104" t="e">
        <f t="shared" si="5"/>
        <v>#DIV/0!</v>
      </c>
      <c r="AI10" s="104" t="e">
        <f t="shared" si="5"/>
        <v>#DIV/0!</v>
      </c>
      <c r="AJ10" s="104" t="e">
        <f t="shared" si="5"/>
        <v>#DIV/0!</v>
      </c>
    </row>
    <row r="11" spans="1:52" x14ac:dyDescent="0.35">
      <c r="A11" s="25" t="s">
        <v>35</v>
      </c>
      <c r="B11" s="26" t="s">
        <v>36</v>
      </c>
      <c r="C11" s="15"/>
      <c r="D11" s="15" t="s">
        <v>31</v>
      </c>
      <c r="E11" s="27">
        <f>SUM(E12:E13)</f>
        <v>0</v>
      </c>
      <c r="F11" s="27">
        <f t="shared" ref="F11:K11" si="9">SUM(F12:F13)</f>
        <v>0</v>
      </c>
      <c r="G11" s="27">
        <f t="shared" si="9"/>
        <v>0</v>
      </c>
      <c r="H11" s="27">
        <f t="shared" si="9"/>
        <v>0</v>
      </c>
      <c r="I11" s="27">
        <f t="shared" si="9"/>
        <v>0</v>
      </c>
      <c r="J11" s="27">
        <f t="shared" si="9"/>
        <v>0</v>
      </c>
      <c r="K11" s="27">
        <f t="shared" si="9"/>
        <v>0</v>
      </c>
      <c r="L11" s="17">
        <f>SUM(E11:K11)</f>
        <v>0</v>
      </c>
      <c r="M11" s="100"/>
      <c r="N11" s="25" t="s">
        <v>35</v>
      </c>
      <c r="O11" s="26" t="s">
        <v>36</v>
      </c>
      <c r="P11" s="15"/>
      <c r="Q11" s="27">
        <f>SUM(Q12:Q13)</f>
        <v>0</v>
      </c>
      <c r="R11" s="27">
        <f t="shared" ref="R11:W11" si="10">SUM(R12:R13)</f>
        <v>0</v>
      </c>
      <c r="S11" s="27">
        <f t="shared" si="10"/>
        <v>0</v>
      </c>
      <c r="T11" s="27">
        <f t="shared" si="10"/>
        <v>0</v>
      </c>
      <c r="U11" s="27">
        <f t="shared" si="10"/>
        <v>0</v>
      </c>
      <c r="V11" s="27">
        <f t="shared" si="10"/>
        <v>0</v>
      </c>
      <c r="W11" s="27">
        <f t="shared" si="10"/>
        <v>0</v>
      </c>
      <c r="X11" s="17">
        <f>SUM(Q11:W11)</f>
        <v>0</v>
      </c>
      <c r="Y11" s="100"/>
      <c r="Z11" s="25" t="s">
        <v>35</v>
      </c>
      <c r="AA11" s="26" t="s">
        <v>36</v>
      </c>
      <c r="AB11" s="15"/>
      <c r="AC11" s="104" t="e">
        <f t="shared" si="5"/>
        <v>#DIV/0!</v>
      </c>
      <c r="AD11" s="104" t="e">
        <f t="shared" si="5"/>
        <v>#DIV/0!</v>
      </c>
      <c r="AE11" s="104" t="e">
        <f t="shared" si="5"/>
        <v>#DIV/0!</v>
      </c>
      <c r="AF11" s="104" t="e">
        <f t="shared" si="5"/>
        <v>#DIV/0!</v>
      </c>
      <c r="AG11" s="104" t="e">
        <f t="shared" si="5"/>
        <v>#DIV/0!</v>
      </c>
      <c r="AH11" s="104" t="e">
        <f t="shared" si="5"/>
        <v>#DIV/0!</v>
      </c>
      <c r="AI11" s="104" t="e">
        <f t="shared" si="5"/>
        <v>#DIV/0!</v>
      </c>
      <c r="AJ11" s="104" t="e">
        <f t="shared" si="5"/>
        <v>#DIV/0!</v>
      </c>
    </row>
    <row r="12" spans="1:52" x14ac:dyDescent="0.35">
      <c r="A12" s="13" t="s">
        <v>37</v>
      </c>
      <c r="B12" s="28" t="s">
        <v>38</v>
      </c>
      <c r="C12" s="15"/>
      <c r="D12" s="15" t="s">
        <v>31</v>
      </c>
      <c r="E12" s="139">
        <f>'Speka esosha maksa'!E12</f>
        <v>0</v>
      </c>
      <c r="F12" s="139">
        <f>'Speka esosha maksa'!F12</f>
        <v>0</v>
      </c>
      <c r="G12" s="139">
        <f>'Speka esosha maksa'!G12</f>
        <v>0</v>
      </c>
      <c r="H12" s="139">
        <f>'Speka esosha maksa'!H12</f>
        <v>0</v>
      </c>
      <c r="I12" s="139">
        <f>'Speka esosha maksa'!I12</f>
        <v>0</v>
      </c>
      <c r="J12" s="139">
        <f>'Speka esosha maksa'!J12</f>
        <v>0</v>
      </c>
      <c r="K12" s="139">
        <f>'Speka esosha maksa'!K12</f>
        <v>0</v>
      </c>
      <c r="L12" s="17">
        <f>SUM(E12:K12)</f>
        <v>0</v>
      </c>
      <c r="M12" s="100"/>
      <c r="N12" s="13" t="s">
        <v>37</v>
      </c>
      <c r="O12" s="28" t="s">
        <v>38</v>
      </c>
      <c r="P12" s="15"/>
      <c r="Q12" s="139"/>
      <c r="R12" s="139"/>
      <c r="S12" s="139"/>
      <c r="T12" s="139"/>
      <c r="U12" s="139"/>
      <c r="V12" s="139"/>
      <c r="W12" s="139"/>
      <c r="X12" s="17">
        <f>SUM(Q12:W12)</f>
        <v>0</v>
      </c>
      <c r="Y12" s="100"/>
      <c r="Z12" s="13" t="s">
        <v>37</v>
      </c>
      <c r="AA12" s="28" t="s">
        <v>38</v>
      </c>
      <c r="AB12" s="15"/>
      <c r="AC12" s="104" t="e">
        <f t="shared" si="5"/>
        <v>#DIV/0!</v>
      </c>
      <c r="AD12" s="104" t="e">
        <f t="shared" si="5"/>
        <v>#DIV/0!</v>
      </c>
      <c r="AE12" s="104" t="e">
        <f t="shared" si="5"/>
        <v>#DIV/0!</v>
      </c>
      <c r="AF12" s="104" t="e">
        <f t="shared" si="5"/>
        <v>#DIV/0!</v>
      </c>
      <c r="AG12" s="104" t="e">
        <f t="shared" si="5"/>
        <v>#DIV/0!</v>
      </c>
      <c r="AH12" s="104" t="e">
        <f t="shared" si="5"/>
        <v>#DIV/0!</v>
      </c>
      <c r="AI12" s="104" t="e">
        <f t="shared" si="5"/>
        <v>#DIV/0!</v>
      </c>
      <c r="AJ12" s="104" t="e">
        <f t="shared" si="5"/>
        <v>#DIV/0!</v>
      </c>
    </row>
    <row r="13" spans="1:52" x14ac:dyDescent="0.35">
      <c r="A13" s="13" t="s">
        <v>39</v>
      </c>
      <c r="B13" s="28" t="s">
        <v>40</v>
      </c>
      <c r="C13" s="15"/>
      <c r="D13" s="15" t="s">
        <v>31</v>
      </c>
      <c r="E13" s="139">
        <f>'Speka esosha maksa'!E13</f>
        <v>0</v>
      </c>
      <c r="F13" s="139">
        <f>'Speka esosha maksa'!F13</f>
        <v>0</v>
      </c>
      <c r="G13" s="139">
        <f>'Speka esosha maksa'!G13</f>
        <v>0</v>
      </c>
      <c r="H13" s="139">
        <f>'Speka esosha maksa'!H13</f>
        <v>0</v>
      </c>
      <c r="I13" s="139">
        <f>'Speka esosha maksa'!I13</f>
        <v>0</v>
      </c>
      <c r="J13" s="139">
        <f>'Speka esosha maksa'!J13</f>
        <v>0</v>
      </c>
      <c r="K13" s="139">
        <f>'Speka esosha maksa'!K13</f>
        <v>0</v>
      </c>
      <c r="L13" s="17">
        <f>SUM(E13:K13)</f>
        <v>0</v>
      </c>
      <c r="M13" s="100"/>
      <c r="N13" s="13" t="s">
        <v>39</v>
      </c>
      <c r="O13" s="28" t="s">
        <v>40</v>
      </c>
      <c r="P13" s="15"/>
      <c r="Q13" s="139"/>
      <c r="R13" s="139"/>
      <c r="S13" s="139"/>
      <c r="T13" s="139"/>
      <c r="U13" s="139"/>
      <c r="V13" s="139"/>
      <c r="W13" s="139"/>
      <c r="X13" s="17">
        <f>SUM(Q13:W13)</f>
        <v>0</v>
      </c>
      <c r="Y13" s="100"/>
      <c r="Z13" s="13" t="s">
        <v>39</v>
      </c>
      <c r="AA13" s="28" t="s">
        <v>40</v>
      </c>
      <c r="AB13" s="15"/>
      <c r="AC13" s="104" t="e">
        <f t="shared" si="5"/>
        <v>#DIV/0!</v>
      </c>
      <c r="AD13" s="104" t="e">
        <f t="shared" si="5"/>
        <v>#DIV/0!</v>
      </c>
      <c r="AE13" s="104" t="e">
        <f t="shared" si="5"/>
        <v>#DIV/0!</v>
      </c>
      <c r="AF13" s="104" t="e">
        <f t="shared" si="5"/>
        <v>#DIV/0!</v>
      </c>
      <c r="AG13" s="104" t="e">
        <f t="shared" si="5"/>
        <v>#DIV/0!</v>
      </c>
      <c r="AH13" s="104" t="e">
        <f t="shared" si="5"/>
        <v>#DIV/0!</v>
      </c>
      <c r="AI13" s="104" t="e">
        <f t="shared" si="5"/>
        <v>#DIV/0!</v>
      </c>
      <c r="AJ13" s="104" t="e">
        <f t="shared" si="5"/>
        <v>#DIV/0!</v>
      </c>
    </row>
    <row r="14" spans="1:52" x14ac:dyDescent="0.35">
      <c r="A14" s="25" t="s">
        <v>41</v>
      </c>
      <c r="B14" s="26" t="s">
        <v>42</v>
      </c>
      <c r="C14" s="15"/>
      <c r="D14" s="15" t="s">
        <v>31</v>
      </c>
      <c r="E14" s="139">
        <f>'Speka esosha maksa'!E14</f>
        <v>0</v>
      </c>
      <c r="F14" s="139">
        <f>'Speka esosha maksa'!F14</f>
        <v>0</v>
      </c>
      <c r="G14" s="139">
        <f>'Speka esosha maksa'!G14</f>
        <v>0</v>
      </c>
      <c r="H14" s="139">
        <f>'Speka esosha maksa'!H14</f>
        <v>0</v>
      </c>
      <c r="I14" s="139">
        <f>'Speka esosha maksa'!I14</f>
        <v>0</v>
      </c>
      <c r="J14" s="139">
        <f>'Speka esosha maksa'!J14</f>
        <v>0</v>
      </c>
      <c r="K14" s="139">
        <f>'Speka esosha maksa'!K14</f>
        <v>0</v>
      </c>
      <c r="L14" s="17">
        <f t="shared" ref="L14:L31" si="11">SUM(E14:K14)</f>
        <v>0</v>
      </c>
      <c r="M14" s="100"/>
      <c r="N14" s="25" t="s">
        <v>41</v>
      </c>
      <c r="O14" s="26" t="s">
        <v>42</v>
      </c>
      <c r="P14" s="15"/>
      <c r="Q14" s="139"/>
      <c r="R14" s="139"/>
      <c r="S14" s="139"/>
      <c r="T14" s="139"/>
      <c r="U14" s="139"/>
      <c r="V14" s="139"/>
      <c r="W14" s="139"/>
      <c r="X14" s="17">
        <f t="shared" si="8"/>
        <v>0</v>
      </c>
      <c r="Y14" s="100"/>
      <c r="Z14" s="25" t="s">
        <v>41</v>
      </c>
      <c r="AA14" s="26" t="s">
        <v>42</v>
      </c>
      <c r="AB14" s="15"/>
      <c r="AC14" s="104"/>
      <c r="AD14" s="104"/>
      <c r="AE14" s="104"/>
      <c r="AF14" s="104"/>
      <c r="AG14" s="104"/>
      <c r="AH14" s="104"/>
      <c r="AI14" s="104"/>
      <c r="AJ14" s="104"/>
    </row>
    <row r="15" spans="1:52" ht="33.75" customHeight="1" x14ac:dyDescent="0.45">
      <c r="A15" s="13" t="s">
        <v>43</v>
      </c>
      <c r="B15" s="14" t="s">
        <v>44</v>
      </c>
      <c r="C15" s="15" t="s">
        <v>45</v>
      </c>
      <c r="D15" s="15" t="s">
        <v>31</v>
      </c>
      <c r="E15" s="139">
        <f>'Speka esosha maksa'!E15</f>
        <v>0</v>
      </c>
      <c r="F15" s="139">
        <f>'Speka esosha maksa'!F15</f>
        <v>0</v>
      </c>
      <c r="G15" s="139">
        <f>'Speka esosha maksa'!G15</f>
        <v>0</v>
      </c>
      <c r="H15" s="139">
        <f>'Speka esosha maksa'!H15</f>
        <v>0</v>
      </c>
      <c r="I15" s="139">
        <f>'Speka esosha maksa'!I15</f>
        <v>0</v>
      </c>
      <c r="J15" s="139">
        <f>'Speka esosha maksa'!J15</f>
        <v>0</v>
      </c>
      <c r="K15" s="139">
        <f>'Speka esosha maksa'!K15</f>
        <v>0</v>
      </c>
      <c r="L15" s="17">
        <f t="shared" si="11"/>
        <v>0</v>
      </c>
      <c r="M15" s="100"/>
      <c r="N15" s="13" t="s">
        <v>43</v>
      </c>
      <c r="O15" s="14" t="s">
        <v>44</v>
      </c>
      <c r="P15" s="15" t="s">
        <v>45</v>
      </c>
      <c r="Q15" s="140"/>
      <c r="R15" s="140"/>
      <c r="S15" s="140"/>
      <c r="T15" s="140"/>
      <c r="U15" s="140"/>
      <c r="V15" s="140"/>
      <c r="W15" s="140"/>
      <c r="X15" s="17">
        <f t="shared" si="8"/>
        <v>0</v>
      </c>
      <c r="Y15" s="100"/>
      <c r="Z15" s="13" t="s">
        <v>43</v>
      </c>
      <c r="AA15" s="14" t="s">
        <v>44</v>
      </c>
      <c r="AB15" s="15" t="s">
        <v>45</v>
      </c>
      <c r="AC15" s="104" t="e">
        <f t="shared" ref="AC15:AJ18" si="12">Q15/E15-1</f>
        <v>#DIV/0!</v>
      </c>
      <c r="AD15" s="104" t="e">
        <f t="shared" si="12"/>
        <v>#DIV/0!</v>
      </c>
      <c r="AE15" s="104" t="e">
        <f t="shared" si="12"/>
        <v>#DIV/0!</v>
      </c>
      <c r="AF15" s="104" t="e">
        <f t="shared" si="12"/>
        <v>#DIV/0!</v>
      </c>
      <c r="AG15" s="104" t="e">
        <f t="shared" si="12"/>
        <v>#DIV/0!</v>
      </c>
      <c r="AH15" s="104" t="e">
        <f t="shared" si="12"/>
        <v>#DIV/0!</v>
      </c>
      <c r="AI15" s="104" t="e">
        <f t="shared" si="12"/>
        <v>#DIV/0!</v>
      </c>
      <c r="AJ15" s="104" t="e">
        <f t="shared" si="12"/>
        <v>#DIV/0!</v>
      </c>
    </row>
    <row r="16" spans="1:52" ht="17.5" x14ac:dyDescent="0.45">
      <c r="A16" s="13" t="s">
        <v>46</v>
      </c>
      <c r="B16" s="30" t="s">
        <v>47</v>
      </c>
      <c r="C16" s="15" t="s">
        <v>48</v>
      </c>
      <c r="D16" s="15" t="s">
        <v>31</v>
      </c>
      <c r="E16" s="16">
        <f>'Speka esosha maksa'!E16</f>
        <v>0</v>
      </c>
      <c r="F16" s="16">
        <f>'Speka esosha maksa'!F16</f>
        <v>0</v>
      </c>
      <c r="G16" s="16">
        <f>'Speka esosha maksa'!G16</f>
        <v>0</v>
      </c>
      <c r="H16" s="16">
        <f>'Speka esosha maksa'!H16</f>
        <v>0</v>
      </c>
      <c r="I16" s="16">
        <f>'Speka esosha maksa'!I16</f>
        <v>0</v>
      </c>
      <c r="J16" s="16">
        <f>'Speka esosha maksa'!J16</f>
        <v>0</v>
      </c>
      <c r="K16" s="16">
        <f>'Speka esosha maksa'!K16</f>
        <v>0</v>
      </c>
      <c r="L16" s="17">
        <f t="shared" si="11"/>
        <v>0</v>
      </c>
      <c r="M16" s="100"/>
      <c r="N16" s="13" t="s">
        <v>46</v>
      </c>
      <c r="O16" s="30" t="s">
        <v>47</v>
      </c>
      <c r="P16" s="15" t="s">
        <v>48</v>
      </c>
      <c r="Q16" s="16"/>
      <c r="R16" s="16"/>
      <c r="S16" s="16"/>
      <c r="T16" s="16"/>
      <c r="U16" s="16"/>
      <c r="V16" s="16"/>
      <c r="W16" s="16"/>
      <c r="X16" s="17">
        <f t="shared" si="8"/>
        <v>0</v>
      </c>
      <c r="Y16" s="100"/>
      <c r="Z16" s="13" t="s">
        <v>46</v>
      </c>
      <c r="AA16" s="30" t="s">
        <v>47</v>
      </c>
      <c r="AB16" s="15" t="s">
        <v>48</v>
      </c>
      <c r="AC16" s="104" t="e">
        <f t="shared" si="12"/>
        <v>#DIV/0!</v>
      </c>
      <c r="AD16" s="104" t="e">
        <f t="shared" si="12"/>
        <v>#DIV/0!</v>
      </c>
      <c r="AE16" s="104" t="e">
        <f t="shared" si="12"/>
        <v>#DIV/0!</v>
      </c>
      <c r="AF16" s="104" t="e">
        <f t="shared" si="12"/>
        <v>#DIV/0!</v>
      </c>
      <c r="AG16" s="104" t="e">
        <f t="shared" si="12"/>
        <v>#DIV/0!</v>
      </c>
      <c r="AH16" s="104" t="e">
        <f t="shared" si="12"/>
        <v>#DIV/0!</v>
      </c>
      <c r="AI16" s="104" t="e">
        <f t="shared" si="12"/>
        <v>#DIV/0!</v>
      </c>
      <c r="AJ16" s="104" t="e">
        <f t="shared" si="12"/>
        <v>#DIV/0!</v>
      </c>
    </row>
    <row r="17" spans="1:36" ht="32" x14ac:dyDescent="0.45">
      <c r="A17" s="13" t="s">
        <v>49</v>
      </c>
      <c r="B17" s="31" t="s">
        <v>50</v>
      </c>
      <c r="C17" s="15" t="s">
        <v>51</v>
      </c>
      <c r="D17" s="15" t="s">
        <v>31</v>
      </c>
      <c r="E17" s="16">
        <f>'Speka esosha maksa'!E17</f>
        <v>0</v>
      </c>
      <c r="F17" s="16">
        <f>'Speka esosha maksa'!F17</f>
        <v>0</v>
      </c>
      <c r="G17" s="16">
        <f>'Speka esosha maksa'!G17</f>
        <v>0</v>
      </c>
      <c r="H17" s="16">
        <f>'Speka esosha maksa'!H17</f>
        <v>0</v>
      </c>
      <c r="I17" s="16">
        <f>'Speka esosha maksa'!I17</f>
        <v>0</v>
      </c>
      <c r="J17" s="16">
        <f>'Speka esosha maksa'!J17</f>
        <v>0</v>
      </c>
      <c r="K17" s="16">
        <f>'Speka esosha maksa'!K17</f>
        <v>0</v>
      </c>
      <c r="L17" s="17">
        <f t="shared" si="11"/>
        <v>0</v>
      </c>
      <c r="M17" s="100"/>
      <c r="N17" s="13" t="s">
        <v>49</v>
      </c>
      <c r="O17" s="31" t="s">
        <v>50</v>
      </c>
      <c r="P17" s="15" t="s">
        <v>51</v>
      </c>
      <c r="Q17" s="16"/>
      <c r="R17" s="16"/>
      <c r="S17" s="16"/>
      <c r="T17" s="16"/>
      <c r="U17" s="16"/>
      <c r="V17" s="16"/>
      <c r="W17" s="16"/>
      <c r="X17" s="17">
        <f t="shared" si="8"/>
        <v>0</v>
      </c>
      <c r="Y17" s="100"/>
      <c r="Z17" s="13" t="s">
        <v>49</v>
      </c>
      <c r="AA17" s="31" t="s">
        <v>50</v>
      </c>
      <c r="AB17" s="15" t="s">
        <v>51</v>
      </c>
      <c r="AC17" s="104" t="e">
        <f t="shared" si="12"/>
        <v>#DIV/0!</v>
      </c>
      <c r="AD17" s="104" t="e">
        <f t="shared" si="12"/>
        <v>#DIV/0!</v>
      </c>
      <c r="AE17" s="104" t="e">
        <f t="shared" si="12"/>
        <v>#DIV/0!</v>
      </c>
      <c r="AF17" s="104" t="e">
        <f t="shared" si="12"/>
        <v>#DIV/0!</v>
      </c>
      <c r="AG17" s="104" t="e">
        <f t="shared" si="12"/>
        <v>#DIV/0!</v>
      </c>
      <c r="AH17" s="104" t="e">
        <f t="shared" si="12"/>
        <v>#DIV/0!</v>
      </c>
      <c r="AI17" s="104" t="e">
        <f t="shared" si="12"/>
        <v>#DIV/0!</v>
      </c>
      <c r="AJ17" s="104" t="e">
        <f t="shared" si="12"/>
        <v>#DIV/0!</v>
      </c>
    </row>
    <row r="18" spans="1:36" ht="31.5" x14ac:dyDescent="0.45">
      <c r="A18" s="20" t="s">
        <v>52</v>
      </c>
      <c r="B18" s="32" t="s">
        <v>53</v>
      </c>
      <c r="C18" s="22" t="s">
        <v>54</v>
      </c>
      <c r="D18" s="33" t="s">
        <v>31</v>
      </c>
      <c r="E18" s="34">
        <f t="shared" ref="E18:K18" si="13">SUM(E19,E25,E31:E32,E35,E39:E41)</f>
        <v>0</v>
      </c>
      <c r="F18" s="34">
        <f t="shared" si="13"/>
        <v>0</v>
      </c>
      <c r="G18" s="34">
        <f t="shared" si="13"/>
        <v>0</v>
      </c>
      <c r="H18" s="34">
        <f t="shared" si="13"/>
        <v>0</v>
      </c>
      <c r="I18" s="34">
        <f t="shared" si="13"/>
        <v>0</v>
      </c>
      <c r="J18" s="34">
        <f t="shared" si="13"/>
        <v>0</v>
      </c>
      <c r="K18" s="34">
        <f t="shared" si="13"/>
        <v>0</v>
      </c>
      <c r="L18" s="34">
        <f t="shared" si="11"/>
        <v>0</v>
      </c>
      <c r="M18" s="110"/>
      <c r="N18" s="20" t="s">
        <v>52</v>
      </c>
      <c r="O18" s="32" t="s">
        <v>53</v>
      </c>
      <c r="P18" s="22" t="s">
        <v>54</v>
      </c>
      <c r="Q18" s="34">
        <f t="shared" ref="Q18:W18" si="14">SUM(Q19,Q25,Q31:Q32,Q35,Q39:Q41)</f>
        <v>0</v>
      </c>
      <c r="R18" s="34">
        <f t="shared" si="14"/>
        <v>0</v>
      </c>
      <c r="S18" s="34">
        <f t="shared" si="14"/>
        <v>0</v>
      </c>
      <c r="T18" s="34">
        <f t="shared" si="14"/>
        <v>0</v>
      </c>
      <c r="U18" s="34">
        <f t="shared" si="14"/>
        <v>0</v>
      </c>
      <c r="V18" s="34">
        <f t="shared" si="14"/>
        <v>0</v>
      </c>
      <c r="W18" s="34">
        <f t="shared" si="14"/>
        <v>0</v>
      </c>
      <c r="X18" s="34">
        <f t="shared" si="8"/>
        <v>0</v>
      </c>
      <c r="Y18" s="110"/>
      <c r="Z18" s="20" t="s">
        <v>52</v>
      </c>
      <c r="AA18" s="32" t="s">
        <v>175</v>
      </c>
      <c r="AB18" s="22" t="s">
        <v>54</v>
      </c>
      <c r="AC18" s="107" t="e">
        <f t="shared" si="12"/>
        <v>#DIV/0!</v>
      </c>
      <c r="AD18" s="107" t="e">
        <f t="shared" si="12"/>
        <v>#DIV/0!</v>
      </c>
      <c r="AE18" s="107" t="e">
        <f t="shared" si="12"/>
        <v>#DIV/0!</v>
      </c>
      <c r="AF18" s="107" t="e">
        <f t="shared" si="12"/>
        <v>#DIV/0!</v>
      </c>
      <c r="AG18" s="107" t="e">
        <f t="shared" si="12"/>
        <v>#DIV/0!</v>
      </c>
      <c r="AH18" s="107" t="e">
        <f t="shared" si="12"/>
        <v>#DIV/0!</v>
      </c>
      <c r="AI18" s="107" t="e">
        <f t="shared" si="12"/>
        <v>#DIV/0!</v>
      </c>
      <c r="AJ18" s="107" t="e">
        <f t="shared" si="12"/>
        <v>#DIV/0!</v>
      </c>
    </row>
    <row r="19" spans="1:36" ht="17.5" outlineLevel="1" x14ac:dyDescent="0.45">
      <c r="A19" s="35" t="s">
        <v>55</v>
      </c>
      <c r="B19" s="161" t="s">
        <v>56</v>
      </c>
      <c r="C19" s="37" t="s">
        <v>57</v>
      </c>
      <c r="D19" s="15" t="s">
        <v>31</v>
      </c>
      <c r="E19" s="24">
        <f>E20+E23+E24</f>
        <v>0</v>
      </c>
      <c r="F19" s="24">
        <f t="shared" ref="F19:K19" si="15">F20+F23+F24</f>
        <v>0</v>
      </c>
      <c r="G19" s="24">
        <f t="shared" si="15"/>
        <v>0</v>
      </c>
      <c r="H19" s="24">
        <f t="shared" si="15"/>
        <v>0</v>
      </c>
      <c r="I19" s="24">
        <f t="shared" si="15"/>
        <v>0</v>
      </c>
      <c r="J19" s="24">
        <f t="shared" si="15"/>
        <v>0</v>
      </c>
      <c r="K19" s="24">
        <f t="shared" si="15"/>
        <v>0</v>
      </c>
      <c r="L19" s="17">
        <f t="shared" si="11"/>
        <v>0</v>
      </c>
      <c r="M19" s="110"/>
      <c r="N19" s="35" t="s">
        <v>55</v>
      </c>
      <c r="O19" s="161" t="s">
        <v>56</v>
      </c>
      <c r="P19" s="37" t="s">
        <v>57</v>
      </c>
      <c r="Q19" s="24">
        <f>Q20+Q23+Q24</f>
        <v>0</v>
      </c>
      <c r="R19" s="24">
        <f t="shared" ref="R19:W19" si="16">R20+R23+R24</f>
        <v>0</v>
      </c>
      <c r="S19" s="24">
        <f t="shared" si="16"/>
        <v>0</v>
      </c>
      <c r="T19" s="24">
        <f t="shared" si="16"/>
        <v>0</v>
      </c>
      <c r="U19" s="24">
        <f t="shared" si="16"/>
        <v>0</v>
      </c>
      <c r="V19" s="24">
        <f t="shared" si="16"/>
        <v>0</v>
      </c>
      <c r="W19" s="24">
        <f t="shared" si="16"/>
        <v>0</v>
      </c>
      <c r="X19" s="17">
        <f t="shared" si="8"/>
        <v>0</v>
      </c>
      <c r="Y19" s="110"/>
      <c r="Z19" s="35" t="s">
        <v>55</v>
      </c>
      <c r="AA19" s="161" t="s">
        <v>56</v>
      </c>
      <c r="AB19" s="37" t="s">
        <v>57</v>
      </c>
      <c r="AC19" s="104"/>
      <c r="AD19" s="104"/>
      <c r="AE19" s="104"/>
      <c r="AF19" s="104"/>
      <c r="AG19" s="104"/>
      <c r="AH19" s="104"/>
      <c r="AI19" s="104"/>
      <c r="AJ19" s="104"/>
    </row>
    <row r="20" spans="1:36" ht="32" outlineLevel="1" x14ac:dyDescent="0.45">
      <c r="A20" s="13" t="s">
        <v>58</v>
      </c>
      <c r="B20" s="38" t="s">
        <v>59</v>
      </c>
      <c r="C20" s="39" t="s">
        <v>60</v>
      </c>
      <c r="D20" s="15" t="s">
        <v>31</v>
      </c>
      <c r="E20" s="24">
        <f>SUM(E21:E22)</f>
        <v>0</v>
      </c>
      <c r="F20" s="24">
        <f>SUM(F21:F22)</f>
        <v>0</v>
      </c>
      <c r="G20" s="24">
        <f t="shared" ref="G20:K20" si="17">SUM(G21:G22)</f>
        <v>0</v>
      </c>
      <c r="H20" s="24">
        <f t="shared" si="17"/>
        <v>0</v>
      </c>
      <c r="I20" s="24">
        <f t="shared" si="17"/>
        <v>0</v>
      </c>
      <c r="J20" s="24">
        <f t="shared" si="17"/>
        <v>0</v>
      </c>
      <c r="K20" s="24">
        <f t="shared" si="17"/>
        <v>0</v>
      </c>
      <c r="L20" s="17">
        <f t="shared" si="11"/>
        <v>0</v>
      </c>
      <c r="M20" s="110"/>
      <c r="N20" s="13" t="s">
        <v>58</v>
      </c>
      <c r="O20" s="38" t="s">
        <v>59</v>
      </c>
      <c r="P20" s="39" t="s">
        <v>60</v>
      </c>
      <c r="Q20" s="24">
        <f>SUM(Q21:Q22)</f>
        <v>0</v>
      </c>
      <c r="R20" s="24">
        <f t="shared" ref="R20:W20" si="18">SUM(R21:R22)</f>
        <v>0</v>
      </c>
      <c r="S20" s="24">
        <f t="shared" si="18"/>
        <v>0</v>
      </c>
      <c r="T20" s="24">
        <f t="shared" si="18"/>
        <v>0</v>
      </c>
      <c r="U20" s="24">
        <f t="shared" si="18"/>
        <v>0</v>
      </c>
      <c r="V20" s="24">
        <f t="shared" si="18"/>
        <v>0</v>
      </c>
      <c r="W20" s="24">
        <f t="shared" si="18"/>
        <v>0</v>
      </c>
      <c r="X20" s="17">
        <f t="shared" si="8"/>
        <v>0</v>
      </c>
      <c r="Y20" s="110"/>
      <c r="Z20" s="13" t="s">
        <v>58</v>
      </c>
      <c r="AA20" s="38" t="s">
        <v>59</v>
      </c>
      <c r="AB20" s="39" t="s">
        <v>60</v>
      </c>
      <c r="AC20" s="104"/>
      <c r="AD20" s="104"/>
      <c r="AE20" s="104"/>
      <c r="AF20" s="104"/>
      <c r="AG20" s="104"/>
      <c r="AH20" s="104"/>
      <c r="AI20" s="104"/>
      <c r="AJ20" s="104"/>
    </row>
    <row r="21" spans="1:36" outlineLevel="1" x14ac:dyDescent="0.35">
      <c r="A21" s="13" t="s">
        <v>61</v>
      </c>
      <c r="B21" s="28" t="s">
        <v>62</v>
      </c>
      <c r="C21" s="15"/>
      <c r="D21" s="15" t="s">
        <v>31</v>
      </c>
      <c r="E21" s="139">
        <v>0</v>
      </c>
      <c r="F21" s="139">
        <v>0</v>
      </c>
      <c r="G21" s="139">
        <v>0</v>
      </c>
      <c r="H21" s="139">
        <v>0</v>
      </c>
      <c r="I21" s="139">
        <v>0</v>
      </c>
      <c r="J21" s="139">
        <v>0</v>
      </c>
      <c r="K21" s="139">
        <v>0</v>
      </c>
      <c r="L21" s="17">
        <f t="shared" si="11"/>
        <v>0</v>
      </c>
      <c r="M21" s="110"/>
      <c r="N21" s="13" t="s">
        <v>61</v>
      </c>
      <c r="O21" s="28" t="s">
        <v>62</v>
      </c>
      <c r="P21" s="15"/>
      <c r="Q21" s="139"/>
      <c r="R21" s="139"/>
      <c r="S21" s="139"/>
      <c r="T21" s="139"/>
      <c r="U21" s="139"/>
      <c r="V21" s="139"/>
      <c r="W21" s="139"/>
      <c r="X21" s="17">
        <f t="shared" si="8"/>
        <v>0</v>
      </c>
      <c r="Y21" s="110"/>
      <c r="Z21" s="13" t="s">
        <v>61</v>
      </c>
      <c r="AA21" s="28" t="s">
        <v>62</v>
      </c>
      <c r="AB21" s="15"/>
      <c r="AC21" s="104"/>
      <c r="AD21" s="104"/>
      <c r="AE21" s="104"/>
      <c r="AF21" s="104"/>
      <c r="AG21" s="104"/>
      <c r="AH21" s="104"/>
      <c r="AI21" s="104"/>
      <c r="AJ21" s="104"/>
    </row>
    <row r="22" spans="1:36" outlineLevel="1" x14ac:dyDescent="0.35">
      <c r="A22" s="13" t="s">
        <v>63</v>
      </c>
      <c r="B22" s="28" t="s">
        <v>64</v>
      </c>
      <c r="C22" s="15"/>
      <c r="D22" s="15" t="s">
        <v>31</v>
      </c>
      <c r="E22" s="139">
        <v>0</v>
      </c>
      <c r="F22" s="139">
        <v>0</v>
      </c>
      <c r="G22" s="139">
        <v>0</v>
      </c>
      <c r="H22" s="139">
        <v>0</v>
      </c>
      <c r="I22" s="139">
        <v>0</v>
      </c>
      <c r="J22" s="139">
        <v>0</v>
      </c>
      <c r="K22" s="139">
        <v>0</v>
      </c>
      <c r="L22" s="17">
        <f t="shared" si="11"/>
        <v>0</v>
      </c>
      <c r="M22" s="110"/>
      <c r="N22" s="13" t="s">
        <v>63</v>
      </c>
      <c r="O22" s="28" t="s">
        <v>64</v>
      </c>
      <c r="P22" s="15"/>
      <c r="Q22" s="139"/>
      <c r="R22" s="139"/>
      <c r="S22" s="139"/>
      <c r="T22" s="139"/>
      <c r="U22" s="139"/>
      <c r="V22" s="139"/>
      <c r="W22" s="139"/>
      <c r="X22" s="17">
        <f t="shared" si="8"/>
        <v>0</v>
      </c>
      <c r="Y22" s="110"/>
      <c r="Z22" s="13" t="s">
        <v>63</v>
      </c>
      <c r="AA22" s="28" t="s">
        <v>64</v>
      </c>
      <c r="AB22" s="15"/>
      <c r="AC22" s="104"/>
      <c r="AD22" s="104"/>
      <c r="AE22" s="104"/>
      <c r="AF22" s="104"/>
      <c r="AG22" s="104"/>
      <c r="AH22" s="104"/>
      <c r="AI22" s="104"/>
      <c r="AJ22" s="104"/>
    </row>
    <row r="23" spans="1:36" ht="17.5" outlineLevel="1" x14ac:dyDescent="0.45">
      <c r="A23" s="13" t="s">
        <v>65</v>
      </c>
      <c r="B23" s="38" t="s">
        <v>66</v>
      </c>
      <c r="C23" s="39" t="s">
        <v>67</v>
      </c>
      <c r="D23" s="15" t="s">
        <v>31</v>
      </c>
      <c r="E23" s="139">
        <v>0</v>
      </c>
      <c r="F23" s="139">
        <v>0</v>
      </c>
      <c r="G23" s="139">
        <v>0</v>
      </c>
      <c r="H23" s="139">
        <v>0</v>
      </c>
      <c r="I23" s="139">
        <v>0</v>
      </c>
      <c r="J23" s="139">
        <v>0</v>
      </c>
      <c r="K23" s="139">
        <v>0</v>
      </c>
      <c r="L23" s="17">
        <f t="shared" si="11"/>
        <v>0</v>
      </c>
      <c r="M23" s="110"/>
      <c r="N23" s="13" t="s">
        <v>65</v>
      </c>
      <c r="O23" s="38" t="s">
        <v>66</v>
      </c>
      <c r="P23" s="39" t="s">
        <v>67</v>
      </c>
      <c r="Q23" s="139"/>
      <c r="R23" s="139"/>
      <c r="S23" s="139"/>
      <c r="T23" s="139"/>
      <c r="U23" s="139"/>
      <c r="V23" s="139"/>
      <c r="W23" s="139"/>
      <c r="X23" s="17">
        <f t="shared" si="8"/>
        <v>0</v>
      </c>
      <c r="Y23" s="110"/>
      <c r="Z23" s="13" t="s">
        <v>65</v>
      </c>
      <c r="AA23" s="38" t="s">
        <v>66</v>
      </c>
      <c r="AB23" s="39" t="s">
        <v>67</v>
      </c>
      <c r="AC23" s="104"/>
      <c r="AD23" s="104"/>
      <c r="AE23" s="104"/>
      <c r="AF23" s="104"/>
      <c r="AG23" s="104"/>
      <c r="AH23" s="104"/>
      <c r="AI23" s="104"/>
      <c r="AJ23" s="104"/>
    </row>
    <row r="24" spans="1:36" ht="17.5" outlineLevel="1" x14ac:dyDescent="0.45">
      <c r="A24" s="13" t="s">
        <v>68</v>
      </c>
      <c r="B24" s="38" t="s">
        <v>69</v>
      </c>
      <c r="C24" s="39" t="s">
        <v>70</v>
      </c>
      <c r="D24" s="15" t="s">
        <v>31</v>
      </c>
      <c r="E24" s="139">
        <v>0</v>
      </c>
      <c r="F24" s="139">
        <v>0</v>
      </c>
      <c r="G24" s="139">
        <v>0</v>
      </c>
      <c r="H24" s="139">
        <v>0</v>
      </c>
      <c r="I24" s="139">
        <v>0</v>
      </c>
      <c r="J24" s="139">
        <v>0</v>
      </c>
      <c r="K24" s="139">
        <v>0</v>
      </c>
      <c r="L24" s="17">
        <f t="shared" si="11"/>
        <v>0</v>
      </c>
      <c r="M24" s="110"/>
      <c r="N24" s="13" t="s">
        <v>68</v>
      </c>
      <c r="O24" s="38" t="s">
        <v>69</v>
      </c>
      <c r="P24" s="39" t="s">
        <v>70</v>
      </c>
      <c r="Q24" s="139"/>
      <c r="R24" s="139"/>
      <c r="S24" s="139"/>
      <c r="T24" s="139"/>
      <c r="U24" s="139"/>
      <c r="V24" s="139"/>
      <c r="W24" s="139"/>
      <c r="X24" s="17">
        <f t="shared" si="8"/>
        <v>0</v>
      </c>
      <c r="Y24" s="110"/>
      <c r="Z24" s="13" t="s">
        <v>68</v>
      </c>
      <c r="AA24" s="38" t="s">
        <v>69</v>
      </c>
      <c r="AB24" s="39" t="s">
        <v>70</v>
      </c>
      <c r="AC24" s="104"/>
      <c r="AD24" s="104"/>
      <c r="AE24" s="104"/>
      <c r="AF24" s="104"/>
      <c r="AG24" s="104"/>
      <c r="AH24" s="104"/>
      <c r="AI24" s="104"/>
      <c r="AJ24" s="104"/>
    </row>
    <row r="25" spans="1:36" ht="47.5" x14ac:dyDescent="0.45">
      <c r="A25" s="35" t="s">
        <v>71</v>
      </c>
      <c r="B25" s="36" t="s">
        <v>72</v>
      </c>
      <c r="C25" s="37" t="s">
        <v>73</v>
      </c>
      <c r="D25" s="15" t="s">
        <v>31</v>
      </c>
      <c r="E25" s="24">
        <f t="shared" ref="E25:K25" si="19">E26+E30</f>
        <v>0</v>
      </c>
      <c r="F25" s="24">
        <f t="shared" si="19"/>
        <v>0</v>
      </c>
      <c r="G25" s="24">
        <f t="shared" si="19"/>
        <v>0</v>
      </c>
      <c r="H25" s="24">
        <f t="shared" si="19"/>
        <v>0</v>
      </c>
      <c r="I25" s="24">
        <f t="shared" si="19"/>
        <v>0</v>
      </c>
      <c r="J25" s="24">
        <f t="shared" si="19"/>
        <v>0</v>
      </c>
      <c r="K25" s="24">
        <f t="shared" si="19"/>
        <v>0</v>
      </c>
      <c r="L25" s="17">
        <f t="shared" si="11"/>
        <v>0</v>
      </c>
      <c r="M25" s="100"/>
      <c r="N25" s="35" t="s">
        <v>71</v>
      </c>
      <c r="O25" s="36" t="s">
        <v>72</v>
      </c>
      <c r="P25" s="37" t="s">
        <v>73</v>
      </c>
      <c r="Q25" s="24">
        <f t="shared" ref="Q25:W25" si="20">Q26+Q30</f>
        <v>0</v>
      </c>
      <c r="R25" s="24">
        <f t="shared" si="20"/>
        <v>0</v>
      </c>
      <c r="S25" s="24">
        <f t="shared" si="20"/>
        <v>0</v>
      </c>
      <c r="T25" s="24">
        <f t="shared" si="20"/>
        <v>0</v>
      </c>
      <c r="U25" s="24">
        <f t="shared" si="20"/>
        <v>0</v>
      </c>
      <c r="V25" s="24">
        <f t="shared" si="20"/>
        <v>0</v>
      </c>
      <c r="W25" s="24">
        <f t="shared" si="20"/>
        <v>0</v>
      </c>
      <c r="X25" s="17">
        <f t="shared" si="8"/>
        <v>0</v>
      </c>
      <c r="Y25" s="100"/>
      <c r="Z25" s="35" t="s">
        <v>71</v>
      </c>
      <c r="AA25" s="36" t="s">
        <v>72</v>
      </c>
      <c r="AB25" s="37" t="s">
        <v>73</v>
      </c>
      <c r="AC25" s="104" t="e">
        <f t="shared" ref="AC25:AC50" si="21">Q25/E25-1</f>
        <v>#DIV/0!</v>
      </c>
      <c r="AD25" s="104" t="e">
        <f t="shared" ref="AD25:AD50" si="22">R25/F25-1</f>
        <v>#DIV/0!</v>
      </c>
      <c r="AE25" s="104" t="e">
        <f t="shared" ref="AE25:AE50" si="23">S25/G25-1</f>
        <v>#DIV/0!</v>
      </c>
      <c r="AF25" s="104" t="e">
        <f t="shared" ref="AF25:AF50" si="24">T25/H25-1</f>
        <v>#DIV/0!</v>
      </c>
      <c r="AG25" s="104" t="e">
        <f t="shared" ref="AG25:AG50" si="25">U25/I25-1</f>
        <v>#DIV/0!</v>
      </c>
      <c r="AH25" s="104" t="e">
        <f t="shared" ref="AH25:AH50" si="26">V25/J25-1</f>
        <v>#DIV/0!</v>
      </c>
      <c r="AI25" s="104" t="e">
        <f t="shared" ref="AI25:AI50" si="27">W25/K25-1</f>
        <v>#DIV/0!</v>
      </c>
      <c r="AJ25" s="104" t="e">
        <f t="shared" ref="AJ25:AJ50" si="28">X25/L25-1</f>
        <v>#DIV/0!</v>
      </c>
    </row>
    <row r="26" spans="1:36" ht="17.5" x14ac:dyDescent="0.45">
      <c r="A26" s="13" t="s">
        <v>74</v>
      </c>
      <c r="B26" s="38" t="s">
        <v>75</v>
      </c>
      <c r="C26" s="39" t="s">
        <v>76</v>
      </c>
      <c r="D26" s="15" t="s">
        <v>31</v>
      </c>
      <c r="E26" s="24">
        <f t="shared" ref="E26:K26" si="29">SUM(E27:E29)</f>
        <v>0</v>
      </c>
      <c r="F26" s="24">
        <f t="shared" si="29"/>
        <v>0</v>
      </c>
      <c r="G26" s="24">
        <f t="shared" si="29"/>
        <v>0</v>
      </c>
      <c r="H26" s="24">
        <f t="shared" si="29"/>
        <v>0</v>
      </c>
      <c r="I26" s="24">
        <f t="shared" si="29"/>
        <v>0</v>
      </c>
      <c r="J26" s="24">
        <f t="shared" si="29"/>
        <v>0</v>
      </c>
      <c r="K26" s="24">
        <f t="shared" si="29"/>
        <v>0</v>
      </c>
      <c r="L26" s="17">
        <f t="shared" si="11"/>
        <v>0</v>
      </c>
      <c r="M26" s="100"/>
      <c r="N26" s="13" t="s">
        <v>74</v>
      </c>
      <c r="O26" s="38" t="s">
        <v>75</v>
      </c>
      <c r="P26" s="39" t="s">
        <v>76</v>
      </c>
      <c r="Q26" s="24">
        <f t="shared" ref="Q26:W26" si="30">SUM(Q27:Q29)</f>
        <v>0</v>
      </c>
      <c r="R26" s="24">
        <f t="shared" si="30"/>
        <v>0</v>
      </c>
      <c r="S26" s="24">
        <f t="shared" si="30"/>
        <v>0</v>
      </c>
      <c r="T26" s="24">
        <f t="shared" si="30"/>
        <v>0</v>
      </c>
      <c r="U26" s="24">
        <f t="shared" si="30"/>
        <v>0</v>
      </c>
      <c r="V26" s="24">
        <f t="shared" si="30"/>
        <v>0</v>
      </c>
      <c r="W26" s="24">
        <f t="shared" si="30"/>
        <v>0</v>
      </c>
      <c r="X26" s="17">
        <f t="shared" si="8"/>
        <v>0</v>
      </c>
      <c r="Y26" s="100"/>
      <c r="Z26" s="13" t="s">
        <v>74</v>
      </c>
      <c r="AA26" s="38" t="s">
        <v>75</v>
      </c>
      <c r="AB26" s="39" t="s">
        <v>76</v>
      </c>
      <c r="AC26" s="104" t="e">
        <f t="shared" si="21"/>
        <v>#DIV/0!</v>
      </c>
      <c r="AD26" s="104" t="e">
        <f t="shared" si="22"/>
        <v>#DIV/0!</v>
      </c>
      <c r="AE26" s="104" t="e">
        <f t="shared" si="23"/>
        <v>#DIV/0!</v>
      </c>
      <c r="AF26" s="104" t="e">
        <f t="shared" si="24"/>
        <v>#DIV/0!</v>
      </c>
      <c r="AG26" s="104" t="e">
        <f t="shared" si="25"/>
        <v>#DIV/0!</v>
      </c>
      <c r="AH26" s="104" t="e">
        <f t="shared" si="26"/>
        <v>#DIV/0!</v>
      </c>
      <c r="AI26" s="104" t="e">
        <f t="shared" si="27"/>
        <v>#DIV/0!</v>
      </c>
      <c r="AJ26" s="104" t="e">
        <f t="shared" si="28"/>
        <v>#DIV/0!</v>
      </c>
    </row>
    <row r="27" spans="1:36" x14ac:dyDescent="0.35">
      <c r="A27" s="13" t="s">
        <v>77</v>
      </c>
      <c r="B27" s="28" t="s">
        <v>78</v>
      </c>
      <c r="C27" s="15"/>
      <c r="D27" s="15" t="s">
        <v>31</v>
      </c>
      <c r="E27" s="16">
        <f>'Speka esosha maksa'!E27</f>
        <v>0</v>
      </c>
      <c r="F27" s="16">
        <f>'Speka esosha maksa'!F27</f>
        <v>0</v>
      </c>
      <c r="G27" s="16">
        <f>'Speka esosha maksa'!G27</f>
        <v>0</v>
      </c>
      <c r="H27" s="16">
        <f>'Speka esosha maksa'!H27</f>
        <v>0</v>
      </c>
      <c r="I27" s="16">
        <f>'Speka esosha maksa'!I27</f>
        <v>0</v>
      </c>
      <c r="J27" s="16">
        <f>'Speka esosha maksa'!J27</f>
        <v>0</v>
      </c>
      <c r="K27" s="16">
        <f>'Speka esosha maksa'!K27</f>
        <v>0</v>
      </c>
      <c r="L27" s="17">
        <f t="shared" si="11"/>
        <v>0</v>
      </c>
      <c r="M27" s="100"/>
      <c r="N27" s="13" t="s">
        <v>77</v>
      </c>
      <c r="O27" s="28" t="s">
        <v>78</v>
      </c>
      <c r="P27" s="15"/>
      <c r="Q27" s="16"/>
      <c r="R27" s="16"/>
      <c r="S27" s="16"/>
      <c r="T27" s="16"/>
      <c r="U27" s="16"/>
      <c r="V27" s="16"/>
      <c r="W27" s="16"/>
      <c r="X27" s="17">
        <f t="shared" si="8"/>
        <v>0</v>
      </c>
      <c r="Y27" s="100"/>
      <c r="Z27" s="13" t="s">
        <v>77</v>
      </c>
      <c r="AA27" s="28" t="s">
        <v>78</v>
      </c>
      <c r="AB27" s="15"/>
      <c r="AC27" s="104" t="e">
        <f t="shared" si="21"/>
        <v>#DIV/0!</v>
      </c>
      <c r="AD27" s="104" t="e">
        <f t="shared" si="22"/>
        <v>#DIV/0!</v>
      </c>
      <c r="AE27" s="104" t="e">
        <f t="shared" si="23"/>
        <v>#DIV/0!</v>
      </c>
      <c r="AF27" s="104" t="e">
        <f t="shared" si="24"/>
        <v>#DIV/0!</v>
      </c>
      <c r="AG27" s="104" t="e">
        <f t="shared" si="25"/>
        <v>#DIV/0!</v>
      </c>
      <c r="AH27" s="104" t="e">
        <f t="shared" si="26"/>
        <v>#DIV/0!</v>
      </c>
      <c r="AI27" s="104" t="e">
        <f t="shared" si="27"/>
        <v>#DIV/0!</v>
      </c>
      <c r="AJ27" s="104" t="e">
        <f t="shared" si="28"/>
        <v>#DIV/0!</v>
      </c>
    </row>
    <row r="28" spans="1:36" x14ac:dyDescent="0.35">
      <c r="A28" s="13" t="s">
        <v>79</v>
      </c>
      <c r="B28" s="28" t="s">
        <v>80</v>
      </c>
      <c r="C28" s="15"/>
      <c r="D28" s="15" t="s">
        <v>31</v>
      </c>
      <c r="E28" s="16">
        <f>'Speka esosha maksa'!E28</f>
        <v>0</v>
      </c>
      <c r="F28" s="16">
        <f>'Speka esosha maksa'!F28</f>
        <v>0</v>
      </c>
      <c r="G28" s="16">
        <f>'Speka esosha maksa'!G28</f>
        <v>0</v>
      </c>
      <c r="H28" s="16">
        <f>'Speka esosha maksa'!H28</f>
        <v>0</v>
      </c>
      <c r="I28" s="16">
        <f>'Speka esosha maksa'!I28</f>
        <v>0</v>
      </c>
      <c r="J28" s="16">
        <f>'Speka esosha maksa'!J28</f>
        <v>0</v>
      </c>
      <c r="K28" s="16">
        <f>'Speka esosha maksa'!K28</f>
        <v>0</v>
      </c>
      <c r="L28" s="17">
        <f t="shared" si="11"/>
        <v>0</v>
      </c>
      <c r="M28" s="100"/>
      <c r="N28" s="13" t="s">
        <v>79</v>
      </c>
      <c r="O28" s="28" t="s">
        <v>80</v>
      </c>
      <c r="P28" s="15"/>
      <c r="Q28" s="16"/>
      <c r="R28" s="16"/>
      <c r="S28" s="16"/>
      <c r="T28" s="16"/>
      <c r="U28" s="16"/>
      <c r="V28" s="16"/>
      <c r="W28" s="16"/>
      <c r="X28" s="17">
        <f t="shared" si="8"/>
        <v>0</v>
      </c>
      <c r="Y28" s="100"/>
      <c r="Z28" s="13" t="s">
        <v>79</v>
      </c>
      <c r="AA28" s="28" t="s">
        <v>80</v>
      </c>
      <c r="AB28" s="15"/>
      <c r="AC28" s="104" t="e">
        <f t="shared" si="21"/>
        <v>#DIV/0!</v>
      </c>
      <c r="AD28" s="104" t="e">
        <f t="shared" si="22"/>
        <v>#DIV/0!</v>
      </c>
      <c r="AE28" s="104" t="e">
        <f t="shared" si="23"/>
        <v>#DIV/0!</v>
      </c>
      <c r="AF28" s="104" t="e">
        <f t="shared" si="24"/>
        <v>#DIV/0!</v>
      </c>
      <c r="AG28" s="104" t="e">
        <f t="shared" si="25"/>
        <v>#DIV/0!</v>
      </c>
      <c r="AH28" s="104" t="e">
        <f t="shared" si="26"/>
        <v>#DIV/0!</v>
      </c>
      <c r="AI28" s="104" t="e">
        <f t="shared" si="27"/>
        <v>#DIV/0!</v>
      </c>
      <c r="AJ28" s="104" t="e">
        <f t="shared" si="28"/>
        <v>#DIV/0!</v>
      </c>
    </row>
    <row r="29" spans="1:36" x14ac:dyDescent="0.35">
      <c r="A29" s="13" t="s">
        <v>81</v>
      </c>
      <c r="B29" s="28" t="s">
        <v>82</v>
      </c>
      <c r="C29" s="15"/>
      <c r="D29" s="15" t="s">
        <v>31</v>
      </c>
      <c r="E29" s="16">
        <f>'Speka esosha maksa'!E29</f>
        <v>0</v>
      </c>
      <c r="F29" s="16">
        <f>'Speka esosha maksa'!F29</f>
        <v>0</v>
      </c>
      <c r="G29" s="16">
        <f>'Speka esosha maksa'!G29</f>
        <v>0</v>
      </c>
      <c r="H29" s="16">
        <f>'Speka esosha maksa'!H29</f>
        <v>0</v>
      </c>
      <c r="I29" s="16">
        <f>'Speka esosha maksa'!I29</f>
        <v>0</v>
      </c>
      <c r="J29" s="16">
        <f>'Speka esosha maksa'!J29</f>
        <v>0</v>
      </c>
      <c r="K29" s="16">
        <f>'Speka esosha maksa'!K29</f>
        <v>0</v>
      </c>
      <c r="L29" s="17">
        <f t="shared" si="11"/>
        <v>0</v>
      </c>
      <c r="M29" s="100"/>
      <c r="N29" s="13" t="s">
        <v>81</v>
      </c>
      <c r="O29" s="28" t="s">
        <v>82</v>
      </c>
      <c r="P29" s="15"/>
      <c r="Q29" s="16"/>
      <c r="R29" s="16"/>
      <c r="S29" s="16"/>
      <c r="T29" s="16"/>
      <c r="U29" s="16"/>
      <c r="V29" s="16"/>
      <c r="W29" s="16"/>
      <c r="X29" s="17">
        <f t="shared" si="8"/>
        <v>0</v>
      </c>
      <c r="Y29" s="100"/>
      <c r="Z29" s="13" t="s">
        <v>81</v>
      </c>
      <c r="AA29" s="28" t="s">
        <v>82</v>
      </c>
      <c r="AB29" s="15"/>
      <c r="AC29" s="104" t="e">
        <f t="shared" si="21"/>
        <v>#DIV/0!</v>
      </c>
      <c r="AD29" s="104" t="e">
        <f t="shared" si="22"/>
        <v>#DIV/0!</v>
      </c>
      <c r="AE29" s="104" t="e">
        <f t="shared" si="23"/>
        <v>#DIV/0!</v>
      </c>
      <c r="AF29" s="104" t="e">
        <f t="shared" si="24"/>
        <v>#DIV/0!</v>
      </c>
      <c r="AG29" s="104" t="e">
        <f t="shared" si="25"/>
        <v>#DIV/0!</v>
      </c>
      <c r="AH29" s="104" t="e">
        <f t="shared" si="26"/>
        <v>#DIV/0!</v>
      </c>
      <c r="AI29" s="104" t="e">
        <f t="shared" si="27"/>
        <v>#DIV/0!</v>
      </c>
      <c r="AJ29" s="104" t="e">
        <f t="shared" si="28"/>
        <v>#DIV/0!</v>
      </c>
    </row>
    <row r="30" spans="1:36" ht="17.5" x14ac:dyDescent="0.45">
      <c r="A30" s="13" t="s">
        <v>83</v>
      </c>
      <c r="B30" s="38" t="s">
        <v>84</v>
      </c>
      <c r="C30" s="39" t="s">
        <v>85</v>
      </c>
      <c r="D30" s="15" t="s">
        <v>31</v>
      </c>
      <c r="E30" s="16">
        <f>'Speka esosha maksa'!E30</f>
        <v>0</v>
      </c>
      <c r="F30" s="16">
        <f>'Speka esosha maksa'!F30</f>
        <v>0</v>
      </c>
      <c r="G30" s="16">
        <f>'Speka esosha maksa'!G30</f>
        <v>0</v>
      </c>
      <c r="H30" s="16">
        <f>'Speka esosha maksa'!H30</f>
        <v>0</v>
      </c>
      <c r="I30" s="16">
        <f>'Speka esosha maksa'!I30</f>
        <v>0</v>
      </c>
      <c r="J30" s="16">
        <f>'Speka esosha maksa'!J30</f>
        <v>0</v>
      </c>
      <c r="K30" s="16">
        <f>'Speka esosha maksa'!K30</f>
        <v>0</v>
      </c>
      <c r="L30" s="17">
        <f t="shared" si="11"/>
        <v>0</v>
      </c>
      <c r="M30" s="100"/>
      <c r="N30" s="13" t="s">
        <v>83</v>
      </c>
      <c r="O30" s="38" t="s">
        <v>84</v>
      </c>
      <c r="P30" s="39" t="s">
        <v>85</v>
      </c>
      <c r="Q30" s="16"/>
      <c r="R30" s="16"/>
      <c r="S30" s="16"/>
      <c r="T30" s="16"/>
      <c r="U30" s="16"/>
      <c r="V30" s="16"/>
      <c r="W30" s="16"/>
      <c r="X30" s="17">
        <f t="shared" si="8"/>
        <v>0</v>
      </c>
      <c r="Y30" s="100"/>
      <c r="Z30" s="13" t="s">
        <v>83</v>
      </c>
      <c r="AA30" s="38" t="s">
        <v>84</v>
      </c>
      <c r="AB30" s="39" t="s">
        <v>85</v>
      </c>
      <c r="AC30" s="104" t="e">
        <f t="shared" si="21"/>
        <v>#DIV/0!</v>
      </c>
      <c r="AD30" s="104" t="e">
        <f t="shared" si="22"/>
        <v>#DIV/0!</v>
      </c>
      <c r="AE30" s="104" t="e">
        <f t="shared" si="23"/>
        <v>#DIV/0!</v>
      </c>
      <c r="AF30" s="104" t="e">
        <f t="shared" si="24"/>
        <v>#DIV/0!</v>
      </c>
      <c r="AG30" s="104" t="e">
        <f t="shared" si="25"/>
        <v>#DIV/0!</v>
      </c>
      <c r="AH30" s="104" t="e">
        <f t="shared" si="26"/>
        <v>#DIV/0!</v>
      </c>
      <c r="AI30" s="104" t="e">
        <f t="shared" si="27"/>
        <v>#DIV/0!</v>
      </c>
      <c r="AJ30" s="104" t="e">
        <f t="shared" si="28"/>
        <v>#DIV/0!</v>
      </c>
    </row>
    <row r="31" spans="1:36" ht="17.5" x14ac:dyDescent="0.45">
      <c r="A31" s="35" t="s">
        <v>86</v>
      </c>
      <c r="B31" s="36" t="s">
        <v>87</v>
      </c>
      <c r="C31" s="37" t="s">
        <v>88</v>
      </c>
      <c r="D31" s="15" t="s">
        <v>31</v>
      </c>
      <c r="E31" s="16">
        <f>'Speka esosha maksa'!E31</f>
        <v>0</v>
      </c>
      <c r="F31" s="16">
        <f>'Speka esosha maksa'!F31</f>
        <v>0</v>
      </c>
      <c r="G31" s="16">
        <f>'Speka esosha maksa'!G31</f>
        <v>0</v>
      </c>
      <c r="H31" s="16">
        <f>'Speka esosha maksa'!H31</f>
        <v>0</v>
      </c>
      <c r="I31" s="16">
        <f>'Speka esosha maksa'!I31</f>
        <v>0</v>
      </c>
      <c r="J31" s="16">
        <f>'Speka esosha maksa'!J31</f>
        <v>0</v>
      </c>
      <c r="K31" s="16">
        <f>'Speka esosha maksa'!K31</f>
        <v>0</v>
      </c>
      <c r="L31" s="17">
        <f t="shared" si="11"/>
        <v>0</v>
      </c>
      <c r="M31" s="100"/>
      <c r="N31" s="35" t="s">
        <v>86</v>
      </c>
      <c r="O31" s="36" t="s">
        <v>87</v>
      </c>
      <c r="P31" s="37" t="s">
        <v>88</v>
      </c>
      <c r="Q31" s="16"/>
      <c r="R31" s="16"/>
      <c r="S31" s="16"/>
      <c r="T31" s="16"/>
      <c r="U31" s="16"/>
      <c r="V31" s="16"/>
      <c r="W31" s="40"/>
      <c r="X31" s="17">
        <f t="shared" si="8"/>
        <v>0</v>
      </c>
      <c r="Y31" s="100"/>
      <c r="Z31" s="35" t="s">
        <v>86</v>
      </c>
      <c r="AA31" s="36" t="s">
        <v>87</v>
      </c>
      <c r="AB31" s="37" t="s">
        <v>88</v>
      </c>
      <c r="AC31" s="104" t="e">
        <f t="shared" si="21"/>
        <v>#DIV/0!</v>
      </c>
      <c r="AD31" s="104" t="e">
        <f t="shared" si="22"/>
        <v>#DIV/0!</v>
      </c>
      <c r="AE31" s="104" t="e">
        <f t="shared" si="23"/>
        <v>#DIV/0!</v>
      </c>
      <c r="AF31" s="104" t="e">
        <f t="shared" si="24"/>
        <v>#DIV/0!</v>
      </c>
      <c r="AG31" s="104" t="e">
        <f t="shared" si="25"/>
        <v>#DIV/0!</v>
      </c>
      <c r="AH31" s="104" t="e">
        <f t="shared" si="26"/>
        <v>#DIV/0!</v>
      </c>
      <c r="AI31" s="104" t="e">
        <f t="shared" si="27"/>
        <v>#DIV/0!</v>
      </c>
      <c r="AJ31" s="104" t="e">
        <f t="shared" si="28"/>
        <v>#DIV/0!</v>
      </c>
    </row>
    <row r="32" spans="1:36" ht="17.5" x14ac:dyDescent="0.35">
      <c r="A32" s="35" t="s">
        <v>89</v>
      </c>
      <c r="B32" s="41" t="s">
        <v>90</v>
      </c>
      <c r="C32" s="42" t="s">
        <v>91</v>
      </c>
      <c r="D32" s="15" t="s">
        <v>31</v>
      </c>
      <c r="E32" s="24">
        <f t="shared" ref="E32:K32" si="31">SUM(E33:E34)</f>
        <v>0</v>
      </c>
      <c r="F32" s="24">
        <f t="shared" si="31"/>
        <v>0</v>
      </c>
      <c r="G32" s="24">
        <f t="shared" si="31"/>
        <v>0</v>
      </c>
      <c r="H32" s="24">
        <f t="shared" si="31"/>
        <v>0</v>
      </c>
      <c r="I32" s="24">
        <f t="shared" si="31"/>
        <v>0</v>
      </c>
      <c r="J32" s="24">
        <f t="shared" si="31"/>
        <v>0</v>
      </c>
      <c r="K32" s="24">
        <f t="shared" si="31"/>
        <v>0</v>
      </c>
      <c r="L32" s="17">
        <f>SUM(E32:K32)</f>
        <v>0</v>
      </c>
      <c r="M32" s="100"/>
      <c r="N32" s="35" t="s">
        <v>89</v>
      </c>
      <c r="O32" s="41" t="s">
        <v>90</v>
      </c>
      <c r="P32" s="42" t="s">
        <v>91</v>
      </c>
      <c r="Q32" s="24">
        <f t="shared" ref="Q32:W32" si="32">SUM(Q33:Q34)</f>
        <v>0</v>
      </c>
      <c r="R32" s="24">
        <f t="shared" si="32"/>
        <v>0</v>
      </c>
      <c r="S32" s="24">
        <f t="shared" si="32"/>
        <v>0</v>
      </c>
      <c r="T32" s="24">
        <f t="shared" si="32"/>
        <v>0</v>
      </c>
      <c r="U32" s="24">
        <f t="shared" si="32"/>
        <v>0</v>
      </c>
      <c r="V32" s="24">
        <f t="shared" si="32"/>
        <v>0</v>
      </c>
      <c r="W32" s="24">
        <f t="shared" si="32"/>
        <v>0</v>
      </c>
      <c r="X32" s="17">
        <f>SUM(Q32:W32)</f>
        <v>0</v>
      </c>
      <c r="Y32" s="100"/>
      <c r="Z32" s="35" t="s">
        <v>89</v>
      </c>
      <c r="AA32" s="41" t="s">
        <v>90</v>
      </c>
      <c r="AB32" s="42" t="s">
        <v>91</v>
      </c>
      <c r="AC32" s="104" t="e">
        <f t="shared" si="21"/>
        <v>#DIV/0!</v>
      </c>
      <c r="AD32" s="104" t="e">
        <f t="shared" si="22"/>
        <v>#DIV/0!</v>
      </c>
      <c r="AE32" s="104" t="e">
        <f t="shared" si="23"/>
        <v>#DIV/0!</v>
      </c>
      <c r="AF32" s="104" t="e">
        <f t="shared" si="24"/>
        <v>#DIV/0!</v>
      </c>
      <c r="AG32" s="104" t="e">
        <f t="shared" si="25"/>
        <v>#DIV/0!</v>
      </c>
      <c r="AH32" s="104" t="e">
        <f t="shared" si="26"/>
        <v>#DIV/0!</v>
      </c>
      <c r="AI32" s="104" t="e">
        <f t="shared" si="27"/>
        <v>#DIV/0!</v>
      </c>
      <c r="AJ32" s="104" t="e">
        <f t="shared" si="28"/>
        <v>#DIV/0!</v>
      </c>
    </row>
    <row r="33" spans="1:36" x14ac:dyDescent="0.35">
      <c r="A33" s="13" t="s">
        <v>92</v>
      </c>
      <c r="B33" s="43" t="s">
        <v>93</v>
      </c>
      <c r="C33" s="15"/>
      <c r="D33" s="15" t="s">
        <v>31</v>
      </c>
      <c r="E33" s="16">
        <f>'Speka esosha maksa'!E33</f>
        <v>0</v>
      </c>
      <c r="F33" s="16">
        <f>'Speka esosha maksa'!F33</f>
        <v>0</v>
      </c>
      <c r="G33" s="16">
        <f>'Speka esosha maksa'!G33</f>
        <v>0</v>
      </c>
      <c r="H33" s="16">
        <f>'Speka esosha maksa'!H33</f>
        <v>0</v>
      </c>
      <c r="I33" s="16">
        <f>'Speka esosha maksa'!I33</f>
        <v>0</v>
      </c>
      <c r="J33" s="16">
        <f>'Speka esosha maksa'!J33</f>
        <v>0</v>
      </c>
      <c r="K33" s="16">
        <f>'Speka esosha maksa'!K33</f>
        <v>0</v>
      </c>
      <c r="L33" s="17">
        <f>SUM(E33:K33)</f>
        <v>0</v>
      </c>
      <c r="M33" s="100"/>
      <c r="N33" s="13" t="s">
        <v>92</v>
      </c>
      <c r="O33" s="43" t="s">
        <v>93</v>
      </c>
      <c r="P33" s="15"/>
      <c r="Q33" s="16"/>
      <c r="R33" s="16"/>
      <c r="S33" s="16"/>
      <c r="T33" s="16"/>
      <c r="U33" s="16"/>
      <c r="V33" s="16"/>
      <c r="W33" s="16"/>
      <c r="X33" s="17">
        <f t="shared" si="8"/>
        <v>0</v>
      </c>
      <c r="Y33" s="100"/>
      <c r="Z33" s="13" t="s">
        <v>92</v>
      </c>
      <c r="AA33" s="43" t="s">
        <v>93</v>
      </c>
      <c r="AB33" s="15"/>
      <c r="AC33" s="104" t="e">
        <f t="shared" si="21"/>
        <v>#DIV/0!</v>
      </c>
      <c r="AD33" s="104" t="e">
        <f t="shared" si="22"/>
        <v>#DIV/0!</v>
      </c>
      <c r="AE33" s="104" t="e">
        <f t="shared" si="23"/>
        <v>#DIV/0!</v>
      </c>
      <c r="AF33" s="104" t="e">
        <f t="shared" si="24"/>
        <v>#DIV/0!</v>
      </c>
      <c r="AG33" s="104" t="e">
        <f t="shared" si="25"/>
        <v>#DIV/0!</v>
      </c>
      <c r="AH33" s="104" t="e">
        <f t="shared" si="26"/>
        <v>#DIV/0!</v>
      </c>
      <c r="AI33" s="104" t="e">
        <f t="shared" si="27"/>
        <v>#DIV/0!</v>
      </c>
      <c r="AJ33" s="104" t="e">
        <f t="shared" si="28"/>
        <v>#DIV/0!</v>
      </c>
    </row>
    <row r="34" spans="1:36" x14ac:dyDescent="0.35">
      <c r="A34" s="13" t="s">
        <v>94</v>
      </c>
      <c r="B34" s="43" t="s">
        <v>95</v>
      </c>
      <c r="C34" s="15"/>
      <c r="D34" s="15" t="s">
        <v>31</v>
      </c>
      <c r="E34" s="16">
        <f>'Speka esosha maksa'!E34</f>
        <v>0</v>
      </c>
      <c r="F34" s="16">
        <f>'Speka esosha maksa'!F34</f>
        <v>0</v>
      </c>
      <c r="G34" s="16">
        <f>'Speka esosha maksa'!G34</f>
        <v>0</v>
      </c>
      <c r="H34" s="16">
        <f>'Speka esosha maksa'!H34</f>
        <v>0</v>
      </c>
      <c r="I34" s="16">
        <f>'Speka esosha maksa'!I34</f>
        <v>0</v>
      </c>
      <c r="J34" s="16">
        <f>'Speka esosha maksa'!J34</f>
        <v>0</v>
      </c>
      <c r="K34" s="16">
        <f>'Speka esosha maksa'!K34</f>
        <v>0</v>
      </c>
      <c r="L34" s="17">
        <f>SUM(E34:K34)</f>
        <v>0</v>
      </c>
      <c r="M34" s="100"/>
      <c r="N34" s="13" t="s">
        <v>94</v>
      </c>
      <c r="O34" s="43" t="s">
        <v>95</v>
      </c>
      <c r="P34" s="15"/>
      <c r="Q34" s="16"/>
      <c r="R34" s="16"/>
      <c r="S34" s="16"/>
      <c r="T34" s="16"/>
      <c r="U34" s="16"/>
      <c r="V34" s="16"/>
      <c r="W34" s="16"/>
      <c r="X34" s="17">
        <f>SUM(Q34:W34)</f>
        <v>0</v>
      </c>
      <c r="Y34" s="100"/>
      <c r="Z34" s="13" t="s">
        <v>94</v>
      </c>
      <c r="AA34" s="43" t="s">
        <v>95</v>
      </c>
      <c r="AB34" s="15"/>
      <c r="AC34" s="104" t="e">
        <f t="shared" si="21"/>
        <v>#DIV/0!</v>
      </c>
      <c r="AD34" s="104" t="e">
        <f t="shared" si="22"/>
        <v>#DIV/0!</v>
      </c>
      <c r="AE34" s="104" t="e">
        <f t="shared" si="23"/>
        <v>#DIV/0!</v>
      </c>
      <c r="AF34" s="104" t="e">
        <f t="shared" si="24"/>
        <v>#DIV/0!</v>
      </c>
      <c r="AG34" s="104" t="e">
        <f t="shared" si="25"/>
        <v>#DIV/0!</v>
      </c>
      <c r="AH34" s="104" t="e">
        <f t="shared" si="26"/>
        <v>#DIV/0!</v>
      </c>
      <c r="AI34" s="104" t="e">
        <f t="shared" si="27"/>
        <v>#DIV/0!</v>
      </c>
      <c r="AJ34" s="104" t="e">
        <f t="shared" si="28"/>
        <v>#DIV/0!</v>
      </c>
    </row>
    <row r="35" spans="1:36" ht="47.5" x14ac:dyDescent="0.45">
      <c r="A35" s="35" t="s">
        <v>96</v>
      </c>
      <c r="B35" s="41" t="s">
        <v>97</v>
      </c>
      <c r="C35" s="37" t="s">
        <v>98</v>
      </c>
      <c r="D35" s="15" t="s">
        <v>31</v>
      </c>
      <c r="E35" s="24">
        <f t="shared" ref="E35:K35" si="33">SUM(E36:E38)</f>
        <v>0</v>
      </c>
      <c r="F35" s="24">
        <f t="shared" si="33"/>
        <v>0</v>
      </c>
      <c r="G35" s="24">
        <f t="shared" si="33"/>
        <v>0</v>
      </c>
      <c r="H35" s="24">
        <f t="shared" si="33"/>
        <v>0</v>
      </c>
      <c r="I35" s="24">
        <f t="shared" si="33"/>
        <v>0</v>
      </c>
      <c r="J35" s="24">
        <f t="shared" si="33"/>
        <v>0</v>
      </c>
      <c r="K35" s="24">
        <f t="shared" si="33"/>
        <v>0</v>
      </c>
      <c r="L35" s="17">
        <f>SUM(E35:K35)</f>
        <v>0</v>
      </c>
      <c r="M35" s="100"/>
      <c r="N35" s="35" t="s">
        <v>96</v>
      </c>
      <c r="O35" s="41" t="s">
        <v>97</v>
      </c>
      <c r="P35" s="37" t="s">
        <v>98</v>
      </c>
      <c r="Q35" s="24">
        <f t="shared" ref="Q35:W35" si="34">SUM(Q36:Q38)</f>
        <v>0</v>
      </c>
      <c r="R35" s="24">
        <f t="shared" si="34"/>
        <v>0</v>
      </c>
      <c r="S35" s="24">
        <f t="shared" si="34"/>
        <v>0</v>
      </c>
      <c r="T35" s="24">
        <f t="shared" si="34"/>
        <v>0</v>
      </c>
      <c r="U35" s="24">
        <f t="shared" si="34"/>
        <v>0</v>
      </c>
      <c r="V35" s="24">
        <f t="shared" si="34"/>
        <v>0</v>
      </c>
      <c r="W35" s="24">
        <f t="shared" si="34"/>
        <v>0</v>
      </c>
      <c r="X35" s="17">
        <f>SUM(Q35:W35)</f>
        <v>0</v>
      </c>
      <c r="Y35" s="100"/>
      <c r="Z35" s="35" t="s">
        <v>96</v>
      </c>
      <c r="AA35" s="41" t="s">
        <v>97</v>
      </c>
      <c r="AB35" s="37" t="s">
        <v>98</v>
      </c>
      <c r="AC35" s="104" t="e">
        <f t="shared" si="21"/>
        <v>#DIV/0!</v>
      </c>
      <c r="AD35" s="104" t="e">
        <f t="shared" si="22"/>
        <v>#DIV/0!</v>
      </c>
      <c r="AE35" s="104" t="e">
        <f t="shared" si="23"/>
        <v>#DIV/0!</v>
      </c>
      <c r="AF35" s="104" t="e">
        <f t="shared" si="24"/>
        <v>#DIV/0!</v>
      </c>
      <c r="AG35" s="104" t="e">
        <f t="shared" si="25"/>
        <v>#DIV/0!</v>
      </c>
      <c r="AH35" s="104" t="e">
        <f t="shared" si="26"/>
        <v>#DIV/0!</v>
      </c>
      <c r="AI35" s="104" t="e">
        <f t="shared" si="27"/>
        <v>#DIV/0!</v>
      </c>
      <c r="AJ35" s="104" t="e">
        <f t="shared" si="28"/>
        <v>#DIV/0!</v>
      </c>
    </row>
    <row r="36" spans="1:36" x14ac:dyDescent="0.35">
      <c r="A36" s="13" t="s">
        <v>99</v>
      </c>
      <c r="B36" s="43" t="s">
        <v>100</v>
      </c>
      <c r="C36" s="15"/>
      <c r="D36" s="15" t="s">
        <v>31</v>
      </c>
      <c r="E36" s="16">
        <f>'Speka esosha maksa'!E36</f>
        <v>0</v>
      </c>
      <c r="F36" s="16">
        <f>'Speka esosha maksa'!F36</f>
        <v>0</v>
      </c>
      <c r="G36" s="16">
        <f>'Speka esosha maksa'!G36</f>
        <v>0</v>
      </c>
      <c r="H36" s="16">
        <f>'Speka esosha maksa'!H36</f>
        <v>0</v>
      </c>
      <c r="I36" s="16">
        <f>'Speka esosha maksa'!I36</f>
        <v>0</v>
      </c>
      <c r="J36" s="16">
        <f>'Speka esosha maksa'!J36</f>
        <v>0</v>
      </c>
      <c r="K36" s="16">
        <f>'Speka esosha maksa'!K36</f>
        <v>0</v>
      </c>
      <c r="L36" s="17">
        <f t="shared" ref="L36:L44" si="35">SUM(E36:K36)</f>
        <v>0</v>
      </c>
      <c r="M36" s="100"/>
      <c r="N36" s="13" t="s">
        <v>99</v>
      </c>
      <c r="O36" s="43" t="s">
        <v>100</v>
      </c>
      <c r="P36" s="15"/>
      <c r="Q36" s="16"/>
      <c r="R36" s="16"/>
      <c r="S36" s="16"/>
      <c r="T36" s="16"/>
      <c r="U36" s="16"/>
      <c r="V36" s="16"/>
      <c r="W36" s="16">
        <v>0</v>
      </c>
      <c r="X36" s="17">
        <f t="shared" si="8"/>
        <v>0</v>
      </c>
      <c r="Y36" s="100"/>
      <c r="Z36" s="13" t="s">
        <v>99</v>
      </c>
      <c r="AA36" s="43" t="s">
        <v>100</v>
      </c>
      <c r="AB36" s="15"/>
      <c r="AC36" s="104" t="e">
        <f t="shared" si="21"/>
        <v>#DIV/0!</v>
      </c>
      <c r="AD36" s="104" t="e">
        <f t="shared" si="22"/>
        <v>#DIV/0!</v>
      </c>
      <c r="AE36" s="104" t="e">
        <f t="shared" si="23"/>
        <v>#DIV/0!</v>
      </c>
      <c r="AF36" s="104" t="e">
        <f t="shared" si="24"/>
        <v>#DIV/0!</v>
      </c>
      <c r="AG36" s="104" t="e">
        <f t="shared" si="25"/>
        <v>#DIV/0!</v>
      </c>
      <c r="AH36" s="104" t="e">
        <f t="shared" si="26"/>
        <v>#DIV/0!</v>
      </c>
      <c r="AI36" s="104" t="e">
        <f t="shared" si="27"/>
        <v>#DIV/0!</v>
      </c>
      <c r="AJ36" s="104" t="e">
        <f t="shared" si="28"/>
        <v>#DIV/0!</v>
      </c>
    </row>
    <row r="37" spans="1:36" x14ac:dyDescent="0.35">
      <c r="A37" s="13" t="s">
        <v>101</v>
      </c>
      <c r="B37" s="43" t="s">
        <v>102</v>
      </c>
      <c r="C37" s="15"/>
      <c r="D37" s="15" t="s">
        <v>31</v>
      </c>
      <c r="E37" s="16">
        <f>'Speka esosha maksa'!E37</f>
        <v>0</v>
      </c>
      <c r="F37" s="16">
        <f>'Speka esosha maksa'!F37</f>
        <v>0</v>
      </c>
      <c r="G37" s="16">
        <f>'Speka esosha maksa'!G37</f>
        <v>0</v>
      </c>
      <c r="H37" s="16">
        <f>'Speka esosha maksa'!H37</f>
        <v>0</v>
      </c>
      <c r="I37" s="16">
        <f>'Speka esosha maksa'!I37</f>
        <v>0</v>
      </c>
      <c r="J37" s="16">
        <f>'Speka esosha maksa'!J37</f>
        <v>0</v>
      </c>
      <c r="K37" s="16">
        <f>'Speka esosha maksa'!K37</f>
        <v>0</v>
      </c>
      <c r="L37" s="17">
        <f t="shared" si="35"/>
        <v>0</v>
      </c>
      <c r="M37" s="100"/>
      <c r="N37" s="13" t="s">
        <v>101</v>
      </c>
      <c r="O37" s="43" t="s">
        <v>102</v>
      </c>
      <c r="P37" s="15"/>
      <c r="Q37" s="16"/>
      <c r="R37" s="16"/>
      <c r="S37" s="16"/>
      <c r="T37" s="16"/>
      <c r="U37" s="16"/>
      <c r="V37" s="16"/>
      <c r="W37" s="16">
        <v>0</v>
      </c>
      <c r="X37" s="17">
        <f t="shared" si="8"/>
        <v>0</v>
      </c>
      <c r="Y37" s="100"/>
      <c r="Z37" s="13" t="s">
        <v>101</v>
      </c>
      <c r="AA37" s="43" t="s">
        <v>102</v>
      </c>
      <c r="AB37" s="15"/>
      <c r="AC37" s="104" t="e">
        <f t="shared" si="21"/>
        <v>#DIV/0!</v>
      </c>
      <c r="AD37" s="104" t="e">
        <f t="shared" si="22"/>
        <v>#DIV/0!</v>
      </c>
      <c r="AE37" s="104" t="e">
        <f t="shared" si="23"/>
        <v>#DIV/0!</v>
      </c>
      <c r="AF37" s="104" t="e">
        <f t="shared" si="24"/>
        <v>#DIV/0!</v>
      </c>
      <c r="AG37" s="104" t="e">
        <f t="shared" si="25"/>
        <v>#DIV/0!</v>
      </c>
      <c r="AH37" s="104" t="e">
        <f t="shared" si="26"/>
        <v>#DIV/0!</v>
      </c>
      <c r="AI37" s="104" t="e">
        <f t="shared" si="27"/>
        <v>#DIV/0!</v>
      </c>
      <c r="AJ37" s="104" t="e">
        <f t="shared" si="28"/>
        <v>#DIV/0!</v>
      </c>
    </row>
    <row r="38" spans="1:36" ht="31" x14ac:dyDescent="0.35">
      <c r="A38" s="13" t="s">
        <v>103</v>
      </c>
      <c r="B38" s="43" t="s">
        <v>104</v>
      </c>
      <c r="C38" s="15"/>
      <c r="D38" s="15" t="s">
        <v>31</v>
      </c>
      <c r="E38" s="16">
        <f>'Speka esosha maksa'!E38</f>
        <v>0</v>
      </c>
      <c r="F38" s="16">
        <f>'Speka esosha maksa'!F38</f>
        <v>0</v>
      </c>
      <c r="G38" s="16">
        <f>'Speka esosha maksa'!G38</f>
        <v>0</v>
      </c>
      <c r="H38" s="16">
        <f>'Speka esosha maksa'!H38</f>
        <v>0</v>
      </c>
      <c r="I38" s="16">
        <f>'Speka esosha maksa'!I38</f>
        <v>0</v>
      </c>
      <c r="J38" s="16">
        <f>'Speka esosha maksa'!J38</f>
        <v>0</v>
      </c>
      <c r="K38" s="16">
        <f>'Speka esosha maksa'!K38</f>
        <v>0</v>
      </c>
      <c r="L38" s="17">
        <f t="shared" si="35"/>
        <v>0</v>
      </c>
      <c r="M38" s="100"/>
      <c r="N38" s="13" t="s">
        <v>103</v>
      </c>
      <c r="O38" s="43" t="s">
        <v>104</v>
      </c>
      <c r="P38" s="15"/>
      <c r="Q38" s="16"/>
      <c r="R38" s="16"/>
      <c r="S38" s="16"/>
      <c r="T38" s="16"/>
      <c r="U38" s="16"/>
      <c r="V38" s="16"/>
      <c r="W38" s="16">
        <v>0</v>
      </c>
      <c r="X38" s="17">
        <f t="shared" si="8"/>
        <v>0</v>
      </c>
      <c r="Y38" s="100"/>
      <c r="Z38" s="13" t="s">
        <v>103</v>
      </c>
      <c r="AA38" s="43" t="s">
        <v>104</v>
      </c>
      <c r="AB38" s="15"/>
      <c r="AC38" s="104" t="e">
        <f t="shared" si="21"/>
        <v>#DIV/0!</v>
      </c>
      <c r="AD38" s="104" t="e">
        <f t="shared" si="22"/>
        <v>#DIV/0!</v>
      </c>
      <c r="AE38" s="104" t="e">
        <f t="shared" si="23"/>
        <v>#DIV/0!</v>
      </c>
      <c r="AF38" s="104" t="e">
        <f t="shared" si="24"/>
        <v>#DIV/0!</v>
      </c>
      <c r="AG38" s="104" t="e">
        <f t="shared" si="25"/>
        <v>#DIV/0!</v>
      </c>
      <c r="AH38" s="104" t="e">
        <f t="shared" si="26"/>
        <v>#DIV/0!</v>
      </c>
      <c r="AI38" s="104" t="e">
        <f t="shared" si="27"/>
        <v>#DIV/0!</v>
      </c>
      <c r="AJ38" s="104" t="e">
        <f t="shared" si="28"/>
        <v>#DIV/0!</v>
      </c>
    </row>
    <row r="39" spans="1:36" ht="32" x14ac:dyDescent="0.45">
      <c r="A39" s="35" t="s">
        <v>105</v>
      </c>
      <c r="B39" s="36" t="s">
        <v>106</v>
      </c>
      <c r="C39" s="37" t="s">
        <v>107</v>
      </c>
      <c r="D39" s="15" t="s">
        <v>31</v>
      </c>
      <c r="E39" s="16">
        <f>'Speka esosha maksa'!E39</f>
        <v>0</v>
      </c>
      <c r="F39" s="16">
        <f>'Speka esosha maksa'!F39</f>
        <v>0</v>
      </c>
      <c r="G39" s="16">
        <f>'Speka esosha maksa'!G39</f>
        <v>0</v>
      </c>
      <c r="H39" s="16">
        <f>'Speka esosha maksa'!H39</f>
        <v>0</v>
      </c>
      <c r="I39" s="16">
        <f>'Speka esosha maksa'!I39</f>
        <v>0</v>
      </c>
      <c r="J39" s="16">
        <f>'Speka esosha maksa'!J39</f>
        <v>0</v>
      </c>
      <c r="K39" s="16">
        <f>'Speka esosha maksa'!K39</f>
        <v>0</v>
      </c>
      <c r="L39" s="17">
        <f t="shared" si="35"/>
        <v>0</v>
      </c>
      <c r="M39" s="100"/>
      <c r="N39" s="35" t="s">
        <v>105</v>
      </c>
      <c r="O39" s="36" t="s">
        <v>106</v>
      </c>
      <c r="P39" s="37" t="s">
        <v>107</v>
      </c>
      <c r="Q39" s="16"/>
      <c r="R39" s="16"/>
      <c r="S39" s="16"/>
      <c r="T39" s="16"/>
      <c r="U39" s="16"/>
      <c r="V39" s="16"/>
      <c r="W39" s="16">
        <v>0</v>
      </c>
      <c r="X39" s="17">
        <f t="shared" si="8"/>
        <v>0</v>
      </c>
      <c r="Y39" s="100"/>
      <c r="Z39" s="35" t="s">
        <v>105</v>
      </c>
      <c r="AA39" s="36" t="s">
        <v>106</v>
      </c>
      <c r="AB39" s="37" t="s">
        <v>107</v>
      </c>
      <c r="AC39" s="104" t="e">
        <f t="shared" si="21"/>
        <v>#DIV/0!</v>
      </c>
      <c r="AD39" s="104" t="e">
        <f t="shared" si="22"/>
        <v>#DIV/0!</v>
      </c>
      <c r="AE39" s="104" t="e">
        <f t="shared" si="23"/>
        <v>#DIV/0!</v>
      </c>
      <c r="AF39" s="104" t="e">
        <f t="shared" si="24"/>
        <v>#DIV/0!</v>
      </c>
      <c r="AG39" s="104" t="e">
        <f t="shared" si="25"/>
        <v>#DIV/0!</v>
      </c>
      <c r="AH39" s="104" t="e">
        <f t="shared" si="26"/>
        <v>#DIV/0!</v>
      </c>
      <c r="AI39" s="104" t="e">
        <f t="shared" si="27"/>
        <v>#DIV/0!</v>
      </c>
      <c r="AJ39" s="104" t="e">
        <f t="shared" si="28"/>
        <v>#DIV/0!</v>
      </c>
    </row>
    <row r="40" spans="1:36" ht="17.5" x14ac:dyDescent="0.45">
      <c r="A40" s="35" t="s">
        <v>108</v>
      </c>
      <c r="B40" s="36" t="s">
        <v>109</v>
      </c>
      <c r="C40" s="37" t="s">
        <v>110</v>
      </c>
      <c r="D40" s="15" t="s">
        <v>31</v>
      </c>
      <c r="E40" s="16">
        <f>'Speka esosha maksa'!E40</f>
        <v>0</v>
      </c>
      <c r="F40" s="16">
        <f>'Speka esosha maksa'!F40</f>
        <v>0</v>
      </c>
      <c r="G40" s="16">
        <f>'Speka esosha maksa'!G40</f>
        <v>0</v>
      </c>
      <c r="H40" s="16">
        <f>'Speka esosha maksa'!H40</f>
        <v>0</v>
      </c>
      <c r="I40" s="16">
        <f>'Speka esosha maksa'!I40</f>
        <v>0</v>
      </c>
      <c r="J40" s="16">
        <f>'Speka esosha maksa'!J40</f>
        <v>0</v>
      </c>
      <c r="K40" s="16">
        <f>'Speka esosha maksa'!K40</f>
        <v>0</v>
      </c>
      <c r="L40" s="17">
        <f t="shared" si="35"/>
        <v>0</v>
      </c>
      <c r="M40" s="100"/>
      <c r="N40" s="35" t="s">
        <v>108</v>
      </c>
      <c r="O40" s="36" t="s">
        <v>109</v>
      </c>
      <c r="P40" s="37" t="s">
        <v>110</v>
      </c>
      <c r="Q40" s="16"/>
      <c r="R40" s="16"/>
      <c r="S40" s="16"/>
      <c r="T40" s="16"/>
      <c r="U40" s="16"/>
      <c r="V40" s="16"/>
      <c r="W40" s="16">
        <v>0</v>
      </c>
      <c r="X40" s="17">
        <f t="shared" si="8"/>
        <v>0</v>
      </c>
      <c r="Y40" s="100"/>
      <c r="Z40" s="35" t="s">
        <v>108</v>
      </c>
      <c r="AA40" s="36" t="s">
        <v>109</v>
      </c>
      <c r="AB40" s="37" t="s">
        <v>110</v>
      </c>
      <c r="AC40" s="104" t="e">
        <f t="shared" si="21"/>
        <v>#DIV/0!</v>
      </c>
      <c r="AD40" s="104" t="e">
        <f t="shared" si="22"/>
        <v>#DIV/0!</v>
      </c>
      <c r="AE40" s="104" t="e">
        <f t="shared" si="23"/>
        <v>#DIV/0!</v>
      </c>
      <c r="AF40" s="104" t="e">
        <f t="shared" si="24"/>
        <v>#DIV/0!</v>
      </c>
      <c r="AG40" s="104" t="e">
        <f t="shared" si="25"/>
        <v>#DIV/0!</v>
      </c>
      <c r="AH40" s="104" t="e">
        <f t="shared" si="26"/>
        <v>#DIV/0!</v>
      </c>
      <c r="AI40" s="104" t="e">
        <f t="shared" si="27"/>
        <v>#DIV/0!</v>
      </c>
      <c r="AJ40" s="104" t="e">
        <f t="shared" si="28"/>
        <v>#DIV/0!</v>
      </c>
    </row>
    <row r="41" spans="1:36" ht="17.5" x14ac:dyDescent="0.45">
      <c r="A41" s="35" t="s">
        <v>111</v>
      </c>
      <c r="B41" s="35" t="s">
        <v>112</v>
      </c>
      <c r="C41" s="37" t="s">
        <v>113</v>
      </c>
      <c r="D41" s="15" t="s">
        <v>31</v>
      </c>
      <c r="E41" s="16">
        <f>'Speka esosha maksa'!E41</f>
        <v>0</v>
      </c>
      <c r="F41" s="16">
        <f>'Speka esosha maksa'!F41</f>
        <v>0</v>
      </c>
      <c r="G41" s="16">
        <f>'Speka esosha maksa'!G41</f>
        <v>0</v>
      </c>
      <c r="H41" s="16">
        <f>'Speka esosha maksa'!H41</f>
        <v>0</v>
      </c>
      <c r="I41" s="16">
        <f>'Speka esosha maksa'!I41</f>
        <v>0</v>
      </c>
      <c r="J41" s="16">
        <f>'Speka esosha maksa'!J41</f>
        <v>0</v>
      </c>
      <c r="K41" s="16">
        <f>'Speka esosha maksa'!K41</f>
        <v>0</v>
      </c>
      <c r="L41" s="17">
        <f t="shared" si="35"/>
        <v>0</v>
      </c>
      <c r="M41" s="100"/>
      <c r="N41" s="35" t="s">
        <v>111</v>
      </c>
      <c r="O41" s="35" t="s">
        <v>112</v>
      </c>
      <c r="P41" s="37" t="s">
        <v>113</v>
      </c>
      <c r="Q41" s="16"/>
      <c r="R41" s="16"/>
      <c r="S41" s="16"/>
      <c r="T41" s="16"/>
      <c r="U41" s="16"/>
      <c r="V41" s="16"/>
      <c r="W41" s="16"/>
      <c r="X41" s="17">
        <f t="shared" si="8"/>
        <v>0</v>
      </c>
      <c r="Y41" s="100"/>
      <c r="Z41" s="35" t="s">
        <v>111</v>
      </c>
      <c r="AA41" s="35" t="s">
        <v>112</v>
      </c>
      <c r="AB41" s="37" t="s">
        <v>113</v>
      </c>
      <c r="AC41" s="104" t="e">
        <f t="shared" si="21"/>
        <v>#DIV/0!</v>
      </c>
      <c r="AD41" s="104" t="e">
        <f t="shared" si="22"/>
        <v>#DIV/0!</v>
      </c>
      <c r="AE41" s="104" t="e">
        <f t="shared" si="23"/>
        <v>#DIV/0!</v>
      </c>
      <c r="AF41" s="104" t="e">
        <f t="shared" si="24"/>
        <v>#DIV/0!</v>
      </c>
      <c r="AG41" s="104" t="e">
        <f t="shared" si="25"/>
        <v>#DIV/0!</v>
      </c>
      <c r="AH41" s="104" t="e">
        <f t="shared" si="26"/>
        <v>#DIV/0!</v>
      </c>
      <c r="AI41" s="104" t="e">
        <f t="shared" si="27"/>
        <v>#DIV/0!</v>
      </c>
      <c r="AJ41" s="104" t="e">
        <f t="shared" si="28"/>
        <v>#DIV/0!</v>
      </c>
    </row>
    <row r="42" spans="1:36" ht="18" x14ac:dyDescent="0.45">
      <c r="A42" s="20" t="s">
        <v>114</v>
      </c>
      <c r="B42" s="21" t="s">
        <v>202</v>
      </c>
      <c r="C42" s="22" t="s">
        <v>115</v>
      </c>
      <c r="D42" s="22" t="s">
        <v>31</v>
      </c>
      <c r="E42" s="44">
        <f>'Speka esosha maksa'!E42</f>
        <v>0</v>
      </c>
      <c r="F42" s="44">
        <f>'Speka esosha maksa'!F42</f>
        <v>0</v>
      </c>
      <c r="G42" s="44">
        <f>'Speka esosha maksa'!G42</f>
        <v>0</v>
      </c>
      <c r="H42" s="44">
        <f>'Speka esosha maksa'!H42</f>
        <v>0</v>
      </c>
      <c r="I42" s="44">
        <f>'Speka esosha maksa'!I42</f>
        <v>0</v>
      </c>
      <c r="J42" s="44">
        <f>'Speka esosha maksa'!J42</f>
        <v>0</v>
      </c>
      <c r="K42" s="44">
        <f>'Speka esosha maksa'!K42</f>
        <v>0</v>
      </c>
      <c r="L42" s="23">
        <f t="shared" si="35"/>
        <v>0</v>
      </c>
      <c r="M42" s="100"/>
      <c r="N42" s="20" t="s">
        <v>114</v>
      </c>
      <c r="O42" s="21" t="s">
        <v>202</v>
      </c>
      <c r="P42" s="22" t="s">
        <v>115</v>
      </c>
      <c r="Q42" s="44"/>
      <c r="R42" s="44"/>
      <c r="S42" s="44"/>
      <c r="T42" s="44"/>
      <c r="U42" s="44"/>
      <c r="V42" s="44"/>
      <c r="W42" s="44">
        <v>0</v>
      </c>
      <c r="X42" s="23">
        <f t="shared" si="8"/>
        <v>0</v>
      </c>
      <c r="Y42" s="100"/>
      <c r="Z42" s="20" t="s">
        <v>114</v>
      </c>
      <c r="AA42" s="21" t="s">
        <v>200</v>
      </c>
      <c r="AB42" s="22" t="s">
        <v>115</v>
      </c>
      <c r="AC42" s="107" t="e">
        <f t="shared" si="21"/>
        <v>#DIV/0!</v>
      </c>
      <c r="AD42" s="107" t="e">
        <f t="shared" si="22"/>
        <v>#DIV/0!</v>
      </c>
      <c r="AE42" s="107" t="e">
        <f t="shared" si="23"/>
        <v>#DIV/0!</v>
      </c>
      <c r="AF42" s="107" t="e">
        <f t="shared" si="24"/>
        <v>#DIV/0!</v>
      </c>
      <c r="AG42" s="107" t="e">
        <f t="shared" si="25"/>
        <v>#DIV/0!</v>
      </c>
      <c r="AH42" s="107" t="e">
        <f t="shared" si="26"/>
        <v>#DIV/0!</v>
      </c>
      <c r="AI42" s="107" t="e">
        <f t="shared" si="27"/>
        <v>#DIV/0!</v>
      </c>
      <c r="AJ42" s="107" t="e">
        <f t="shared" si="28"/>
        <v>#DIV/0!</v>
      </c>
    </row>
    <row r="43" spans="1:36" ht="18" x14ac:dyDescent="0.35">
      <c r="A43" s="20" t="s">
        <v>116</v>
      </c>
      <c r="B43" s="21" t="s">
        <v>117</v>
      </c>
      <c r="C43" s="33" t="s">
        <v>118</v>
      </c>
      <c r="D43" s="45" t="s">
        <v>31</v>
      </c>
      <c r="E43" s="44">
        <f>'Speka esosha maksa'!E43</f>
        <v>0</v>
      </c>
      <c r="F43" s="44">
        <f>'Speka esosha maksa'!F43</f>
        <v>0</v>
      </c>
      <c r="G43" s="44">
        <f>'Speka esosha maksa'!G43</f>
        <v>0</v>
      </c>
      <c r="H43" s="44">
        <f>'Speka esosha maksa'!H43</f>
        <v>0</v>
      </c>
      <c r="I43" s="44">
        <f>'Speka esosha maksa'!I43</f>
        <v>0</v>
      </c>
      <c r="J43" s="44">
        <f>'Speka esosha maksa'!J43</f>
        <v>0</v>
      </c>
      <c r="K43" s="44">
        <f>'Speka esosha maksa'!K43</f>
        <v>0</v>
      </c>
      <c r="L43" s="23">
        <f t="shared" si="35"/>
        <v>0</v>
      </c>
      <c r="M43" s="100"/>
      <c r="N43" s="20" t="s">
        <v>116</v>
      </c>
      <c r="O43" s="21" t="s">
        <v>117</v>
      </c>
      <c r="P43" s="33" t="s">
        <v>118</v>
      </c>
      <c r="Q43" s="116"/>
      <c r="R43" s="116"/>
      <c r="S43" s="116"/>
      <c r="T43" s="116"/>
      <c r="U43" s="116"/>
      <c r="V43" s="116"/>
      <c r="W43" s="116"/>
      <c r="X43" s="23">
        <f t="shared" si="8"/>
        <v>0</v>
      </c>
      <c r="Y43" s="100"/>
      <c r="Z43" s="20" t="s">
        <v>116</v>
      </c>
      <c r="AA43" s="21" t="s">
        <v>117</v>
      </c>
      <c r="AB43" s="33" t="s">
        <v>118</v>
      </c>
      <c r="AC43" s="107" t="e">
        <f t="shared" si="21"/>
        <v>#DIV/0!</v>
      </c>
      <c r="AD43" s="107" t="e">
        <f t="shared" si="22"/>
        <v>#DIV/0!</v>
      </c>
      <c r="AE43" s="107" t="e">
        <f t="shared" si="23"/>
        <v>#DIV/0!</v>
      </c>
      <c r="AF43" s="107" t="e">
        <f t="shared" si="24"/>
        <v>#DIV/0!</v>
      </c>
      <c r="AG43" s="107" t="e">
        <f t="shared" si="25"/>
        <v>#DIV/0!</v>
      </c>
      <c r="AH43" s="107" t="e">
        <f t="shared" si="26"/>
        <v>#DIV/0!</v>
      </c>
      <c r="AI43" s="107" t="e">
        <f t="shared" si="27"/>
        <v>#DIV/0!</v>
      </c>
      <c r="AJ43" s="107" t="e">
        <f t="shared" si="28"/>
        <v>#DIV/0!</v>
      </c>
    </row>
    <row r="44" spans="1:36" ht="30" x14ac:dyDescent="0.35">
      <c r="A44" s="46" t="s">
        <v>119</v>
      </c>
      <c r="B44" s="47" t="s">
        <v>120</v>
      </c>
      <c r="C44" s="33" t="s">
        <v>121</v>
      </c>
      <c r="D44" s="33" t="s">
        <v>31</v>
      </c>
      <c r="E44" s="23">
        <f t="shared" ref="E44:K44" si="36">E9+E18+SUM(E42:E43)</f>
        <v>0</v>
      </c>
      <c r="F44" s="23">
        <f t="shared" si="36"/>
        <v>0</v>
      </c>
      <c r="G44" s="23">
        <f t="shared" si="36"/>
        <v>0</v>
      </c>
      <c r="H44" s="23">
        <f t="shared" si="36"/>
        <v>0</v>
      </c>
      <c r="I44" s="23">
        <f t="shared" si="36"/>
        <v>0</v>
      </c>
      <c r="J44" s="23">
        <f t="shared" si="36"/>
        <v>0</v>
      </c>
      <c r="K44" s="23">
        <f t="shared" si="36"/>
        <v>0</v>
      </c>
      <c r="L44" s="23">
        <f t="shared" si="35"/>
        <v>0</v>
      </c>
      <c r="M44" s="117"/>
      <c r="N44" s="46" t="s">
        <v>119</v>
      </c>
      <c r="O44" s="47" t="s">
        <v>120</v>
      </c>
      <c r="P44" s="33" t="s">
        <v>121</v>
      </c>
      <c r="Q44" s="23">
        <f t="shared" ref="Q44:W44" si="37">Q9+Q18+SUM(Q42:Q43)</f>
        <v>0</v>
      </c>
      <c r="R44" s="23">
        <f t="shared" si="37"/>
        <v>0</v>
      </c>
      <c r="S44" s="23">
        <f t="shared" si="37"/>
        <v>0</v>
      </c>
      <c r="T44" s="23">
        <f t="shared" si="37"/>
        <v>0</v>
      </c>
      <c r="U44" s="23">
        <f t="shared" si="37"/>
        <v>0</v>
      </c>
      <c r="V44" s="23">
        <f t="shared" si="37"/>
        <v>0</v>
      </c>
      <c r="W44" s="23">
        <f t="shared" si="37"/>
        <v>0</v>
      </c>
      <c r="X44" s="23">
        <f t="shared" si="8"/>
        <v>0</v>
      </c>
      <c r="Y44" s="117"/>
      <c r="Z44" s="46" t="s">
        <v>119</v>
      </c>
      <c r="AA44" s="47" t="s">
        <v>176</v>
      </c>
      <c r="AB44" s="33" t="s">
        <v>121</v>
      </c>
      <c r="AC44" s="107" t="e">
        <f t="shared" si="21"/>
        <v>#DIV/0!</v>
      </c>
      <c r="AD44" s="107" t="e">
        <f t="shared" si="22"/>
        <v>#DIV/0!</v>
      </c>
      <c r="AE44" s="107" t="e">
        <f t="shared" si="23"/>
        <v>#DIV/0!</v>
      </c>
      <c r="AF44" s="107" t="e">
        <f t="shared" si="24"/>
        <v>#DIV/0!</v>
      </c>
      <c r="AG44" s="107" t="e">
        <f t="shared" si="25"/>
        <v>#DIV/0!</v>
      </c>
      <c r="AH44" s="107" t="e">
        <f t="shared" si="26"/>
        <v>#DIV/0!</v>
      </c>
      <c r="AI44" s="107" t="e">
        <f t="shared" si="27"/>
        <v>#DIV/0!</v>
      </c>
      <c r="AJ44" s="107" t="e">
        <f t="shared" si="28"/>
        <v>#DIV/0!</v>
      </c>
    </row>
    <row r="45" spans="1:36" ht="30" x14ac:dyDescent="0.35">
      <c r="A45" s="48" t="s">
        <v>122</v>
      </c>
      <c r="B45" s="49" t="s">
        <v>123</v>
      </c>
      <c r="C45" s="50" t="s">
        <v>124</v>
      </c>
      <c r="D45" s="51" t="s">
        <v>31</v>
      </c>
      <c r="E45" s="52">
        <f>E46-E47+E48+E49</f>
        <v>0</v>
      </c>
      <c r="F45" s="52">
        <f t="shared" ref="F45:K45" si="38">F46-F47+F48+F49</f>
        <v>0</v>
      </c>
      <c r="G45" s="52">
        <f t="shared" si="38"/>
        <v>0</v>
      </c>
      <c r="H45" s="52">
        <f t="shared" si="38"/>
        <v>0</v>
      </c>
      <c r="I45" s="52">
        <f t="shared" si="38"/>
        <v>0</v>
      </c>
      <c r="J45" s="52">
        <f t="shared" si="38"/>
        <v>0</v>
      </c>
      <c r="K45" s="52">
        <f t="shared" si="38"/>
        <v>0</v>
      </c>
      <c r="L45" s="52">
        <f>L46-L47+L48+L49</f>
        <v>0</v>
      </c>
      <c r="M45" s="100"/>
      <c r="N45" s="48" t="s">
        <v>122</v>
      </c>
      <c r="O45" s="49" t="s">
        <v>123</v>
      </c>
      <c r="P45" s="50" t="s">
        <v>124</v>
      </c>
      <c r="Q45" s="52">
        <f>Q46-Q47+Q48+Q49</f>
        <v>0</v>
      </c>
      <c r="R45" s="52">
        <f t="shared" ref="R45:W45" si="39">R46-R47+R48+R49</f>
        <v>0</v>
      </c>
      <c r="S45" s="52">
        <f t="shared" si="39"/>
        <v>0</v>
      </c>
      <c r="T45" s="52">
        <f t="shared" si="39"/>
        <v>0</v>
      </c>
      <c r="U45" s="52">
        <f t="shared" si="39"/>
        <v>0</v>
      </c>
      <c r="V45" s="52">
        <f t="shared" si="39"/>
        <v>0</v>
      </c>
      <c r="W45" s="52">
        <f t="shared" si="39"/>
        <v>0</v>
      </c>
      <c r="X45" s="52">
        <f>X46-X47+X48+X49</f>
        <v>0</v>
      </c>
      <c r="Y45" s="100"/>
      <c r="Z45" s="48" t="s">
        <v>122</v>
      </c>
      <c r="AA45" s="49" t="s">
        <v>123</v>
      </c>
      <c r="AB45" s="50" t="s">
        <v>124</v>
      </c>
      <c r="AC45" s="119" t="e">
        <f t="shared" si="21"/>
        <v>#DIV/0!</v>
      </c>
      <c r="AD45" s="119" t="e">
        <f t="shared" si="22"/>
        <v>#DIV/0!</v>
      </c>
      <c r="AE45" s="119" t="e">
        <f t="shared" si="23"/>
        <v>#DIV/0!</v>
      </c>
      <c r="AF45" s="119" t="e">
        <f t="shared" si="24"/>
        <v>#DIV/0!</v>
      </c>
      <c r="AG45" s="119" t="e">
        <f t="shared" si="25"/>
        <v>#DIV/0!</v>
      </c>
      <c r="AH45" s="119" t="e">
        <f t="shared" si="26"/>
        <v>#DIV/0!</v>
      </c>
      <c r="AI45" s="119" t="e">
        <f t="shared" si="27"/>
        <v>#DIV/0!</v>
      </c>
      <c r="AJ45" s="119" t="e">
        <f t="shared" si="28"/>
        <v>#DIV/0!</v>
      </c>
    </row>
    <row r="46" spans="1:36" ht="17.5" x14ac:dyDescent="0.45">
      <c r="A46" s="13" t="s">
        <v>125</v>
      </c>
      <c r="B46" s="14" t="s">
        <v>126</v>
      </c>
      <c r="C46" s="15" t="s">
        <v>127</v>
      </c>
      <c r="D46" s="15" t="s">
        <v>31</v>
      </c>
      <c r="E46" s="16">
        <f>'Speka esosha maksa'!E46</f>
        <v>0</v>
      </c>
      <c r="F46" s="16">
        <f>'Speka esosha maksa'!F46</f>
        <v>0</v>
      </c>
      <c r="G46" s="16">
        <f>'Speka esosha maksa'!G46</f>
        <v>0</v>
      </c>
      <c r="H46" s="16">
        <f>'Speka esosha maksa'!H46</f>
        <v>0</v>
      </c>
      <c r="I46" s="16">
        <f>'Speka esosha maksa'!I46</f>
        <v>0</v>
      </c>
      <c r="J46" s="16">
        <f>'Speka esosha maksa'!J46</f>
        <v>0</v>
      </c>
      <c r="K46" s="16">
        <f>'Speka esosha maksa'!K46</f>
        <v>0</v>
      </c>
      <c r="L46" s="17">
        <f>SUM(E46:K46)</f>
        <v>0</v>
      </c>
      <c r="M46" s="100"/>
      <c r="N46" s="13" t="s">
        <v>125</v>
      </c>
      <c r="O46" s="14" t="s">
        <v>126</v>
      </c>
      <c r="P46" s="15" t="s">
        <v>127</v>
      </c>
      <c r="Q46" s="16"/>
      <c r="R46" s="16"/>
      <c r="S46" s="16"/>
      <c r="T46" s="16"/>
      <c r="U46" s="16"/>
      <c r="V46" s="16"/>
      <c r="W46" s="16"/>
      <c r="X46" s="17">
        <f>SUM(Q46:W46)</f>
        <v>0</v>
      </c>
      <c r="Y46" s="100"/>
      <c r="Z46" s="13" t="s">
        <v>125</v>
      </c>
      <c r="AA46" s="14" t="s">
        <v>126</v>
      </c>
      <c r="AB46" s="15" t="s">
        <v>127</v>
      </c>
      <c r="AC46" s="104" t="e">
        <f t="shared" si="21"/>
        <v>#DIV/0!</v>
      </c>
      <c r="AD46" s="104" t="e">
        <f t="shared" si="22"/>
        <v>#DIV/0!</v>
      </c>
      <c r="AE46" s="104" t="e">
        <f t="shared" si="23"/>
        <v>#DIV/0!</v>
      </c>
      <c r="AF46" s="104" t="e">
        <f t="shared" si="24"/>
        <v>#DIV/0!</v>
      </c>
      <c r="AG46" s="104" t="e">
        <f t="shared" si="25"/>
        <v>#DIV/0!</v>
      </c>
      <c r="AH46" s="104" t="e">
        <f t="shared" si="26"/>
        <v>#DIV/0!</v>
      </c>
      <c r="AI46" s="104" t="e">
        <f t="shared" si="27"/>
        <v>#DIV/0!</v>
      </c>
      <c r="AJ46" s="104" t="e">
        <f t="shared" si="28"/>
        <v>#DIV/0!</v>
      </c>
    </row>
    <row r="47" spans="1:36" s="58" customFormat="1" ht="17.5" x14ac:dyDescent="0.45">
      <c r="A47" s="53" t="s">
        <v>128</v>
      </c>
      <c r="B47" s="54" t="s">
        <v>129</v>
      </c>
      <c r="C47" s="55" t="s">
        <v>130</v>
      </c>
      <c r="D47" s="55" t="s">
        <v>31</v>
      </c>
      <c r="E47" s="16">
        <f>'Speka esosha maksa'!E47</f>
        <v>0</v>
      </c>
      <c r="F47" s="16">
        <f>'Speka esosha maksa'!F47</f>
        <v>0</v>
      </c>
      <c r="G47" s="16">
        <f>'Speka esosha maksa'!G47</f>
        <v>0</v>
      </c>
      <c r="H47" s="16">
        <f>'Speka esosha maksa'!H47</f>
        <v>0</v>
      </c>
      <c r="I47" s="16">
        <f>'Speka esosha maksa'!I47</f>
        <v>0</v>
      </c>
      <c r="J47" s="16">
        <f>'Speka esosha maksa'!J47</f>
        <v>0</v>
      </c>
      <c r="K47" s="16">
        <f>'Speka esosha maksa'!K47</f>
        <v>0</v>
      </c>
      <c r="L47" s="57">
        <f>SUM(E47:K47)</f>
        <v>0</v>
      </c>
      <c r="M47" s="120"/>
      <c r="N47" s="53" t="s">
        <v>128</v>
      </c>
      <c r="O47" s="54" t="s">
        <v>129</v>
      </c>
      <c r="P47" s="55" t="s">
        <v>130</v>
      </c>
      <c r="Q47" s="56"/>
      <c r="R47" s="56"/>
      <c r="S47" s="56"/>
      <c r="T47" s="56"/>
      <c r="U47" s="56"/>
      <c r="V47" s="56"/>
      <c r="W47" s="56"/>
      <c r="X47" s="57">
        <f t="shared" si="8"/>
        <v>0</v>
      </c>
      <c r="Y47" s="120"/>
      <c r="Z47" s="53" t="s">
        <v>128</v>
      </c>
      <c r="AA47" s="54" t="s">
        <v>129</v>
      </c>
      <c r="AB47" s="55" t="s">
        <v>130</v>
      </c>
      <c r="AC47" s="104" t="e">
        <f t="shared" si="21"/>
        <v>#DIV/0!</v>
      </c>
      <c r="AD47" s="104" t="e">
        <f t="shared" si="22"/>
        <v>#DIV/0!</v>
      </c>
      <c r="AE47" s="104" t="e">
        <f t="shared" si="23"/>
        <v>#DIV/0!</v>
      </c>
      <c r="AF47" s="104" t="e">
        <f t="shared" si="24"/>
        <v>#DIV/0!</v>
      </c>
      <c r="AG47" s="104" t="e">
        <f t="shared" si="25"/>
        <v>#DIV/0!</v>
      </c>
      <c r="AH47" s="104" t="e">
        <f t="shared" si="26"/>
        <v>#DIV/0!</v>
      </c>
      <c r="AI47" s="104" t="e">
        <f t="shared" si="27"/>
        <v>#DIV/0!</v>
      </c>
      <c r="AJ47" s="104" t="e">
        <f t="shared" si="28"/>
        <v>#DIV/0!</v>
      </c>
    </row>
    <row r="48" spans="1:36" ht="32" x14ac:dyDescent="0.45">
      <c r="A48" s="13" t="s">
        <v>131</v>
      </c>
      <c r="B48" s="14" t="s">
        <v>132</v>
      </c>
      <c r="C48" s="15" t="s">
        <v>133</v>
      </c>
      <c r="D48" s="15" t="s">
        <v>31</v>
      </c>
      <c r="E48" s="16">
        <f>'Speka esosha maksa'!E48</f>
        <v>0</v>
      </c>
      <c r="F48" s="16">
        <f>'Speka esosha maksa'!F48</f>
        <v>0</v>
      </c>
      <c r="G48" s="16">
        <f>'Speka esosha maksa'!G48</f>
        <v>0</v>
      </c>
      <c r="H48" s="16">
        <f>'Speka esosha maksa'!H48</f>
        <v>0</v>
      </c>
      <c r="I48" s="16">
        <f>'Speka esosha maksa'!I48</f>
        <v>0</v>
      </c>
      <c r="J48" s="16">
        <f>'Speka esosha maksa'!J48</f>
        <v>0</v>
      </c>
      <c r="K48" s="16">
        <f>'Speka esosha maksa'!K48</f>
        <v>0</v>
      </c>
      <c r="L48" s="17">
        <f>SUM(E48:K48)</f>
        <v>0</v>
      </c>
      <c r="M48" s="100"/>
      <c r="N48" s="13" t="s">
        <v>131</v>
      </c>
      <c r="O48" s="14" t="s">
        <v>132</v>
      </c>
      <c r="P48" s="15" t="s">
        <v>133</v>
      </c>
      <c r="Q48" s="16"/>
      <c r="R48" s="16"/>
      <c r="S48" s="16"/>
      <c r="T48" s="16"/>
      <c r="U48" s="16"/>
      <c r="V48" s="16"/>
      <c r="W48" s="16"/>
      <c r="X48" s="17">
        <f t="shared" si="8"/>
        <v>0</v>
      </c>
      <c r="Y48" s="100"/>
      <c r="Z48" s="13" t="s">
        <v>131</v>
      </c>
      <c r="AA48" s="14" t="s">
        <v>177</v>
      </c>
      <c r="AB48" s="15" t="s">
        <v>133</v>
      </c>
      <c r="AC48" s="104" t="e">
        <f t="shared" si="21"/>
        <v>#DIV/0!</v>
      </c>
      <c r="AD48" s="104" t="e">
        <f t="shared" si="22"/>
        <v>#DIV/0!</v>
      </c>
      <c r="AE48" s="104" t="e">
        <f t="shared" si="23"/>
        <v>#DIV/0!</v>
      </c>
      <c r="AF48" s="104" t="e">
        <f t="shared" si="24"/>
        <v>#DIV/0!</v>
      </c>
      <c r="AG48" s="104" t="e">
        <f t="shared" si="25"/>
        <v>#DIV/0!</v>
      </c>
      <c r="AH48" s="104" t="e">
        <f t="shared" si="26"/>
        <v>#DIV/0!</v>
      </c>
      <c r="AI48" s="104" t="e">
        <f t="shared" si="27"/>
        <v>#DIV/0!</v>
      </c>
      <c r="AJ48" s="104" t="e">
        <f t="shared" si="28"/>
        <v>#DIV/0!</v>
      </c>
    </row>
    <row r="49" spans="1:37" ht="32" x14ac:dyDescent="0.45">
      <c r="A49" s="13" t="s">
        <v>134</v>
      </c>
      <c r="B49" s="14" t="s">
        <v>135</v>
      </c>
      <c r="C49" s="15" t="s">
        <v>136</v>
      </c>
      <c r="D49" s="15" t="s">
        <v>31</v>
      </c>
      <c r="E49" s="16">
        <f>'Speka esosha maksa'!E49</f>
        <v>0</v>
      </c>
      <c r="F49" s="16">
        <f>'Speka esosha maksa'!F49</f>
        <v>0</v>
      </c>
      <c r="G49" s="16">
        <f>'Speka esosha maksa'!G49</f>
        <v>0</v>
      </c>
      <c r="H49" s="16">
        <f>'Speka esosha maksa'!H49</f>
        <v>0</v>
      </c>
      <c r="I49" s="16">
        <f>'Speka esosha maksa'!I49</f>
        <v>0</v>
      </c>
      <c r="J49" s="16">
        <f>'Speka esosha maksa'!J49</f>
        <v>0</v>
      </c>
      <c r="K49" s="16">
        <f>'Speka esosha maksa'!K49</f>
        <v>0</v>
      </c>
      <c r="L49" s="17">
        <f>SUM(E49:K49)</f>
        <v>0</v>
      </c>
      <c r="M49" s="100"/>
      <c r="N49" s="13" t="s">
        <v>134</v>
      </c>
      <c r="O49" s="14" t="s">
        <v>135</v>
      </c>
      <c r="P49" s="15" t="s">
        <v>136</v>
      </c>
      <c r="Q49" s="16"/>
      <c r="R49" s="16"/>
      <c r="S49" s="16"/>
      <c r="T49" s="16"/>
      <c r="U49" s="16"/>
      <c r="V49" s="16"/>
      <c r="W49" s="16"/>
      <c r="X49" s="17">
        <f t="shared" si="8"/>
        <v>0</v>
      </c>
      <c r="Y49" s="100"/>
      <c r="Z49" s="13" t="s">
        <v>134</v>
      </c>
      <c r="AA49" s="14" t="s">
        <v>135</v>
      </c>
      <c r="AB49" s="15" t="s">
        <v>136</v>
      </c>
      <c r="AC49" s="104" t="e">
        <f t="shared" si="21"/>
        <v>#DIV/0!</v>
      </c>
      <c r="AD49" s="104" t="e">
        <f t="shared" si="22"/>
        <v>#DIV/0!</v>
      </c>
      <c r="AE49" s="104" t="e">
        <f t="shared" si="23"/>
        <v>#DIV/0!</v>
      </c>
      <c r="AF49" s="104" t="e">
        <f t="shared" si="24"/>
        <v>#DIV/0!</v>
      </c>
      <c r="AG49" s="104" t="e">
        <f t="shared" si="25"/>
        <v>#DIV/0!</v>
      </c>
      <c r="AH49" s="104" t="e">
        <f t="shared" si="26"/>
        <v>#DIV/0!</v>
      </c>
      <c r="AI49" s="104" t="e">
        <f t="shared" si="27"/>
        <v>#DIV/0!</v>
      </c>
      <c r="AJ49" s="104" t="e">
        <f t="shared" si="28"/>
        <v>#DIV/0!</v>
      </c>
    </row>
    <row r="50" spans="1:37" ht="30" x14ac:dyDescent="0.35">
      <c r="A50" s="59" t="s">
        <v>137</v>
      </c>
      <c r="B50" s="60" t="s">
        <v>138</v>
      </c>
      <c r="C50" s="61" t="s">
        <v>139</v>
      </c>
      <c r="D50" s="61" t="s">
        <v>31</v>
      </c>
      <c r="E50" s="62">
        <f t="shared" ref="E50:K50" si="40">E44-E45</f>
        <v>0</v>
      </c>
      <c r="F50" s="62">
        <f t="shared" si="40"/>
        <v>0</v>
      </c>
      <c r="G50" s="62">
        <f t="shared" si="40"/>
        <v>0</v>
      </c>
      <c r="H50" s="62">
        <f t="shared" si="40"/>
        <v>0</v>
      </c>
      <c r="I50" s="62">
        <f t="shared" si="40"/>
        <v>0</v>
      </c>
      <c r="J50" s="62">
        <f t="shared" si="40"/>
        <v>0</v>
      </c>
      <c r="K50" s="62">
        <f t="shared" si="40"/>
        <v>0</v>
      </c>
      <c r="L50" s="62">
        <f>SUM(E50:K50)</f>
        <v>0</v>
      </c>
      <c r="M50" s="100"/>
      <c r="N50" s="59" t="s">
        <v>137</v>
      </c>
      <c r="O50" s="60" t="s">
        <v>178</v>
      </c>
      <c r="P50" s="61" t="s">
        <v>139</v>
      </c>
      <c r="Q50" s="62">
        <f>Q44-Q45</f>
        <v>0</v>
      </c>
      <c r="R50" s="62">
        <f>R44-R45</f>
        <v>0</v>
      </c>
      <c r="S50" s="62">
        <f t="shared" ref="S50:W50" si="41">S44-S45</f>
        <v>0</v>
      </c>
      <c r="T50" s="62">
        <f t="shared" si="41"/>
        <v>0</v>
      </c>
      <c r="U50" s="62">
        <f t="shared" si="41"/>
        <v>0</v>
      </c>
      <c r="V50" s="62">
        <f t="shared" si="41"/>
        <v>0</v>
      </c>
      <c r="W50" s="62">
        <f t="shared" si="41"/>
        <v>0</v>
      </c>
      <c r="X50" s="62">
        <f t="shared" si="8"/>
        <v>0</v>
      </c>
      <c r="Y50" s="100"/>
      <c r="Z50" s="59" t="s">
        <v>137</v>
      </c>
      <c r="AA50" s="60" t="s">
        <v>138</v>
      </c>
      <c r="AB50" s="61" t="s">
        <v>139</v>
      </c>
      <c r="AC50" s="122" t="e">
        <f t="shared" si="21"/>
        <v>#DIV/0!</v>
      </c>
      <c r="AD50" s="122" t="e">
        <f t="shared" si="22"/>
        <v>#DIV/0!</v>
      </c>
      <c r="AE50" s="122" t="e">
        <f t="shared" si="23"/>
        <v>#DIV/0!</v>
      </c>
      <c r="AF50" s="122" t="e">
        <f t="shared" si="24"/>
        <v>#DIV/0!</v>
      </c>
      <c r="AG50" s="122" t="e">
        <f t="shared" si="25"/>
        <v>#DIV/0!</v>
      </c>
      <c r="AH50" s="122" t="e">
        <f t="shared" si="26"/>
        <v>#DIV/0!</v>
      </c>
      <c r="AI50" s="122" t="e">
        <f t="shared" si="27"/>
        <v>#DIV/0!</v>
      </c>
      <c r="AJ50" s="122" t="e">
        <f t="shared" si="28"/>
        <v>#DIV/0!</v>
      </c>
    </row>
    <row r="51" spans="1:37" x14ac:dyDescent="0.35">
      <c r="A51" s="63" t="s">
        <v>140</v>
      </c>
      <c r="B51" s="64" t="s">
        <v>141</v>
      </c>
      <c r="C51" s="65"/>
      <c r="D51" s="66"/>
      <c r="E51" s="67"/>
      <c r="F51" s="67"/>
      <c r="G51" s="67"/>
      <c r="H51" s="67"/>
      <c r="I51" s="67"/>
      <c r="J51" s="67"/>
      <c r="K51" s="67"/>
      <c r="L51" s="67"/>
      <c r="M51" s="100"/>
      <c r="N51" s="63" t="s">
        <v>140</v>
      </c>
      <c r="O51" s="64" t="s">
        <v>179</v>
      </c>
      <c r="P51" s="65"/>
      <c r="Q51" s="67"/>
      <c r="R51" s="67"/>
      <c r="S51" s="67"/>
      <c r="T51" s="67"/>
      <c r="U51" s="67"/>
      <c r="V51" s="67"/>
      <c r="W51" s="67"/>
      <c r="X51" s="67"/>
      <c r="Y51" s="100"/>
      <c r="Z51" s="63" t="s">
        <v>140</v>
      </c>
      <c r="AA51" s="64" t="s">
        <v>141</v>
      </c>
      <c r="AB51" s="65"/>
      <c r="AC51" s="67"/>
      <c r="AD51" s="67"/>
      <c r="AE51" s="67"/>
      <c r="AF51" s="67"/>
      <c r="AG51" s="67"/>
      <c r="AH51" s="67"/>
      <c r="AI51" s="67"/>
      <c r="AJ51" s="67"/>
    </row>
    <row r="52" spans="1:37" ht="17.5" x14ac:dyDescent="0.35">
      <c r="A52" s="68" t="s">
        <v>142</v>
      </c>
      <c r="B52" s="69" t="s">
        <v>143</v>
      </c>
      <c r="C52" s="70" t="s">
        <v>144</v>
      </c>
      <c r="D52" s="71" t="s">
        <v>27</v>
      </c>
      <c r="E52" s="72">
        <v>0</v>
      </c>
      <c r="F52" s="72">
        <v>0</v>
      </c>
      <c r="G52" s="72">
        <v>0</v>
      </c>
      <c r="H52" s="72">
        <v>0</v>
      </c>
      <c r="I52" s="72">
        <v>0</v>
      </c>
      <c r="J52" s="72">
        <v>0</v>
      </c>
      <c r="K52" s="72">
        <v>0</v>
      </c>
      <c r="L52" s="67"/>
      <c r="M52" s="100"/>
      <c r="N52" s="124" t="s">
        <v>142</v>
      </c>
      <c r="O52" s="125" t="s">
        <v>180</v>
      </c>
      <c r="P52" s="126" t="s">
        <v>181</v>
      </c>
      <c r="Q52" s="72">
        <v>0</v>
      </c>
      <c r="R52" s="72">
        <v>0</v>
      </c>
      <c r="S52" s="72">
        <v>0</v>
      </c>
      <c r="T52" s="72">
        <v>0</v>
      </c>
      <c r="U52" s="72">
        <v>0</v>
      </c>
      <c r="V52" s="72">
        <v>0</v>
      </c>
      <c r="W52" s="72">
        <v>0</v>
      </c>
      <c r="X52" s="141"/>
      <c r="Y52" s="100"/>
      <c r="Z52" s="68" t="s">
        <v>142</v>
      </c>
      <c r="AA52" s="69" t="s">
        <v>143</v>
      </c>
      <c r="AB52" s="70" t="s">
        <v>144</v>
      </c>
      <c r="AC52" s="67"/>
      <c r="AD52" s="67"/>
      <c r="AE52" s="67"/>
      <c r="AF52" s="67"/>
      <c r="AG52" s="67"/>
      <c r="AH52" s="67"/>
      <c r="AI52" s="67"/>
      <c r="AJ52" s="67"/>
    </row>
    <row r="53" spans="1:37" ht="17.5" x14ac:dyDescent="0.35">
      <c r="A53" s="68" t="s">
        <v>145</v>
      </c>
      <c r="B53" s="69" t="s">
        <v>146</v>
      </c>
      <c r="C53" s="70" t="s">
        <v>147</v>
      </c>
      <c r="D53" s="71" t="s">
        <v>31</v>
      </c>
      <c r="E53" s="73">
        <f t="shared" ref="E53:K53" si="42">E52*E50</f>
        <v>0</v>
      </c>
      <c r="F53" s="73">
        <f t="shared" si="42"/>
        <v>0</v>
      </c>
      <c r="G53" s="73">
        <f t="shared" si="42"/>
        <v>0</v>
      </c>
      <c r="H53" s="73">
        <f t="shared" si="42"/>
        <v>0</v>
      </c>
      <c r="I53" s="73">
        <f t="shared" si="42"/>
        <v>0</v>
      </c>
      <c r="J53" s="73">
        <f t="shared" si="42"/>
        <v>0</v>
      </c>
      <c r="K53" s="73">
        <f t="shared" si="42"/>
        <v>0</v>
      </c>
      <c r="L53" s="67"/>
      <c r="M53" s="100"/>
      <c r="N53" s="124" t="s">
        <v>145</v>
      </c>
      <c r="O53" s="125" t="s">
        <v>182</v>
      </c>
      <c r="P53" s="126" t="s">
        <v>183</v>
      </c>
      <c r="Q53" s="73">
        <f t="shared" ref="Q53:W53" si="43">Q52*Q50</f>
        <v>0</v>
      </c>
      <c r="R53" s="73">
        <f t="shared" si="43"/>
        <v>0</v>
      </c>
      <c r="S53" s="73">
        <f t="shared" si="43"/>
        <v>0</v>
      </c>
      <c r="T53" s="73">
        <f t="shared" si="43"/>
        <v>0</v>
      </c>
      <c r="U53" s="73">
        <f t="shared" si="43"/>
        <v>0</v>
      </c>
      <c r="V53" s="73">
        <f t="shared" si="43"/>
        <v>0</v>
      </c>
      <c r="W53" s="73">
        <f t="shared" si="43"/>
        <v>0</v>
      </c>
      <c r="X53" s="141"/>
      <c r="Y53" s="100"/>
      <c r="Z53" s="68" t="s">
        <v>145</v>
      </c>
      <c r="AA53" s="69" t="s">
        <v>146</v>
      </c>
      <c r="AB53" s="70" t="s">
        <v>147</v>
      </c>
      <c r="AC53" s="67"/>
      <c r="AD53" s="67"/>
      <c r="AE53" s="67"/>
      <c r="AF53" s="67"/>
      <c r="AG53" s="67"/>
      <c r="AH53" s="67"/>
      <c r="AI53" s="67"/>
      <c r="AJ53" s="67"/>
    </row>
    <row r="54" spans="1:37" ht="30" x14ac:dyDescent="0.35">
      <c r="A54" s="59" t="s">
        <v>148</v>
      </c>
      <c r="B54" s="74" t="s">
        <v>149</v>
      </c>
      <c r="C54" s="75" t="s">
        <v>150</v>
      </c>
      <c r="D54" s="61" t="s">
        <v>31</v>
      </c>
      <c r="E54" s="62">
        <f t="shared" ref="E54:K54" si="44">E50+E53</f>
        <v>0</v>
      </c>
      <c r="F54" s="62">
        <f t="shared" si="44"/>
        <v>0</v>
      </c>
      <c r="G54" s="62">
        <f t="shared" si="44"/>
        <v>0</v>
      </c>
      <c r="H54" s="62">
        <f t="shared" si="44"/>
        <v>0</v>
      </c>
      <c r="I54" s="62">
        <f t="shared" si="44"/>
        <v>0</v>
      </c>
      <c r="J54" s="62">
        <f t="shared" si="44"/>
        <v>0</v>
      </c>
      <c r="K54" s="62">
        <f t="shared" si="44"/>
        <v>0</v>
      </c>
      <c r="L54" s="62">
        <f>SUM(E54:K54)</f>
        <v>0</v>
      </c>
      <c r="M54" s="100"/>
      <c r="N54" s="59" t="s">
        <v>148</v>
      </c>
      <c r="O54" s="74" t="s">
        <v>184</v>
      </c>
      <c r="P54" s="75" t="s">
        <v>150</v>
      </c>
      <c r="Q54" s="178" t="e">
        <f>Q64*Q6</f>
        <v>#DIV/0!</v>
      </c>
      <c r="R54" s="62" t="e">
        <f t="shared" ref="R54:W54" si="45">R64*R6</f>
        <v>#DIV/0!</v>
      </c>
      <c r="S54" s="62" t="e">
        <f t="shared" si="45"/>
        <v>#DIV/0!</v>
      </c>
      <c r="T54" s="62" t="e">
        <f t="shared" si="45"/>
        <v>#DIV/0!</v>
      </c>
      <c r="U54" s="62" t="e">
        <f t="shared" si="45"/>
        <v>#DIV/0!</v>
      </c>
      <c r="V54" s="62" t="e">
        <f t="shared" si="45"/>
        <v>#DIV/0!</v>
      </c>
      <c r="W54" s="62" t="e">
        <f t="shared" si="45"/>
        <v>#DIV/0!</v>
      </c>
      <c r="X54" s="62" t="e">
        <f>SUM(Q54:W54)</f>
        <v>#DIV/0!</v>
      </c>
      <c r="Y54" s="100"/>
      <c r="Z54" s="59" t="s">
        <v>148</v>
      </c>
      <c r="AA54" s="74" t="s">
        <v>149</v>
      </c>
      <c r="AB54" s="75" t="s">
        <v>150</v>
      </c>
      <c r="AC54" s="122" t="e">
        <f t="shared" ref="AC54:AJ54" si="46">Q54/E54-1</f>
        <v>#DIV/0!</v>
      </c>
      <c r="AD54" s="122" t="e">
        <f t="shared" si="46"/>
        <v>#DIV/0!</v>
      </c>
      <c r="AE54" s="122" t="e">
        <f t="shared" si="46"/>
        <v>#DIV/0!</v>
      </c>
      <c r="AF54" s="122" t="e">
        <f t="shared" si="46"/>
        <v>#DIV/0!</v>
      </c>
      <c r="AG54" s="122" t="e">
        <f t="shared" si="46"/>
        <v>#DIV/0!</v>
      </c>
      <c r="AH54" s="122" t="e">
        <f t="shared" si="46"/>
        <v>#DIV/0!</v>
      </c>
      <c r="AI54" s="122" t="e">
        <f t="shared" si="46"/>
        <v>#DIV/0!</v>
      </c>
      <c r="AJ54" s="122" t="e">
        <f t="shared" si="46"/>
        <v>#DIV/0!</v>
      </c>
    </row>
    <row r="55" spans="1:37" s="79" customFormat="1" ht="31" x14ac:dyDescent="0.35">
      <c r="A55" s="13" t="s">
        <v>151</v>
      </c>
      <c r="B55" s="76" t="s">
        <v>152</v>
      </c>
      <c r="C55" s="77" t="s">
        <v>153</v>
      </c>
      <c r="D55" s="77" t="s">
        <v>31</v>
      </c>
      <c r="E55" s="130">
        <f>'Speka esosha maksa'!E55</f>
        <v>0</v>
      </c>
      <c r="F55" s="130">
        <f>'Speka esosha maksa'!F55</f>
        <v>0</v>
      </c>
      <c r="G55" s="130">
        <f>'Speka esosha maksa'!G55</f>
        <v>0</v>
      </c>
      <c r="H55" s="130">
        <f>'Speka esosha maksa'!H55</f>
        <v>0</v>
      </c>
      <c r="I55" s="130">
        <f>'Speka esosha maksa'!I55</f>
        <v>0</v>
      </c>
      <c r="J55" s="130">
        <f>'Speka esosha maksa'!J55</f>
        <v>0</v>
      </c>
      <c r="K55" s="130">
        <f>'Speka esosha maksa'!K55</f>
        <v>0</v>
      </c>
      <c r="L55" s="78">
        <f>SUM(E55:K55)</f>
        <v>0</v>
      </c>
      <c r="M55" s="100"/>
      <c r="N55" s="13" t="s">
        <v>151</v>
      </c>
      <c r="O55" s="76" t="s">
        <v>152</v>
      </c>
      <c r="P55" s="77" t="s">
        <v>153</v>
      </c>
      <c r="Q55" s="132">
        <v>0</v>
      </c>
      <c r="R55" s="132">
        <v>0</v>
      </c>
      <c r="S55" s="132">
        <v>0</v>
      </c>
      <c r="T55" s="132">
        <v>0</v>
      </c>
      <c r="U55" s="132">
        <v>0</v>
      </c>
      <c r="V55" s="132">
        <v>0</v>
      </c>
      <c r="W55" s="132">
        <v>0</v>
      </c>
      <c r="X55" s="131">
        <f>SUM(Q55:W55)</f>
        <v>0</v>
      </c>
      <c r="Y55" s="100"/>
      <c r="Z55" s="13" t="s">
        <v>151</v>
      </c>
      <c r="AA55" s="76" t="s">
        <v>185</v>
      </c>
      <c r="AB55" s="77" t="s">
        <v>153</v>
      </c>
      <c r="AC55" s="132">
        <v>0</v>
      </c>
      <c r="AD55" s="132">
        <v>0</v>
      </c>
      <c r="AE55" s="132">
        <v>0</v>
      </c>
      <c r="AF55" s="132">
        <v>0</v>
      </c>
      <c r="AG55" s="132">
        <v>0</v>
      </c>
      <c r="AH55" s="132">
        <v>0</v>
      </c>
      <c r="AI55" s="132">
        <v>0</v>
      </c>
      <c r="AJ55" s="133">
        <f>SUM(AC55:AI55)</f>
        <v>0</v>
      </c>
    </row>
    <row r="56" spans="1:37" s="79" customFormat="1" ht="30" x14ac:dyDescent="0.35">
      <c r="A56" s="80" t="s">
        <v>154</v>
      </c>
      <c r="B56" s="81" t="s">
        <v>155</v>
      </c>
      <c r="C56" s="82" t="s">
        <v>156</v>
      </c>
      <c r="D56" s="82" t="s">
        <v>31</v>
      </c>
      <c r="E56" s="83">
        <f t="shared" ref="E56:K56" si="47">E53-E55</f>
        <v>0</v>
      </c>
      <c r="F56" s="83">
        <f>F53-F55</f>
        <v>0</v>
      </c>
      <c r="G56" s="83">
        <f t="shared" si="47"/>
        <v>0</v>
      </c>
      <c r="H56" s="83">
        <f>H53-H55</f>
        <v>0</v>
      </c>
      <c r="I56" s="83">
        <f t="shared" si="47"/>
        <v>0</v>
      </c>
      <c r="J56" s="83">
        <f t="shared" si="47"/>
        <v>0</v>
      </c>
      <c r="K56" s="83">
        <f t="shared" si="47"/>
        <v>0</v>
      </c>
      <c r="L56" s="83">
        <f>SUM(E56:K56)</f>
        <v>0</v>
      </c>
      <c r="M56" s="100"/>
      <c r="N56" s="80" t="s">
        <v>154</v>
      </c>
      <c r="O56" s="81" t="s">
        <v>186</v>
      </c>
      <c r="P56" s="82" t="s">
        <v>187</v>
      </c>
      <c r="Q56" s="83" t="e">
        <f>Q54-Q50</f>
        <v>#DIV/0!</v>
      </c>
      <c r="R56" s="83" t="e">
        <f>R54-R50</f>
        <v>#DIV/0!</v>
      </c>
      <c r="S56" s="83" t="e">
        <f t="shared" ref="S56:W56" si="48">S54-S50</f>
        <v>#DIV/0!</v>
      </c>
      <c r="T56" s="83" t="e">
        <f t="shared" si="48"/>
        <v>#DIV/0!</v>
      </c>
      <c r="U56" s="83" t="e">
        <f t="shared" si="48"/>
        <v>#DIV/0!</v>
      </c>
      <c r="V56" s="83" t="e">
        <f t="shared" si="48"/>
        <v>#DIV/0!</v>
      </c>
      <c r="W56" s="83" t="e">
        <f t="shared" si="48"/>
        <v>#DIV/0!</v>
      </c>
      <c r="X56" s="83" t="e">
        <f>SUM(Q56:W56)</f>
        <v>#DIV/0!</v>
      </c>
      <c r="Y56" s="100"/>
      <c r="Z56" s="80" t="s">
        <v>154</v>
      </c>
      <c r="AA56" s="81" t="s">
        <v>188</v>
      </c>
      <c r="AB56" s="177" t="s">
        <v>189</v>
      </c>
      <c r="AC56" s="83" t="e">
        <f t="shared" ref="AC56:AI56" si="49">Q56-E56</f>
        <v>#DIV/0!</v>
      </c>
      <c r="AD56" s="83" t="e">
        <f t="shared" si="49"/>
        <v>#DIV/0!</v>
      </c>
      <c r="AE56" s="83" t="e">
        <f t="shared" si="49"/>
        <v>#DIV/0!</v>
      </c>
      <c r="AF56" s="83" t="e">
        <f t="shared" si="49"/>
        <v>#DIV/0!</v>
      </c>
      <c r="AG56" s="83" t="e">
        <f t="shared" si="49"/>
        <v>#DIV/0!</v>
      </c>
      <c r="AH56" s="83" t="e">
        <f t="shared" si="49"/>
        <v>#DIV/0!</v>
      </c>
      <c r="AI56" s="83" t="e">
        <f t="shared" si="49"/>
        <v>#DIV/0!</v>
      </c>
      <c r="AJ56" s="83" t="e">
        <f>SUM(AC56:AI56)</f>
        <v>#DIV/0!</v>
      </c>
      <c r="AK56" s="142"/>
    </row>
    <row r="57" spans="1:37" ht="30" x14ac:dyDescent="0.35">
      <c r="A57" s="59" t="s">
        <v>157</v>
      </c>
      <c r="B57" s="60" t="s">
        <v>158</v>
      </c>
      <c r="C57" s="61" t="s">
        <v>159</v>
      </c>
      <c r="D57" s="61" t="s">
        <v>31</v>
      </c>
      <c r="E57" s="62">
        <f>E54-E55</f>
        <v>0</v>
      </c>
      <c r="F57" s="62">
        <f t="shared" ref="F57:K57" si="50">F54-F55</f>
        <v>0</v>
      </c>
      <c r="G57" s="62">
        <f t="shared" si="50"/>
        <v>0</v>
      </c>
      <c r="H57" s="62">
        <f t="shared" si="50"/>
        <v>0</v>
      </c>
      <c r="I57" s="62">
        <f t="shared" si="50"/>
        <v>0</v>
      </c>
      <c r="J57" s="62">
        <f t="shared" si="50"/>
        <v>0</v>
      </c>
      <c r="K57" s="62">
        <f t="shared" si="50"/>
        <v>0</v>
      </c>
      <c r="L57" s="62">
        <f>SUM(E57:K57)</f>
        <v>0</v>
      </c>
      <c r="M57" s="100"/>
      <c r="N57" s="59" t="s">
        <v>157</v>
      </c>
      <c r="O57" s="60" t="s">
        <v>190</v>
      </c>
      <c r="P57" s="61" t="s">
        <v>159</v>
      </c>
      <c r="Q57" s="62">
        <f>Q50</f>
        <v>0</v>
      </c>
      <c r="R57" s="62">
        <f>R50</f>
        <v>0</v>
      </c>
      <c r="S57" s="62">
        <f t="shared" ref="S57:W57" si="51">S50</f>
        <v>0</v>
      </c>
      <c r="T57" s="62">
        <f t="shared" si="51"/>
        <v>0</v>
      </c>
      <c r="U57" s="62">
        <f t="shared" si="51"/>
        <v>0</v>
      </c>
      <c r="V57" s="62">
        <f t="shared" si="51"/>
        <v>0</v>
      </c>
      <c r="W57" s="62">
        <f t="shared" si="51"/>
        <v>0</v>
      </c>
      <c r="X57" s="62">
        <f>SUM(Q57:W57)</f>
        <v>0</v>
      </c>
      <c r="Y57" s="100"/>
    </row>
    <row r="58" spans="1:37" ht="30" x14ac:dyDescent="0.35">
      <c r="A58" s="59" t="s">
        <v>160</v>
      </c>
      <c r="B58" s="84" t="s">
        <v>161</v>
      </c>
      <c r="C58" s="61" t="s">
        <v>162</v>
      </c>
      <c r="D58" s="61" t="s">
        <v>163</v>
      </c>
      <c r="E58" s="85" t="e">
        <f t="shared" ref="E58:K58" si="52">IF(E57/E6&lt;=0,0,E57/E6)</f>
        <v>#DIV/0!</v>
      </c>
      <c r="F58" s="85" t="e">
        <f t="shared" si="52"/>
        <v>#DIV/0!</v>
      </c>
      <c r="G58" s="85" t="e">
        <f t="shared" si="52"/>
        <v>#DIV/0!</v>
      </c>
      <c r="H58" s="85" t="e">
        <f t="shared" si="52"/>
        <v>#DIV/0!</v>
      </c>
      <c r="I58" s="85" t="e">
        <f t="shared" si="52"/>
        <v>#DIV/0!</v>
      </c>
      <c r="J58" s="85" t="e">
        <f t="shared" si="52"/>
        <v>#DIV/0!</v>
      </c>
      <c r="K58" s="85" t="e">
        <f t="shared" si="52"/>
        <v>#DIV/0!</v>
      </c>
      <c r="M58" s="100"/>
      <c r="N58" s="59" t="s">
        <v>160</v>
      </c>
      <c r="O58" s="84" t="s">
        <v>191</v>
      </c>
      <c r="P58" s="61" t="s">
        <v>162</v>
      </c>
      <c r="Q58" s="85" t="e">
        <f>IF(Q57/Q6&lt;=0,0,Q57/Q6)</f>
        <v>#DIV/0!</v>
      </c>
      <c r="R58" s="85" t="e">
        <f t="shared" ref="R58:V58" si="53">IF(R57/R6&lt;=0,0,R57/R6)</f>
        <v>#DIV/0!</v>
      </c>
      <c r="S58" s="85" t="e">
        <f t="shared" si="53"/>
        <v>#DIV/0!</v>
      </c>
      <c r="T58" s="85" t="e">
        <f t="shared" si="53"/>
        <v>#DIV/0!</v>
      </c>
      <c r="U58" s="85" t="e">
        <f t="shared" si="53"/>
        <v>#DIV/0!</v>
      </c>
      <c r="V58" s="85" t="e">
        <f t="shared" si="53"/>
        <v>#DIV/0!</v>
      </c>
      <c r="W58" s="85" t="e">
        <f>IF(W57/W6&lt;=0,0,W57/W6)</f>
        <v>#DIV/0!</v>
      </c>
      <c r="Y58" s="100"/>
    </row>
    <row r="59" spans="1:37" ht="60" customHeight="1" x14ac:dyDescent="0.35">
      <c r="A59" s="510" t="s">
        <v>164</v>
      </c>
      <c r="B59" s="510"/>
      <c r="C59" s="510"/>
      <c r="E59" s="93"/>
      <c r="F59" s="93"/>
      <c r="M59" s="100"/>
      <c r="O59" s="143" t="s">
        <v>192</v>
      </c>
      <c r="Q59" s="144"/>
      <c r="R59" s="144"/>
      <c r="S59" s="144"/>
      <c r="T59" s="144"/>
      <c r="U59" s="144"/>
      <c r="V59" s="144"/>
      <c r="W59" s="144"/>
      <c r="Y59" s="100"/>
      <c r="Z59" s="59" t="s">
        <v>157</v>
      </c>
      <c r="AA59" s="60" t="s">
        <v>152</v>
      </c>
      <c r="AB59" s="179"/>
      <c r="AC59" s="145" t="e">
        <f>AC56+'Fakts''X-1'!AD56</f>
        <v>#DIV/0!</v>
      </c>
      <c r="AD59" s="145" t="e">
        <f>AD56+'Fakts''X-1'!AE56</f>
        <v>#DIV/0!</v>
      </c>
      <c r="AE59" s="145" t="e">
        <f>AE56+'Fakts''X-1'!AF56</f>
        <v>#DIV/0!</v>
      </c>
      <c r="AF59" s="145" t="e">
        <f>AF56+'Fakts''X-1'!AG56</f>
        <v>#DIV/0!</v>
      </c>
      <c r="AG59" s="145" t="e">
        <f>AG56+'Fakts''X-1'!AH56</f>
        <v>#DIV/0!</v>
      </c>
      <c r="AH59" s="145" t="e">
        <f>AH56+'Fakts''X-1'!AI56</f>
        <v>#DIV/0!</v>
      </c>
      <c r="AI59" s="145" t="e">
        <f>AI56+'Fakts''X-1'!AJ56</f>
        <v>#DIV/0!</v>
      </c>
      <c r="AJ59" s="145" t="e">
        <f>SUM(AC59:AI59)</f>
        <v>#DIV/0!</v>
      </c>
    </row>
    <row r="60" spans="1:37" x14ac:dyDescent="0.35">
      <c r="A60" s="88"/>
      <c r="B60" s="89"/>
      <c r="E60" s="93"/>
      <c r="F60" s="93"/>
      <c r="M60" s="100"/>
      <c r="O60" s="89" t="s">
        <v>193</v>
      </c>
      <c r="R60" s="144"/>
      <c r="Y60" s="100"/>
      <c r="AA60" s="89" t="s">
        <v>195</v>
      </c>
      <c r="AJ60" s="146"/>
    </row>
    <row r="61" spans="1:37" ht="104.25" customHeight="1" x14ac:dyDescent="0.35">
      <c r="A61" s="147" t="s">
        <v>165</v>
      </c>
      <c r="B61" s="90"/>
      <c r="O61" s="90"/>
      <c r="AA61" s="148" t="s">
        <v>196</v>
      </c>
      <c r="AC61" s="93"/>
      <c r="AD61" s="93"/>
      <c r="AJ61" s="90"/>
    </row>
    <row r="62" spans="1:37" ht="15.75" customHeight="1" x14ac:dyDescent="0.35">
      <c r="B62" s="92"/>
      <c r="E62" s="93"/>
      <c r="F62" s="93"/>
      <c r="O62" s="92"/>
      <c r="Q62" s="149"/>
      <c r="R62" s="149"/>
      <c r="S62" s="149"/>
      <c r="T62" s="149"/>
      <c r="U62" s="149"/>
      <c r="V62" s="149"/>
      <c r="W62" s="149"/>
      <c r="AC62" s="93"/>
      <c r="AD62" s="93"/>
    </row>
    <row r="63" spans="1:37" ht="16.5" customHeight="1" x14ac:dyDescent="0.35">
      <c r="B63" s="92"/>
      <c r="E63" s="93"/>
      <c r="F63" s="93"/>
    </row>
    <row r="64" spans="1:37" x14ac:dyDescent="0.35">
      <c r="B64" s="92"/>
      <c r="E64" s="93"/>
      <c r="F64" s="93"/>
      <c r="M64" s="137"/>
      <c r="O64" s="150" t="s">
        <v>197</v>
      </c>
      <c r="P64" s="151"/>
      <c r="Q64" s="152" t="e">
        <f t="shared" ref="Q64:W64" si="54">ROUND(E58,4)</f>
        <v>#DIV/0!</v>
      </c>
      <c r="R64" s="152" t="e">
        <f t="shared" si="54"/>
        <v>#DIV/0!</v>
      </c>
      <c r="S64" s="152" t="e">
        <f t="shared" si="54"/>
        <v>#DIV/0!</v>
      </c>
      <c r="T64" s="152" t="e">
        <f t="shared" si="54"/>
        <v>#DIV/0!</v>
      </c>
      <c r="U64" s="152" t="e">
        <f t="shared" si="54"/>
        <v>#DIV/0!</v>
      </c>
      <c r="V64" s="152" t="e">
        <f t="shared" si="54"/>
        <v>#DIV/0!</v>
      </c>
      <c r="W64" s="152" t="e">
        <f t="shared" si="54"/>
        <v>#DIV/0!</v>
      </c>
      <c r="X64" s="153"/>
      <c r="Y64" s="137"/>
    </row>
    <row r="65" spans="1:52" s="134" customFormat="1" x14ac:dyDescent="0.35">
      <c r="A65" s="1"/>
      <c r="B65" s="8"/>
      <c r="C65" s="86"/>
      <c r="D65" s="1"/>
      <c r="E65" s="1"/>
      <c r="F65" s="1"/>
      <c r="G65" s="1"/>
      <c r="H65" s="1"/>
      <c r="I65" s="1"/>
      <c r="J65" s="1"/>
      <c r="K65" s="1"/>
      <c r="L65" s="1"/>
      <c r="N65" s="1"/>
      <c r="O65" s="8"/>
      <c r="P65" s="86"/>
      <c r="Q65" s="1"/>
      <c r="R65" s="1"/>
      <c r="S65" s="1"/>
      <c r="T65" s="1"/>
      <c r="U65" s="1"/>
      <c r="V65" s="1"/>
      <c r="W65" s="1"/>
      <c r="X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row>
  </sheetData>
  <mergeCells count="27">
    <mergeCell ref="D1:L1"/>
    <mergeCell ref="Q1:X1"/>
    <mergeCell ref="Z1:AB1"/>
    <mergeCell ref="AC1:AJ1"/>
    <mergeCell ref="D2:L2"/>
    <mergeCell ref="Q2:X2"/>
    <mergeCell ref="AC2:AJ2"/>
    <mergeCell ref="AC3:AG3"/>
    <mergeCell ref="AH3:AI3"/>
    <mergeCell ref="AJ3:AJ4"/>
    <mergeCell ref="L3:L4"/>
    <mergeCell ref="O3:O4"/>
    <mergeCell ref="P3:P4"/>
    <mergeCell ref="Q3:U3"/>
    <mergeCell ref="V3:W3"/>
    <mergeCell ref="X3:X4"/>
    <mergeCell ref="A59:C59"/>
    <mergeCell ref="N3:N4"/>
    <mergeCell ref="Z3:Z4"/>
    <mergeCell ref="AA3:AA4"/>
    <mergeCell ref="AB3:AB4"/>
    <mergeCell ref="A3:A4"/>
    <mergeCell ref="B3:B4"/>
    <mergeCell ref="C3:C4"/>
    <mergeCell ref="D3:D4"/>
    <mergeCell ref="E3:I3"/>
    <mergeCell ref="J3:K3"/>
  </mergeCells>
  <hyperlinks>
    <hyperlink ref="B2" r:id="rId1" xr:uid="{B25EF50F-269E-4BA5-98E7-DC2828502173}"/>
    <hyperlink ref="C2" r:id="rId2" xr:uid="{87F491A6-FBE1-480E-8F89-B7923B6FE1D8}"/>
    <hyperlink ref="O2" r:id="rId3" xr:uid="{F3CCB280-4779-450B-8EE1-1665EFF6BBBD}"/>
    <hyperlink ref="P2" r:id="rId4" xr:uid="{57F6E76A-9F33-4806-AE88-B29571FE0AC2}"/>
  </hyperlinks>
  <pageMargins left="0.7" right="0.7" top="0.75" bottom="0.75" header="0.3" footer="0.3"/>
  <pageSetup paperSize="9" orientation="portrait" verticalDpi="300" r:id="rId5"/>
  <drawing r:id="rId6"/>
  <legacyDrawing r:id="rId7"/>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00C52-A024-4F5D-A08C-98256AE32E63}">
  <sheetPr>
    <tabColor rgb="FFFFFF00"/>
  </sheetPr>
  <dimension ref="A1:BD2406"/>
  <sheetViews>
    <sheetView showGridLines="0" zoomScale="70" zoomScaleNormal="70" workbookViewId="0">
      <pane xSplit="3" ySplit="4" topLeftCell="Y5" activePane="bottomRight" state="frozen"/>
      <selection activeCell="M61" sqref="M61"/>
      <selection pane="topRight" activeCell="M61" sqref="M61"/>
      <selection pane="bottomLeft" activeCell="M61" sqref="M61"/>
      <selection pane="bottomRight" activeCell="AA12" sqref="AA12"/>
    </sheetView>
  </sheetViews>
  <sheetFormatPr defaultColWidth="13.1796875" defaultRowHeight="15.5" outlineLevelRow="1" outlineLevelCol="1" x14ac:dyDescent="0.35"/>
  <cols>
    <col min="1" max="1" width="9.26953125" style="1" customWidth="1" outlineLevel="1"/>
    <col min="2" max="2" width="57.26953125" style="8" customWidth="1" outlineLevel="1"/>
    <col min="3" max="3" width="13.54296875" style="86" customWidth="1" outlineLevel="1"/>
    <col min="4" max="4" width="11.26953125" style="86" customWidth="1" outlineLevel="1"/>
    <col min="5" max="11" width="13.81640625" style="1" customWidth="1" outlineLevel="1"/>
    <col min="12" max="12" width="14.81640625" style="1" customWidth="1" outlineLevel="1"/>
    <col min="13" max="13" width="3" style="134" customWidth="1"/>
    <col min="14" max="14" width="57.26953125" style="8" customWidth="1" outlineLevel="1"/>
    <col min="15" max="15" width="13.54296875" style="86" customWidth="1" outlineLevel="1"/>
    <col min="16" max="22" width="13.81640625" style="1" customWidth="1" outlineLevel="1"/>
    <col min="23" max="23" width="14.81640625" style="1" customWidth="1" outlineLevel="1"/>
    <col min="24" max="24" width="3.1796875" style="134" customWidth="1"/>
    <col min="25" max="25" width="50.7265625" style="134" customWidth="1"/>
    <col min="26" max="26" width="10" style="134" customWidth="1"/>
    <col min="27" max="28" width="15.54296875" style="1" bestFit="1" customWidth="1"/>
    <col min="29" max="29" width="15.7265625" style="1" customWidth="1"/>
    <col min="30" max="30" width="16.1796875" style="1" bestFit="1" customWidth="1"/>
    <col min="31" max="31" width="13.54296875" style="1" customWidth="1"/>
    <col min="32" max="33" width="15.1796875" style="1" customWidth="1"/>
    <col min="34" max="34" width="16.453125" style="1" customWidth="1"/>
    <col min="35" max="35" width="1.54296875" style="134" customWidth="1"/>
    <col min="36" max="36" width="7.81640625" style="1" customWidth="1"/>
    <col min="37" max="37" width="57.81640625" style="1" customWidth="1"/>
    <col min="38" max="38" width="9.7265625" style="1" customWidth="1"/>
    <col min="39" max="40" width="15.54296875" style="1" bestFit="1" customWidth="1"/>
    <col min="41" max="42" width="13.1796875" style="1"/>
    <col min="43" max="43" width="12.7265625" style="1" customWidth="1"/>
    <col min="44" max="45" width="15.1796875" style="1" customWidth="1"/>
    <col min="46" max="46" width="10.26953125" style="1" bestFit="1" customWidth="1"/>
    <col min="47" max="47" width="1.54296875" style="134" customWidth="1"/>
    <col min="48" max="49" width="15.54296875" style="1" bestFit="1" customWidth="1"/>
    <col min="50" max="51" width="13.1796875" style="1"/>
    <col min="52" max="52" width="12.7265625" style="1" customWidth="1"/>
    <col min="53" max="54" width="15.1796875" style="1" customWidth="1"/>
    <col min="55" max="55" width="10.26953125" style="1" bestFit="1" customWidth="1"/>
    <col min="56" max="56" width="53.81640625" style="155" customWidth="1"/>
    <col min="57" max="16384" width="13.1796875" style="1"/>
  </cols>
  <sheetData>
    <row r="1" spans="1:56" ht="37.5" customHeight="1" x14ac:dyDescent="0.35">
      <c r="B1" s="2"/>
      <c r="C1" s="3"/>
      <c r="D1" s="511"/>
      <c r="E1" s="511"/>
      <c r="F1" s="511"/>
      <c r="G1" s="511"/>
      <c r="H1" s="511"/>
      <c r="I1" s="511"/>
      <c r="J1" s="511"/>
      <c r="K1" s="511"/>
      <c r="L1" s="511"/>
      <c r="M1" s="94"/>
      <c r="N1" s="2"/>
      <c r="O1" s="3"/>
      <c r="P1" s="511"/>
      <c r="Q1" s="511"/>
      <c r="R1" s="511"/>
      <c r="S1" s="511"/>
      <c r="T1" s="511"/>
      <c r="U1" s="511"/>
      <c r="V1" s="511"/>
      <c r="W1" s="511"/>
      <c r="X1" s="94"/>
      <c r="Y1" s="154"/>
      <c r="Z1" s="511"/>
      <c r="AA1" s="511"/>
      <c r="AB1" s="511"/>
      <c r="AC1" s="511"/>
      <c r="AD1" s="511"/>
      <c r="AE1" s="511"/>
      <c r="AF1" s="511"/>
      <c r="AG1" s="511"/>
      <c r="AH1" s="511"/>
      <c r="AI1" s="94"/>
      <c r="AJ1" s="518"/>
      <c r="AK1" s="518"/>
      <c r="AL1" s="518"/>
      <c r="AM1" s="511"/>
      <c r="AN1" s="511"/>
      <c r="AO1" s="511"/>
      <c r="AP1" s="511"/>
      <c r="AQ1" s="511"/>
      <c r="AR1" s="511"/>
      <c r="AS1" s="511"/>
      <c r="AT1" s="511"/>
      <c r="AU1" s="94"/>
      <c r="AV1" s="511"/>
      <c r="AW1" s="511"/>
      <c r="AX1" s="511"/>
      <c r="AY1" s="511"/>
      <c r="AZ1" s="511"/>
      <c r="BA1" s="511"/>
      <c r="BB1" s="511"/>
      <c r="BC1" s="511"/>
    </row>
    <row r="2" spans="1:56" ht="40.5" customHeight="1" x14ac:dyDescent="0.35">
      <c r="B2" s="4" t="s">
        <v>0</v>
      </c>
      <c r="C2" s="5" t="s">
        <v>1</v>
      </c>
      <c r="D2" s="511" t="s">
        <v>169</v>
      </c>
      <c r="E2" s="511"/>
      <c r="F2" s="511"/>
      <c r="G2" s="511"/>
      <c r="H2" s="511"/>
      <c r="I2" s="511"/>
      <c r="J2" s="511"/>
      <c r="K2" s="511"/>
      <c r="L2" s="511"/>
      <c r="M2" s="95"/>
      <c r="N2" s="4" t="s">
        <v>0</v>
      </c>
      <c r="O2" s="5" t="s">
        <v>1</v>
      </c>
      <c r="P2" s="511" t="s">
        <v>203</v>
      </c>
      <c r="Q2" s="511"/>
      <c r="R2" s="511"/>
      <c r="S2" s="511"/>
      <c r="T2" s="511"/>
      <c r="U2" s="511"/>
      <c r="V2" s="511"/>
      <c r="W2" s="511"/>
      <c r="X2" s="95"/>
      <c r="Y2" s="524" t="s">
        <v>1</v>
      </c>
      <c r="Z2" s="525"/>
      <c r="AA2" s="526" t="s">
        <v>198</v>
      </c>
      <c r="AB2" s="527"/>
      <c r="AC2" s="527"/>
      <c r="AD2" s="527"/>
      <c r="AE2" s="527"/>
      <c r="AF2" s="527"/>
      <c r="AG2" s="527"/>
      <c r="AH2" s="528"/>
      <c r="AI2" s="95"/>
      <c r="AJ2" s="98"/>
      <c r="AK2" s="98"/>
      <c r="AL2" s="98"/>
      <c r="AM2" s="522" t="s">
        <v>199</v>
      </c>
      <c r="AN2" s="522"/>
      <c r="AO2" s="522"/>
      <c r="AP2" s="522"/>
      <c r="AQ2" s="522"/>
      <c r="AR2" s="522"/>
      <c r="AS2" s="522"/>
      <c r="AT2" s="522"/>
      <c r="AU2" s="95"/>
      <c r="AV2" s="522" t="s">
        <v>204</v>
      </c>
      <c r="AW2" s="522"/>
      <c r="AX2" s="522"/>
      <c r="AY2" s="522"/>
      <c r="AZ2" s="522"/>
      <c r="BA2" s="522"/>
      <c r="BB2" s="522"/>
      <c r="BC2" s="522"/>
      <c r="BD2" s="156" t="s">
        <v>194</v>
      </c>
    </row>
    <row r="3" spans="1:56" ht="24.65" customHeight="1" x14ac:dyDescent="0.35">
      <c r="A3" s="513" t="s">
        <v>2</v>
      </c>
      <c r="B3" s="514" t="s">
        <v>3</v>
      </c>
      <c r="C3" s="514" t="s">
        <v>4</v>
      </c>
      <c r="D3" s="514" t="s">
        <v>5</v>
      </c>
      <c r="E3" s="515" t="s">
        <v>6</v>
      </c>
      <c r="F3" s="515"/>
      <c r="G3" s="515"/>
      <c r="H3" s="515"/>
      <c r="I3" s="515"/>
      <c r="J3" s="516" t="s">
        <v>205</v>
      </c>
      <c r="K3" s="517"/>
      <c r="L3" s="515" t="s">
        <v>7</v>
      </c>
      <c r="M3" s="95"/>
      <c r="N3" s="514" t="s">
        <v>3</v>
      </c>
      <c r="O3" s="514" t="s">
        <v>4</v>
      </c>
      <c r="P3" s="515" t="s">
        <v>6</v>
      </c>
      <c r="Q3" s="515"/>
      <c r="R3" s="515"/>
      <c r="S3" s="515"/>
      <c r="T3" s="515"/>
      <c r="U3" s="516" t="s">
        <v>205</v>
      </c>
      <c r="V3" s="517"/>
      <c r="W3" s="515" t="s">
        <v>7</v>
      </c>
      <c r="X3" s="95"/>
      <c r="Y3" s="514" t="s">
        <v>3</v>
      </c>
      <c r="Z3" s="514" t="s">
        <v>4</v>
      </c>
      <c r="AA3" s="516" t="s">
        <v>6</v>
      </c>
      <c r="AB3" s="523"/>
      <c r="AC3" s="523"/>
      <c r="AD3" s="523"/>
      <c r="AE3" s="517"/>
      <c r="AF3" s="516" t="s">
        <v>205</v>
      </c>
      <c r="AG3" s="517"/>
      <c r="AH3" s="515" t="s">
        <v>7</v>
      </c>
      <c r="AI3" s="95"/>
      <c r="AJ3" s="513" t="s">
        <v>2</v>
      </c>
      <c r="AK3" s="514" t="s">
        <v>3</v>
      </c>
      <c r="AL3" s="514" t="s">
        <v>4</v>
      </c>
      <c r="AM3" s="515" t="s">
        <v>6</v>
      </c>
      <c r="AN3" s="515"/>
      <c r="AO3" s="515"/>
      <c r="AP3" s="515"/>
      <c r="AQ3" s="515"/>
      <c r="AR3" s="516" t="s">
        <v>205</v>
      </c>
      <c r="AS3" s="517"/>
      <c r="AT3" s="515" t="s">
        <v>7</v>
      </c>
      <c r="AU3" s="95"/>
      <c r="AV3" s="515" t="s">
        <v>6</v>
      </c>
      <c r="AW3" s="515"/>
      <c r="AX3" s="515"/>
      <c r="AY3" s="515"/>
      <c r="AZ3" s="515"/>
      <c r="BA3" s="516" t="s">
        <v>205</v>
      </c>
      <c r="BB3" s="517"/>
      <c r="BC3" s="515" t="s">
        <v>7</v>
      </c>
    </row>
    <row r="4" spans="1:56" s="8" customFormat="1" ht="28.5" customHeight="1" x14ac:dyDescent="0.35">
      <c r="A4" s="513"/>
      <c r="B4" s="514"/>
      <c r="C4" s="514"/>
      <c r="D4" s="514"/>
      <c r="E4" s="6" t="s">
        <v>8</v>
      </c>
      <c r="F4" s="6" t="s">
        <v>9</v>
      </c>
      <c r="G4" s="6" t="s">
        <v>10</v>
      </c>
      <c r="H4" s="6" t="s">
        <v>11</v>
      </c>
      <c r="I4" s="6" t="s">
        <v>12</v>
      </c>
      <c r="J4" s="6" t="s">
        <v>13</v>
      </c>
      <c r="K4" s="6" t="s">
        <v>14</v>
      </c>
      <c r="L4" s="515"/>
      <c r="M4" s="95"/>
      <c r="N4" s="514"/>
      <c r="O4" s="514"/>
      <c r="P4" s="6" t="s">
        <v>8</v>
      </c>
      <c r="Q4" s="6" t="s">
        <v>9</v>
      </c>
      <c r="R4" s="6" t="s">
        <v>10</v>
      </c>
      <c r="S4" s="6" t="s">
        <v>11</v>
      </c>
      <c r="T4" s="6" t="s">
        <v>12</v>
      </c>
      <c r="U4" s="6" t="s">
        <v>13</v>
      </c>
      <c r="V4" s="6" t="s">
        <v>14</v>
      </c>
      <c r="W4" s="515"/>
      <c r="X4" s="95"/>
      <c r="Y4" s="514"/>
      <c r="Z4" s="514"/>
      <c r="AA4" s="6" t="s">
        <v>172</v>
      </c>
      <c r="AB4" s="6" t="s">
        <v>173</v>
      </c>
      <c r="AC4" s="6" t="s">
        <v>10</v>
      </c>
      <c r="AD4" s="6" t="s">
        <v>11</v>
      </c>
      <c r="AE4" s="6" t="s">
        <v>12</v>
      </c>
      <c r="AF4" s="6" t="s">
        <v>13</v>
      </c>
      <c r="AG4" s="6" t="s">
        <v>14</v>
      </c>
      <c r="AH4" s="515"/>
      <c r="AI4" s="95"/>
      <c r="AJ4" s="513"/>
      <c r="AK4" s="514"/>
      <c r="AL4" s="514"/>
      <c r="AM4" s="6" t="s">
        <v>172</v>
      </c>
      <c r="AN4" s="6" t="s">
        <v>173</v>
      </c>
      <c r="AO4" s="6" t="s">
        <v>10</v>
      </c>
      <c r="AP4" s="6" t="s">
        <v>11</v>
      </c>
      <c r="AQ4" s="6" t="s">
        <v>12</v>
      </c>
      <c r="AR4" s="6" t="s">
        <v>13</v>
      </c>
      <c r="AS4" s="6" t="s">
        <v>14</v>
      </c>
      <c r="AT4" s="515"/>
      <c r="AU4" s="95"/>
      <c r="AV4" s="6" t="s">
        <v>172</v>
      </c>
      <c r="AW4" s="6" t="s">
        <v>173</v>
      </c>
      <c r="AX4" s="6" t="s">
        <v>10</v>
      </c>
      <c r="AY4" s="6" t="s">
        <v>11</v>
      </c>
      <c r="AZ4" s="6" t="s">
        <v>12</v>
      </c>
      <c r="BA4" s="6" t="s">
        <v>13</v>
      </c>
      <c r="BB4" s="6" t="s">
        <v>14</v>
      </c>
      <c r="BC4" s="515"/>
      <c r="BD4" s="156"/>
    </row>
    <row r="5" spans="1:56" ht="30.5" x14ac:dyDescent="0.35">
      <c r="A5" s="9" t="s">
        <v>15</v>
      </c>
      <c r="B5" s="10" t="s">
        <v>16</v>
      </c>
      <c r="C5" s="11" t="s">
        <v>17</v>
      </c>
      <c r="D5" s="11"/>
      <c r="E5" s="12"/>
      <c r="F5" s="12"/>
      <c r="G5" s="12"/>
      <c r="H5" s="12"/>
      <c r="I5" s="12"/>
      <c r="J5" s="12"/>
      <c r="K5" s="12"/>
      <c r="L5" s="12"/>
      <c r="M5" s="99"/>
      <c r="N5" s="10" t="s">
        <v>16</v>
      </c>
      <c r="O5" s="11" t="s">
        <v>17</v>
      </c>
      <c r="P5" s="12"/>
      <c r="Q5" s="12"/>
      <c r="R5" s="12"/>
      <c r="S5" s="12"/>
      <c r="T5" s="12"/>
      <c r="U5" s="12"/>
      <c r="V5" s="12"/>
      <c r="W5" s="12"/>
      <c r="X5" s="99"/>
      <c r="Y5" s="10" t="s">
        <v>174</v>
      </c>
      <c r="Z5" s="11" t="s">
        <v>17</v>
      </c>
      <c r="AA5" s="12"/>
      <c r="AB5" s="12"/>
      <c r="AC5" s="12"/>
      <c r="AD5" s="12"/>
      <c r="AE5" s="12"/>
      <c r="AF5" s="12"/>
      <c r="AG5" s="12"/>
      <c r="AH5" s="12"/>
      <c r="AI5" s="99"/>
      <c r="AJ5" s="9" t="s">
        <v>15</v>
      </c>
      <c r="AK5" s="10" t="s">
        <v>174</v>
      </c>
      <c r="AL5" s="11" t="s">
        <v>17</v>
      </c>
      <c r="AM5" s="12"/>
      <c r="AN5" s="12"/>
      <c r="AO5" s="12"/>
      <c r="AP5" s="12"/>
      <c r="AQ5" s="12"/>
      <c r="AR5" s="12"/>
      <c r="AS5" s="12"/>
      <c r="AT5" s="12"/>
      <c r="AU5" s="99"/>
      <c r="AV5" s="12"/>
      <c r="AW5" s="12"/>
      <c r="AX5" s="12"/>
      <c r="AY5" s="12"/>
      <c r="AZ5" s="12"/>
      <c r="BA5" s="12"/>
      <c r="BB5" s="12"/>
      <c r="BC5" s="12"/>
    </row>
    <row r="6" spans="1:56" ht="17.5" x14ac:dyDescent="0.45">
      <c r="A6" s="13" t="s">
        <v>18</v>
      </c>
      <c r="B6" s="14" t="s">
        <v>19</v>
      </c>
      <c r="C6" s="15" t="s">
        <v>20</v>
      </c>
      <c r="D6" s="15" t="s">
        <v>21</v>
      </c>
      <c r="E6" s="16">
        <f>'Speka esosha maksa'!E6</f>
        <v>0</v>
      </c>
      <c r="F6" s="16">
        <f>'Speka esosha maksa'!F6</f>
        <v>0</v>
      </c>
      <c r="G6" s="16">
        <f>'Speka esosha maksa'!G6</f>
        <v>0</v>
      </c>
      <c r="H6" s="16">
        <f>'Speka esosha maksa'!H6</f>
        <v>0</v>
      </c>
      <c r="I6" s="16">
        <f>'Speka esosha maksa'!I6</f>
        <v>0</v>
      </c>
      <c r="J6" s="16">
        <f>'Speka esosha maksa'!J6</f>
        <v>0</v>
      </c>
      <c r="K6" s="16">
        <f>'Speka esosha maksa'!K6</f>
        <v>0</v>
      </c>
      <c r="L6" s="17">
        <f>SUM(E6:K6)</f>
        <v>0</v>
      </c>
      <c r="M6" s="100"/>
      <c r="N6" s="14" t="s">
        <v>19</v>
      </c>
      <c r="O6" s="15" t="s">
        <v>20</v>
      </c>
      <c r="P6" s="16">
        <f>'Fakts''X'!Q6</f>
        <v>0</v>
      </c>
      <c r="Q6" s="16">
        <f>'Fakts''X'!R6</f>
        <v>0</v>
      </c>
      <c r="R6" s="16">
        <f>'Fakts''X'!S6</f>
        <v>0</v>
      </c>
      <c r="S6" s="16">
        <f>'Fakts''X'!T6</f>
        <v>0</v>
      </c>
      <c r="T6" s="16">
        <f>'Fakts''X'!U6</f>
        <v>0</v>
      </c>
      <c r="U6" s="16">
        <f>'Fakts''X'!V6</f>
        <v>0</v>
      </c>
      <c r="V6" s="16">
        <f>'Fakts''X'!W6</f>
        <v>0</v>
      </c>
      <c r="W6" s="17">
        <f>SUM(P6:V6)</f>
        <v>0</v>
      </c>
      <c r="X6" s="100"/>
      <c r="Y6" s="14" t="s">
        <v>19</v>
      </c>
      <c r="Z6" s="15" t="s">
        <v>20</v>
      </c>
      <c r="AA6" s="29">
        <v>0</v>
      </c>
      <c r="AB6" s="29">
        <v>0</v>
      </c>
      <c r="AC6" s="29">
        <v>0</v>
      </c>
      <c r="AD6" s="29">
        <v>0</v>
      </c>
      <c r="AE6" s="29">
        <v>0</v>
      </c>
      <c r="AF6" s="29">
        <v>0</v>
      </c>
      <c r="AG6" s="29">
        <v>0</v>
      </c>
      <c r="AH6" s="17">
        <f>SUM(AA6:AG6)</f>
        <v>0</v>
      </c>
      <c r="AI6" s="100"/>
      <c r="AJ6" s="103" t="s">
        <v>18</v>
      </c>
      <c r="AK6" s="14" t="s">
        <v>19</v>
      </c>
      <c r="AL6" s="15" t="s">
        <v>20</v>
      </c>
      <c r="AM6" s="104" t="str">
        <f>IFERROR(AA6/E6-1,"-")</f>
        <v>-</v>
      </c>
      <c r="AN6" s="104" t="str">
        <f t="shared" ref="AN6:AT18" si="0">IFERROR(AB6/F6-1,"-")</f>
        <v>-</v>
      </c>
      <c r="AO6" s="104" t="str">
        <f t="shared" si="0"/>
        <v>-</v>
      </c>
      <c r="AP6" s="104" t="str">
        <f t="shared" si="0"/>
        <v>-</v>
      </c>
      <c r="AQ6" s="104" t="str">
        <f t="shared" si="0"/>
        <v>-</v>
      </c>
      <c r="AR6" s="104" t="str">
        <f t="shared" si="0"/>
        <v>-</v>
      </c>
      <c r="AS6" s="104" t="str">
        <f t="shared" si="0"/>
        <v>-</v>
      </c>
      <c r="AT6" s="104" t="str">
        <f t="shared" si="0"/>
        <v>-</v>
      </c>
      <c r="AU6" s="100"/>
      <c r="AV6" s="104" t="str">
        <f>IFERROR(AA6/P6-1,"-")</f>
        <v>-</v>
      </c>
      <c r="AW6" s="104" t="str">
        <f t="shared" ref="AW6:BC18" si="1">IFERROR(AB6/Q6-1,"-")</f>
        <v>-</v>
      </c>
      <c r="AX6" s="104" t="str">
        <f t="shared" si="1"/>
        <v>-</v>
      </c>
      <c r="AY6" s="104" t="str">
        <f t="shared" si="1"/>
        <v>-</v>
      </c>
      <c r="AZ6" s="104" t="str">
        <f t="shared" si="1"/>
        <v>-</v>
      </c>
      <c r="BA6" s="104" t="str">
        <f t="shared" si="1"/>
        <v>-</v>
      </c>
      <c r="BB6" s="104" t="str">
        <f t="shared" si="1"/>
        <v>-</v>
      </c>
      <c r="BC6" s="104" t="str">
        <f t="shared" si="1"/>
        <v>-</v>
      </c>
    </row>
    <row r="7" spans="1:56" ht="17.5" x14ac:dyDescent="0.45">
      <c r="A7" s="13" t="s">
        <v>22</v>
      </c>
      <c r="B7" s="14" t="s">
        <v>23</v>
      </c>
      <c r="C7" s="15" t="s">
        <v>24</v>
      </c>
      <c r="D7" s="15" t="s">
        <v>21</v>
      </c>
      <c r="E7" s="16">
        <f>'Speka esosha maksa'!E7</f>
        <v>0</v>
      </c>
      <c r="F7" s="16">
        <f>'Speka esosha maksa'!F7</f>
        <v>0</v>
      </c>
      <c r="G7" s="16">
        <f>'Speka esosha maksa'!G7</f>
        <v>0</v>
      </c>
      <c r="H7" s="16">
        <f>'Speka esosha maksa'!H7</f>
        <v>0</v>
      </c>
      <c r="I7" s="16">
        <f>'Speka esosha maksa'!I7</f>
        <v>0</v>
      </c>
      <c r="J7" s="16">
        <f>'Speka esosha maksa'!J7</f>
        <v>0</v>
      </c>
      <c r="K7" s="16">
        <f>'Speka esosha maksa'!K7</f>
        <v>0</v>
      </c>
      <c r="L7" s="17">
        <f>SUM(E7:K7)</f>
        <v>0</v>
      </c>
      <c r="M7" s="100"/>
      <c r="N7" s="14" t="s">
        <v>23</v>
      </c>
      <c r="O7" s="15" t="s">
        <v>24</v>
      </c>
      <c r="P7" s="16">
        <f>'Fakts''X'!Q7</f>
        <v>0</v>
      </c>
      <c r="Q7" s="16">
        <f>'Fakts''X'!R7</f>
        <v>0</v>
      </c>
      <c r="R7" s="16">
        <f>'Fakts''X'!S7</f>
        <v>0</v>
      </c>
      <c r="S7" s="16">
        <f>'Fakts''X'!T7</f>
        <v>0</v>
      </c>
      <c r="T7" s="16">
        <f>'Fakts''X'!U7</f>
        <v>0</v>
      </c>
      <c r="U7" s="16">
        <f>'Fakts''X'!V7</f>
        <v>0</v>
      </c>
      <c r="V7" s="16">
        <f>'Fakts''X'!W7</f>
        <v>0</v>
      </c>
      <c r="W7" s="17">
        <f>SUM(P7:V7)</f>
        <v>0</v>
      </c>
      <c r="X7" s="100"/>
      <c r="Y7" s="14" t="s">
        <v>23</v>
      </c>
      <c r="Z7" s="15" t="s">
        <v>24</v>
      </c>
      <c r="AA7" s="29">
        <v>0</v>
      </c>
      <c r="AB7" s="29">
        <v>0</v>
      </c>
      <c r="AC7" s="29">
        <v>0</v>
      </c>
      <c r="AD7" s="29">
        <v>0</v>
      </c>
      <c r="AE7" s="29">
        <v>0</v>
      </c>
      <c r="AF7" s="29">
        <v>0</v>
      </c>
      <c r="AG7" s="29">
        <v>0</v>
      </c>
      <c r="AH7" s="17">
        <f>SUM(AA7:AG7)</f>
        <v>0</v>
      </c>
      <c r="AI7" s="100"/>
      <c r="AJ7" s="103" t="s">
        <v>22</v>
      </c>
      <c r="AK7" s="14" t="s">
        <v>23</v>
      </c>
      <c r="AL7" s="15" t="s">
        <v>24</v>
      </c>
      <c r="AM7" s="104" t="str">
        <f t="shared" ref="AM7:AM8" si="2">IFERROR(AA7/E7-1,"-")</f>
        <v>-</v>
      </c>
      <c r="AN7" s="104" t="str">
        <f t="shared" si="0"/>
        <v>-</v>
      </c>
      <c r="AO7" s="104" t="str">
        <f t="shared" si="0"/>
        <v>-</v>
      </c>
      <c r="AP7" s="104" t="str">
        <f t="shared" si="0"/>
        <v>-</v>
      </c>
      <c r="AQ7" s="104" t="str">
        <f t="shared" si="0"/>
        <v>-</v>
      </c>
      <c r="AR7" s="104" t="str">
        <f t="shared" si="0"/>
        <v>-</v>
      </c>
      <c r="AS7" s="104" t="str">
        <f t="shared" si="0"/>
        <v>-</v>
      </c>
      <c r="AT7" s="104" t="str">
        <f t="shared" si="0"/>
        <v>-</v>
      </c>
      <c r="AU7" s="100"/>
      <c r="AV7" s="104" t="str">
        <f t="shared" ref="AV7:AV18" si="3">IFERROR(AA7/P7-1,"-")</f>
        <v>-</v>
      </c>
      <c r="AW7" s="104" t="str">
        <f t="shared" si="1"/>
        <v>-</v>
      </c>
      <c r="AX7" s="104" t="str">
        <f t="shared" si="1"/>
        <v>-</v>
      </c>
      <c r="AY7" s="104" t="str">
        <f t="shared" si="1"/>
        <v>-</v>
      </c>
      <c r="AZ7" s="104" t="str">
        <f t="shared" si="1"/>
        <v>-</v>
      </c>
      <c r="BA7" s="104" t="str">
        <f t="shared" si="1"/>
        <v>-</v>
      </c>
      <c r="BB7" s="104" t="str">
        <f t="shared" si="1"/>
        <v>-</v>
      </c>
      <c r="BC7" s="104" t="str">
        <f t="shared" si="1"/>
        <v>-</v>
      </c>
    </row>
    <row r="8" spans="1:56" x14ac:dyDescent="0.35">
      <c r="A8" s="13" t="s">
        <v>25</v>
      </c>
      <c r="B8" s="14" t="s">
        <v>26</v>
      </c>
      <c r="C8" s="18"/>
      <c r="D8" s="18" t="s">
        <v>27</v>
      </c>
      <c r="E8" s="19" t="e">
        <f t="shared" ref="E8:L8" si="4">E7/E6</f>
        <v>#DIV/0!</v>
      </c>
      <c r="F8" s="19" t="e">
        <f t="shared" si="4"/>
        <v>#DIV/0!</v>
      </c>
      <c r="G8" s="19" t="e">
        <f t="shared" si="4"/>
        <v>#DIV/0!</v>
      </c>
      <c r="H8" s="19" t="e">
        <f t="shared" si="4"/>
        <v>#DIV/0!</v>
      </c>
      <c r="I8" s="19" t="e">
        <f t="shared" si="4"/>
        <v>#DIV/0!</v>
      </c>
      <c r="J8" s="19" t="e">
        <f t="shared" si="4"/>
        <v>#DIV/0!</v>
      </c>
      <c r="K8" s="19" t="e">
        <f t="shared" si="4"/>
        <v>#DIV/0!</v>
      </c>
      <c r="L8" s="19" t="e">
        <f t="shared" si="4"/>
        <v>#DIV/0!</v>
      </c>
      <c r="M8" s="105"/>
      <c r="N8" s="14" t="s">
        <v>26</v>
      </c>
      <c r="O8" s="18"/>
      <c r="P8" s="19" t="e">
        <f t="shared" ref="P8:W8" si="5">P7/P6</f>
        <v>#DIV/0!</v>
      </c>
      <c r="Q8" s="19" t="e">
        <f t="shared" si="5"/>
        <v>#DIV/0!</v>
      </c>
      <c r="R8" s="19" t="e">
        <f t="shared" si="5"/>
        <v>#DIV/0!</v>
      </c>
      <c r="S8" s="19" t="e">
        <f t="shared" si="5"/>
        <v>#DIV/0!</v>
      </c>
      <c r="T8" s="19" t="e">
        <f t="shared" si="5"/>
        <v>#DIV/0!</v>
      </c>
      <c r="U8" s="19" t="e">
        <f t="shared" si="5"/>
        <v>#DIV/0!</v>
      </c>
      <c r="V8" s="19" t="e">
        <f t="shared" si="5"/>
        <v>#DIV/0!</v>
      </c>
      <c r="W8" s="19" t="e">
        <f t="shared" si="5"/>
        <v>#DIV/0!</v>
      </c>
      <c r="X8" s="105"/>
      <c r="Y8" s="106" t="s">
        <v>26</v>
      </c>
      <c r="Z8" s="18"/>
      <c r="AA8" s="19" t="e">
        <f t="shared" ref="AA8:AH8" si="6">AA7/AA6</f>
        <v>#DIV/0!</v>
      </c>
      <c r="AB8" s="19" t="e">
        <f t="shared" si="6"/>
        <v>#DIV/0!</v>
      </c>
      <c r="AC8" s="19" t="e">
        <f t="shared" si="6"/>
        <v>#DIV/0!</v>
      </c>
      <c r="AD8" s="19" t="e">
        <f t="shared" si="6"/>
        <v>#DIV/0!</v>
      </c>
      <c r="AE8" s="19" t="e">
        <f t="shared" si="6"/>
        <v>#DIV/0!</v>
      </c>
      <c r="AF8" s="19" t="e">
        <f t="shared" si="6"/>
        <v>#DIV/0!</v>
      </c>
      <c r="AG8" s="19" t="e">
        <f t="shared" si="6"/>
        <v>#DIV/0!</v>
      </c>
      <c r="AH8" s="19" t="e">
        <f t="shared" si="6"/>
        <v>#DIV/0!</v>
      </c>
      <c r="AI8" s="105"/>
      <c r="AJ8" s="103" t="s">
        <v>25</v>
      </c>
      <c r="AK8" s="106" t="s">
        <v>26</v>
      </c>
      <c r="AL8" s="18"/>
      <c r="AM8" s="104" t="str">
        <f t="shared" si="2"/>
        <v>-</v>
      </c>
      <c r="AN8" s="104" t="str">
        <f t="shared" si="0"/>
        <v>-</v>
      </c>
      <c r="AO8" s="104" t="str">
        <f t="shared" si="0"/>
        <v>-</v>
      </c>
      <c r="AP8" s="104" t="str">
        <f t="shared" si="0"/>
        <v>-</v>
      </c>
      <c r="AQ8" s="104" t="str">
        <f t="shared" si="0"/>
        <v>-</v>
      </c>
      <c r="AR8" s="104" t="str">
        <f t="shared" si="0"/>
        <v>-</v>
      </c>
      <c r="AS8" s="104" t="str">
        <f t="shared" si="0"/>
        <v>-</v>
      </c>
      <c r="AT8" s="104" t="str">
        <f t="shared" si="0"/>
        <v>-</v>
      </c>
      <c r="AU8" s="105"/>
      <c r="AV8" s="104" t="str">
        <f t="shared" si="3"/>
        <v>-</v>
      </c>
      <c r="AW8" s="104" t="str">
        <f t="shared" si="1"/>
        <v>-</v>
      </c>
      <c r="AX8" s="104" t="str">
        <f t="shared" si="1"/>
        <v>-</v>
      </c>
      <c r="AY8" s="104" t="str">
        <f t="shared" si="1"/>
        <v>-</v>
      </c>
      <c r="AZ8" s="104" t="str">
        <f t="shared" si="1"/>
        <v>-</v>
      </c>
      <c r="BA8" s="104" t="str">
        <f t="shared" si="1"/>
        <v>-</v>
      </c>
      <c r="BB8" s="104" t="str">
        <f t="shared" si="1"/>
        <v>-</v>
      </c>
      <c r="BC8" s="104" t="str">
        <f t="shared" si="1"/>
        <v>-</v>
      </c>
    </row>
    <row r="9" spans="1:56" ht="31.5" x14ac:dyDescent="0.45">
      <c r="A9" s="20" t="s">
        <v>28</v>
      </c>
      <c r="B9" s="21" t="s">
        <v>29</v>
      </c>
      <c r="C9" s="22" t="s">
        <v>30</v>
      </c>
      <c r="D9" s="22" t="s">
        <v>31</v>
      </c>
      <c r="E9" s="23">
        <f t="shared" ref="E9:K9" si="7">SUM(E10,E15:E17)</f>
        <v>0</v>
      </c>
      <c r="F9" s="23">
        <f t="shared" si="7"/>
        <v>0</v>
      </c>
      <c r="G9" s="23">
        <f t="shared" si="7"/>
        <v>0</v>
      </c>
      <c r="H9" s="23">
        <f t="shared" si="7"/>
        <v>0</v>
      </c>
      <c r="I9" s="23">
        <f t="shared" si="7"/>
        <v>0</v>
      </c>
      <c r="J9" s="23">
        <f t="shared" si="7"/>
        <v>0</v>
      </c>
      <c r="K9" s="23">
        <f t="shared" si="7"/>
        <v>0</v>
      </c>
      <c r="L9" s="23">
        <f>SUM(E9:K9)</f>
        <v>0</v>
      </c>
      <c r="M9" s="100"/>
      <c r="N9" s="21" t="s">
        <v>29</v>
      </c>
      <c r="O9" s="22" t="s">
        <v>30</v>
      </c>
      <c r="P9" s="23">
        <f t="shared" ref="P9:V9" si="8">SUM(P10,P15:P17)</f>
        <v>0</v>
      </c>
      <c r="Q9" s="23">
        <f t="shared" si="8"/>
        <v>0</v>
      </c>
      <c r="R9" s="23">
        <f t="shared" si="8"/>
        <v>0</v>
      </c>
      <c r="S9" s="23">
        <f t="shared" si="8"/>
        <v>0</v>
      </c>
      <c r="T9" s="23">
        <f t="shared" si="8"/>
        <v>0</v>
      </c>
      <c r="U9" s="23">
        <f t="shared" si="8"/>
        <v>0</v>
      </c>
      <c r="V9" s="23">
        <f t="shared" si="8"/>
        <v>0</v>
      </c>
      <c r="W9" s="23">
        <f>SUM(P9:V9)</f>
        <v>0</v>
      </c>
      <c r="X9" s="100"/>
      <c r="Y9" s="21" t="s">
        <v>29</v>
      </c>
      <c r="Z9" s="22" t="s">
        <v>30</v>
      </c>
      <c r="AA9" s="23">
        <f t="shared" ref="AA9:AG9" si="9">SUM(AA10,AA15:AA17)</f>
        <v>0</v>
      </c>
      <c r="AB9" s="23">
        <f t="shared" si="9"/>
        <v>0</v>
      </c>
      <c r="AC9" s="23">
        <f t="shared" si="9"/>
        <v>0</v>
      </c>
      <c r="AD9" s="23">
        <f t="shared" si="9"/>
        <v>0</v>
      </c>
      <c r="AE9" s="23">
        <f t="shared" si="9"/>
        <v>0</v>
      </c>
      <c r="AF9" s="23">
        <f t="shared" si="9"/>
        <v>0</v>
      </c>
      <c r="AG9" s="23">
        <f t="shared" si="9"/>
        <v>0</v>
      </c>
      <c r="AH9" s="23">
        <f>SUM(AA9:AG9)</f>
        <v>0</v>
      </c>
      <c r="AI9" s="100"/>
      <c r="AJ9" s="20" t="s">
        <v>28</v>
      </c>
      <c r="AK9" s="21" t="s">
        <v>29</v>
      </c>
      <c r="AL9" s="22" t="s">
        <v>30</v>
      </c>
      <c r="AM9" s="107" t="str">
        <f>IFERROR(AA9/E9-1,"-")</f>
        <v>-</v>
      </c>
      <c r="AN9" s="107" t="str">
        <f t="shared" si="0"/>
        <v>-</v>
      </c>
      <c r="AO9" s="107" t="str">
        <f t="shared" si="0"/>
        <v>-</v>
      </c>
      <c r="AP9" s="107" t="str">
        <f t="shared" si="0"/>
        <v>-</v>
      </c>
      <c r="AQ9" s="107" t="str">
        <f t="shared" si="0"/>
        <v>-</v>
      </c>
      <c r="AR9" s="107" t="str">
        <f t="shared" si="0"/>
        <v>-</v>
      </c>
      <c r="AS9" s="107" t="str">
        <f t="shared" si="0"/>
        <v>-</v>
      </c>
      <c r="AT9" s="107" t="str">
        <f t="shared" si="0"/>
        <v>-</v>
      </c>
      <c r="AU9" s="100"/>
      <c r="AV9" s="107" t="str">
        <f t="shared" si="3"/>
        <v>-</v>
      </c>
      <c r="AW9" s="107" t="str">
        <f t="shared" si="1"/>
        <v>-</v>
      </c>
      <c r="AX9" s="107" t="str">
        <f t="shared" si="1"/>
        <v>-</v>
      </c>
      <c r="AY9" s="107" t="str">
        <f t="shared" si="1"/>
        <v>-</v>
      </c>
      <c r="AZ9" s="107" t="str">
        <f t="shared" si="1"/>
        <v>-</v>
      </c>
      <c r="BA9" s="107" t="str">
        <f t="shared" si="1"/>
        <v>-</v>
      </c>
      <c r="BB9" s="107" t="str">
        <f t="shared" si="1"/>
        <v>-</v>
      </c>
      <c r="BC9" s="107" t="str">
        <f t="shared" si="1"/>
        <v>-</v>
      </c>
    </row>
    <row r="10" spans="1:56" ht="32" x14ac:dyDescent="0.45">
      <c r="A10" s="13" t="s">
        <v>32</v>
      </c>
      <c r="B10" s="14" t="s">
        <v>33</v>
      </c>
      <c r="C10" s="15" t="s">
        <v>34</v>
      </c>
      <c r="D10" s="15" t="s">
        <v>31</v>
      </c>
      <c r="E10" s="24">
        <f>SUM(E11,E14)</f>
        <v>0</v>
      </c>
      <c r="F10" s="24">
        <f t="shared" ref="F10:K10" si="10">SUM(F11,F14)</f>
        <v>0</v>
      </c>
      <c r="G10" s="24">
        <f t="shared" si="10"/>
        <v>0</v>
      </c>
      <c r="H10" s="24">
        <f t="shared" si="10"/>
        <v>0</v>
      </c>
      <c r="I10" s="24">
        <f t="shared" si="10"/>
        <v>0</v>
      </c>
      <c r="J10" s="24">
        <f t="shared" si="10"/>
        <v>0</v>
      </c>
      <c r="K10" s="24">
        <f t="shared" si="10"/>
        <v>0</v>
      </c>
      <c r="L10" s="17">
        <f>SUM(E10:K10)</f>
        <v>0</v>
      </c>
      <c r="M10" s="100"/>
      <c r="N10" s="14" t="s">
        <v>33</v>
      </c>
      <c r="O10" s="15" t="s">
        <v>34</v>
      </c>
      <c r="P10" s="24">
        <f>SUM(P11,P14)</f>
        <v>0</v>
      </c>
      <c r="Q10" s="24">
        <f t="shared" ref="Q10:V10" si="11">SUM(Q11,Q14)</f>
        <v>0</v>
      </c>
      <c r="R10" s="24">
        <f t="shared" si="11"/>
        <v>0</v>
      </c>
      <c r="S10" s="24">
        <f t="shared" si="11"/>
        <v>0</v>
      </c>
      <c r="T10" s="24">
        <f t="shared" si="11"/>
        <v>0</v>
      </c>
      <c r="U10" s="24">
        <f t="shared" si="11"/>
        <v>0</v>
      </c>
      <c r="V10" s="24">
        <f t="shared" si="11"/>
        <v>0</v>
      </c>
      <c r="W10" s="17">
        <f t="shared" ref="W10:W50" si="12">SUM(P10:V10)</f>
        <v>0</v>
      </c>
      <c r="X10" s="100"/>
      <c r="Y10" s="14" t="s">
        <v>33</v>
      </c>
      <c r="Z10" s="15" t="s">
        <v>34</v>
      </c>
      <c r="AA10" s="24">
        <f>SUM(AA11,AA14)</f>
        <v>0</v>
      </c>
      <c r="AB10" s="24">
        <f t="shared" ref="AB10:AG10" si="13">SUM(AB11,AB14)</f>
        <v>0</v>
      </c>
      <c r="AC10" s="24">
        <f t="shared" si="13"/>
        <v>0</v>
      </c>
      <c r="AD10" s="24">
        <f t="shared" si="13"/>
        <v>0</v>
      </c>
      <c r="AE10" s="24">
        <f t="shared" si="13"/>
        <v>0</v>
      </c>
      <c r="AF10" s="24">
        <f t="shared" si="13"/>
        <v>0</v>
      </c>
      <c r="AG10" s="24">
        <f t="shared" si="13"/>
        <v>0</v>
      </c>
      <c r="AH10" s="17">
        <f>SUM(AA10:AG10)</f>
        <v>0</v>
      </c>
      <c r="AI10" s="100"/>
      <c r="AJ10" s="13" t="s">
        <v>32</v>
      </c>
      <c r="AK10" s="14" t="s">
        <v>33</v>
      </c>
      <c r="AL10" s="15" t="s">
        <v>34</v>
      </c>
      <c r="AM10" s="104" t="str">
        <f t="shared" ref="AM10:AM17" si="14">IFERROR(AA10/E10-1,"-")</f>
        <v>-</v>
      </c>
      <c r="AN10" s="104" t="str">
        <f t="shared" si="0"/>
        <v>-</v>
      </c>
      <c r="AO10" s="104" t="str">
        <f t="shared" si="0"/>
        <v>-</v>
      </c>
      <c r="AP10" s="104" t="str">
        <f t="shared" si="0"/>
        <v>-</v>
      </c>
      <c r="AQ10" s="104" t="str">
        <f t="shared" si="0"/>
        <v>-</v>
      </c>
      <c r="AR10" s="104" t="str">
        <f t="shared" si="0"/>
        <v>-</v>
      </c>
      <c r="AS10" s="104" t="str">
        <f t="shared" si="0"/>
        <v>-</v>
      </c>
      <c r="AT10" s="104" t="str">
        <f t="shared" si="0"/>
        <v>-</v>
      </c>
      <c r="AU10" s="100"/>
      <c r="AV10" s="104" t="str">
        <f t="shared" si="3"/>
        <v>-</v>
      </c>
      <c r="AW10" s="104" t="str">
        <f t="shared" si="1"/>
        <v>-</v>
      </c>
      <c r="AX10" s="104" t="str">
        <f t="shared" si="1"/>
        <v>-</v>
      </c>
      <c r="AY10" s="104" t="str">
        <f t="shared" si="1"/>
        <v>-</v>
      </c>
      <c r="AZ10" s="104" t="str">
        <f t="shared" si="1"/>
        <v>-</v>
      </c>
      <c r="BA10" s="104" t="str">
        <f t="shared" si="1"/>
        <v>-</v>
      </c>
      <c r="BB10" s="104" t="str">
        <f t="shared" si="1"/>
        <v>-</v>
      </c>
      <c r="BC10" s="104" t="str">
        <f t="shared" si="1"/>
        <v>-</v>
      </c>
    </row>
    <row r="11" spans="1:56" x14ac:dyDescent="0.35">
      <c r="A11" s="25" t="s">
        <v>35</v>
      </c>
      <c r="B11" s="26" t="s">
        <v>36</v>
      </c>
      <c r="C11" s="15"/>
      <c r="D11" s="15" t="s">
        <v>31</v>
      </c>
      <c r="E11" s="27">
        <f>SUM(E12:E13)</f>
        <v>0</v>
      </c>
      <c r="F11" s="27">
        <f t="shared" ref="F11:K11" si="15">SUM(F12:F13)</f>
        <v>0</v>
      </c>
      <c r="G11" s="27">
        <f t="shared" si="15"/>
        <v>0</v>
      </c>
      <c r="H11" s="27">
        <f t="shared" si="15"/>
        <v>0</v>
      </c>
      <c r="I11" s="27">
        <f t="shared" si="15"/>
        <v>0</v>
      </c>
      <c r="J11" s="27">
        <f t="shared" si="15"/>
        <v>0</v>
      </c>
      <c r="K11" s="27">
        <f t="shared" si="15"/>
        <v>0</v>
      </c>
      <c r="L11" s="17">
        <f>SUM(E11:K11)</f>
        <v>0</v>
      </c>
      <c r="M11" s="100"/>
      <c r="N11" s="26" t="s">
        <v>36</v>
      </c>
      <c r="O11" s="15"/>
      <c r="P11" s="27">
        <f>SUM(P12:P13)</f>
        <v>0</v>
      </c>
      <c r="Q11" s="27">
        <f t="shared" ref="Q11:V11" si="16">SUM(Q12:Q13)</f>
        <v>0</v>
      </c>
      <c r="R11" s="27">
        <f t="shared" si="16"/>
        <v>0</v>
      </c>
      <c r="S11" s="27">
        <f t="shared" si="16"/>
        <v>0</v>
      </c>
      <c r="T11" s="27">
        <f t="shared" si="16"/>
        <v>0</v>
      </c>
      <c r="U11" s="27">
        <f t="shared" si="16"/>
        <v>0</v>
      </c>
      <c r="V11" s="27">
        <f t="shared" si="16"/>
        <v>0</v>
      </c>
      <c r="W11" s="17">
        <f>SUM(P11:V11)</f>
        <v>0</v>
      </c>
      <c r="X11" s="100"/>
      <c r="Y11" s="26" t="s">
        <v>36</v>
      </c>
      <c r="Z11" s="15"/>
      <c r="AA11" s="27">
        <f>SUM(AA12:AA13)</f>
        <v>0</v>
      </c>
      <c r="AB11" s="27">
        <f t="shared" ref="AB11:AG11" si="17">SUM(AB12:AB13)</f>
        <v>0</v>
      </c>
      <c r="AC11" s="27">
        <f t="shared" si="17"/>
        <v>0</v>
      </c>
      <c r="AD11" s="27">
        <f t="shared" si="17"/>
        <v>0</v>
      </c>
      <c r="AE11" s="27">
        <f t="shared" si="17"/>
        <v>0</v>
      </c>
      <c r="AF11" s="27">
        <f t="shared" si="17"/>
        <v>0</v>
      </c>
      <c r="AG11" s="27">
        <f t="shared" si="17"/>
        <v>0</v>
      </c>
      <c r="AH11" s="17">
        <f t="shared" ref="AH11:AH41" si="18">SUM(AA11:AG11)</f>
        <v>0</v>
      </c>
      <c r="AI11" s="100"/>
      <c r="AJ11" s="25" t="s">
        <v>35</v>
      </c>
      <c r="AK11" s="26" t="s">
        <v>36</v>
      </c>
      <c r="AL11" s="15"/>
      <c r="AM11" s="104" t="str">
        <f t="shared" si="14"/>
        <v>-</v>
      </c>
      <c r="AN11" s="104" t="str">
        <f t="shared" si="0"/>
        <v>-</v>
      </c>
      <c r="AO11" s="104" t="str">
        <f t="shared" si="0"/>
        <v>-</v>
      </c>
      <c r="AP11" s="104" t="str">
        <f t="shared" si="0"/>
        <v>-</v>
      </c>
      <c r="AQ11" s="104" t="str">
        <f t="shared" si="0"/>
        <v>-</v>
      </c>
      <c r="AR11" s="104" t="str">
        <f t="shared" si="0"/>
        <v>-</v>
      </c>
      <c r="AS11" s="104" t="str">
        <f t="shared" si="0"/>
        <v>-</v>
      </c>
      <c r="AT11" s="104" t="str">
        <f t="shared" si="0"/>
        <v>-</v>
      </c>
      <c r="AU11" s="100"/>
      <c r="AV11" s="104" t="str">
        <f t="shared" si="3"/>
        <v>-</v>
      </c>
      <c r="AW11" s="104" t="str">
        <f t="shared" si="1"/>
        <v>-</v>
      </c>
      <c r="AX11" s="104" t="str">
        <f t="shared" si="1"/>
        <v>-</v>
      </c>
      <c r="AY11" s="104" t="str">
        <f t="shared" si="1"/>
        <v>-</v>
      </c>
      <c r="AZ11" s="104" t="str">
        <f t="shared" si="1"/>
        <v>-</v>
      </c>
      <c r="BA11" s="104" t="str">
        <f t="shared" si="1"/>
        <v>-</v>
      </c>
      <c r="BB11" s="104" t="str">
        <f t="shared" si="1"/>
        <v>-</v>
      </c>
      <c r="BC11" s="104" t="str">
        <f t="shared" si="1"/>
        <v>-</v>
      </c>
    </row>
    <row r="12" spans="1:56" x14ac:dyDescent="0.35">
      <c r="A12" s="13" t="s">
        <v>37</v>
      </c>
      <c r="B12" s="28" t="s">
        <v>38</v>
      </c>
      <c r="C12" s="15"/>
      <c r="D12" s="15" t="s">
        <v>31</v>
      </c>
      <c r="E12" s="139">
        <f>'Speka esosha maksa'!E12</f>
        <v>0</v>
      </c>
      <c r="F12" s="139">
        <f>'Speka esosha maksa'!F12</f>
        <v>0</v>
      </c>
      <c r="G12" s="139">
        <f>'Speka esosha maksa'!G12</f>
        <v>0</v>
      </c>
      <c r="H12" s="139">
        <f>'Speka esosha maksa'!H12</f>
        <v>0</v>
      </c>
      <c r="I12" s="139">
        <f>'Speka esosha maksa'!I12</f>
        <v>0</v>
      </c>
      <c r="J12" s="139">
        <f>'Speka esosha maksa'!J12</f>
        <v>0</v>
      </c>
      <c r="K12" s="139">
        <f>'Speka esosha maksa'!K12</f>
        <v>0</v>
      </c>
      <c r="L12" s="17">
        <f>SUM(E12:K12)</f>
        <v>0</v>
      </c>
      <c r="M12" s="100"/>
      <c r="N12" s="28" t="s">
        <v>38</v>
      </c>
      <c r="O12" s="15"/>
      <c r="P12" s="139">
        <f>'Fakts''X'!Q12</f>
        <v>0</v>
      </c>
      <c r="Q12" s="139">
        <f>'Fakts''X'!R12</f>
        <v>0</v>
      </c>
      <c r="R12" s="139">
        <f>'Fakts''X'!S12</f>
        <v>0</v>
      </c>
      <c r="S12" s="139">
        <f>'Fakts''X'!T12</f>
        <v>0</v>
      </c>
      <c r="T12" s="139">
        <f>'Fakts''X'!U12</f>
        <v>0</v>
      </c>
      <c r="U12" s="139">
        <f>'Fakts''X'!V12</f>
        <v>0</v>
      </c>
      <c r="V12" s="139">
        <f>'Fakts''X'!W12</f>
        <v>0</v>
      </c>
      <c r="W12" s="17">
        <f>SUM(P12:V12)</f>
        <v>0</v>
      </c>
      <c r="X12" s="100"/>
      <c r="Y12" s="28" t="s">
        <v>38</v>
      </c>
      <c r="Z12" s="15"/>
      <c r="AA12" s="29">
        <v>0</v>
      </c>
      <c r="AB12" s="29">
        <v>0</v>
      </c>
      <c r="AC12" s="29">
        <v>0</v>
      </c>
      <c r="AD12" s="29">
        <v>0</v>
      </c>
      <c r="AE12" s="29">
        <v>0</v>
      </c>
      <c r="AF12" s="29">
        <v>0</v>
      </c>
      <c r="AG12" s="29">
        <v>0</v>
      </c>
      <c r="AH12" s="17">
        <f>SUM(AA12:AG12)</f>
        <v>0</v>
      </c>
      <c r="AI12" s="100"/>
      <c r="AJ12" s="13" t="s">
        <v>37</v>
      </c>
      <c r="AK12" s="28" t="s">
        <v>38</v>
      </c>
      <c r="AL12" s="15"/>
      <c r="AM12" s="104" t="str">
        <f t="shared" si="14"/>
        <v>-</v>
      </c>
      <c r="AN12" s="104" t="str">
        <f t="shared" si="0"/>
        <v>-</v>
      </c>
      <c r="AO12" s="104" t="str">
        <f t="shared" si="0"/>
        <v>-</v>
      </c>
      <c r="AP12" s="104" t="str">
        <f t="shared" si="0"/>
        <v>-</v>
      </c>
      <c r="AQ12" s="104" t="str">
        <f t="shared" si="0"/>
        <v>-</v>
      </c>
      <c r="AR12" s="104" t="str">
        <f t="shared" si="0"/>
        <v>-</v>
      </c>
      <c r="AS12" s="104" t="str">
        <f t="shared" si="0"/>
        <v>-</v>
      </c>
      <c r="AT12" s="104" t="str">
        <f t="shared" si="0"/>
        <v>-</v>
      </c>
      <c r="AU12" s="100"/>
      <c r="AV12" s="104" t="str">
        <f t="shared" si="3"/>
        <v>-</v>
      </c>
      <c r="AW12" s="104" t="str">
        <f t="shared" si="1"/>
        <v>-</v>
      </c>
      <c r="AX12" s="104" t="str">
        <f t="shared" si="1"/>
        <v>-</v>
      </c>
      <c r="AY12" s="104" t="str">
        <f t="shared" si="1"/>
        <v>-</v>
      </c>
      <c r="AZ12" s="104" t="str">
        <f t="shared" si="1"/>
        <v>-</v>
      </c>
      <c r="BA12" s="104" t="str">
        <f t="shared" si="1"/>
        <v>-</v>
      </c>
      <c r="BB12" s="104" t="str">
        <f t="shared" si="1"/>
        <v>-</v>
      </c>
      <c r="BC12" s="104" t="str">
        <f t="shared" si="1"/>
        <v>-</v>
      </c>
    </row>
    <row r="13" spans="1:56" x14ac:dyDescent="0.35">
      <c r="A13" s="13" t="s">
        <v>39</v>
      </c>
      <c r="B13" s="28" t="s">
        <v>40</v>
      </c>
      <c r="C13" s="15"/>
      <c r="D13" s="15" t="s">
        <v>31</v>
      </c>
      <c r="E13" s="139">
        <f>'Speka esosha maksa'!E13</f>
        <v>0</v>
      </c>
      <c r="F13" s="139">
        <f>'Speka esosha maksa'!F13</f>
        <v>0</v>
      </c>
      <c r="G13" s="139">
        <f>'Speka esosha maksa'!G13</f>
        <v>0</v>
      </c>
      <c r="H13" s="139">
        <f>'Speka esosha maksa'!H13</f>
        <v>0</v>
      </c>
      <c r="I13" s="139">
        <f>'Speka esosha maksa'!I13</f>
        <v>0</v>
      </c>
      <c r="J13" s="139">
        <f>'Speka esosha maksa'!J13</f>
        <v>0</v>
      </c>
      <c r="K13" s="139">
        <f>'Speka esosha maksa'!K13</f>
        <v>0</v>
      </c>
      <c r="L13" s="17">
        <f>SUM(E13:K13)</f>
        <v>0</v>
      </c>
      <c r="M13" s="100"/>
      <c r="N13" s="28" t="s">
        <v>40</v>
      </c>
      <c r="O13" s="15"/>
      <c r="P13" s="139">
        <f>'Fakts''X'!Q13</f>
        <v>0</v>
      </c>
      <c r="Q13" s="139">
        <f>'Fakts''X'!R13</f>
        <v>0</v>
      </c>
      <c r="R13" s="139">
        <f>'Fakts''X'!S13</f>
        <v>0</v>
      </c>
      <c r="S13" s="139">
        <f>'Fakts''X'!T13</f>
        <v>0</v>
      </c>
      <c r="T13" s="139">
        <f>'Fakts''X'!U13</f>
        <v>0</v>
      </c>
      <c r="U13" s="139">
        <f>'Fakts''X'!V13</f>
        <v>0</v>
      </c>
      <c r="V13" s="139">
        <f>'Fakts''X'!W13</f>
        <v>0</v>
      </c>
      <c r="W13" s="17">
        <f>SUM(P13:V13)</f>
        <v>0</v>
      </c>
      <c r="X13" s="100"/>
      <c r="Y13" s="28" t="s">
        <v>40</v>
      </c>
      <c r="Z13" s="15"/>
      <c r="AA13" s="29">
        <v>0</v>
      </c>
      <c r="AB13" s="29">
        <v>0</v>
      </c>
      <c r="AC13" s="29">
        <v>0</v>
      </c>
      <c r="AD13" s="29">
        <v>0</v>
      </c>
      <c r="AE13" s="29">
        <v>0</v>
      </c>
      <c r="AF13" s="29">
        <v>0</v>
      </c>
      <c r="AG13" s="29">
        <v>0</v>
      </c>
      <c r="AH13" s="17"/>
      <c r="AI13" s="100"/>
      <c r="AJ13" s="13" t="s">
        <v>39</v>
      </c>
      <c r="AK13" s="28" t="s">
        <v>40</v>
      </c>
      <c r="AL13" s="15"/>
      <c r="AM13" s="104" t="str">
        <f t="shared" si="14"/>
        <v>-</v>
      </c>
      <c r="AN13" s="104" t="str">
        <f t="shared" si="0"/>
        <v>-</v>
      </c>
      <c r="AO13" s="104" t="str">
        <f t="shared" si="0"/>
        <v>-</v>
      </c>
      <c r="AP13" s="104" t="str">
        <f t="shared" si="0"/>
        <v>-</v>
      </c>
      <c r="AQ13" s="104" t="str">
        <f t="shared" si="0"/>
        <v>-</v>
      </c>
      <c r="AR13" s="104" t="str">
        <f t="shared" si="0"/>
        <v>-</v>
      </c>
      <c r="AS13" s="104" t="str">
        <f t="shared" si="0"/>
        <v>-</v>
      </c>
      <c r="AT13" s="104" t="str">
        <f t="shared" si="0"/>
        <v>-</v>
      </c>
      <c r="AU13" s="100"/>
      <c r="AV13" s="104" t="str">
        <f t="shared" si="3"/>
        <v>-</v>
      </c>
      <c r="AW13" s="104" t="str">
        <f t="shared" si="1"/>
        <v>-</v>
      </c>
      <c r="AX13" s="104" t="str">
        <f t="shared" si="1"/>
        <v>-</v>
      </c>
      <c r="AY13" s="104" t="str">
        <f t="shared" si="1"/>
        <v>-</v>
      </c>
      <c r="AZ13" s="104" t="str">
        <f t="shared" si="1"/>
        <v>-</v>
      </c>
      <c r="BA13" s="104" t="str">
        <f t="shared" si="1"/>
        <v>-</v>
      </c>
      <c r="BB13" s="104" t="str">
        <f t="shared" si="1"/>
        <v>-</v>
      </c>
      <c r="BC13" s="104" t="str">
        <f t="shared" si="1"/>
        <v>-</v>
      </c>
    </row>
    <row r="14" spans="1:56" x14ac:dyDescent="0.35">
      <c r="A14" s="25" t="s">
        <v>41</v>
      </c>
      <c r="B14" s="26" t="s">
        <v>42</v>
      </c>
      <c r="C14" s="15"/>
      <c r="D14" s="15" t="s">
        <v>31</v>
      </c>
      <c r="E14" s="139">
        <f>'Speka esosha maksa'!E14</f>
        <v>0</v>
      </c>
      <c r="F14" s="139">
        <f>'Speka esosha maksa'!F14</f>
        <v>0</v>
      </c>
      <c r="G14" s="139">
        <f>'Speka esosha maksa'!G14</f>
        <v>0</v>
      </c>
      <c r="H14" s="139">
        <f>'Speka esosha maksa'!H14</f>
        <v>0</v>
      </c>
      <c r="I14" s="139">
        <f>'Speka esosha maksa'!I14</f>
        <v>0</v>
      </c>
      <c r="J14" s="139">
        <f>'Speka esosha maksa'!J14</f>
        <v>0</v>
      </c>
      <c r="K14" s="139">
        <f>'Speka esosha maksa'!K14</f>
        <v>0</v>
      </c>
      <c r="L14" s="17">
        <f t="shared" ref="L14:L31" si="19">SUM(E14:K14)</f>
        <v>0</v>
      </c>
      <c r="M14" s="100"/>
      <c r="N14" s="26" t="s">
        <v>42</v>
      </c>
      <c r="O14" s="15"/>
      <c r="P14" s="139">
        <f>'Fakts''X'!Q14</f>
        <v>0</v>
      </c>
      <c r="Q14" s="139">
        <f>'Fakts''X'!R14</f>
        <v>0</v>
      </c>
      <c r="R14" s="139">
        <f>'Fakts''X'!S14</f>
        <v>0</v>
      </c>
      <c r="S14" s="139">
        <f>'Fakts''X'!T14</f>
        <v>0</v>
      </c>
      <c r="T14" s="139">
        <f>'Fakts''X'!U14</f>
        <v>0</v>
      </c>
      <c r="U14" s="139">
        <f>'Fakts''X'!V14</f>
        <v>0</v>
      </c>
      <c r="V14" s="139">
        <f>'Fakts''X'!W14</f>
        <v>0</v>
      </c>
      <c r="W14" s="17">
        <f t="shared" si="12"/>
        <v>0</v>
      </c>
      <c r="X14" s="100"/>
      <c r="Y14" s="26" t="s">
        <v>42</v>
      </c>
      <c r="Z14" s="15"/>
      <c r="AA14" s="29">
        <v>0</v>
      </c>
      <c r="AB14" s="29">
        <v>0</v>
      </c>
      <c r="AC14" s="29">
        <v>0</v>
      </c>
      <c r="AD14" s="29">
        <v>0</v>
      </c>
      <c r="AE14" s="29">
        <v>0</v>
      </c>
      <c r="AF14" s="29">
        <v>0</v>
      </c>
      <c r="AG14" s="29">
        <v>0</v>
      </c>
      <c r="AH14" s="17">
        <f t="shared" si="18"/>
        <v>0</v>
      </c>
      <c r="AI14" s="100"/>
      <c r="AJ14" s="25" t="s">
        <v>41</v>
      </c>
      <c r="AK14" s="26" t="s">
        <v>42</v>
      </c>
      <c r="AL14" s="15"/>
      <c r="AM14" s="104" t="str">
        <f t="shared" si="14"/>
        <v>-</v>
      </c>
      <c r="AN14" s="104" t="str">
        <f t="shared" si="0"/>
        <v>-</v>
      </c>
      <c r="AO14" s="104" t="str">
        <f t="shared" si="0"/>
        <v>-</v>
      </c>
      <c r="AP14" s="104" t="str">
        <f t="shared" si="0"/>
        <v>-</v>
      </c>
      <c r="AQ14" s="104" t="str">
        <f t="shared" si="0"/>
        <v>-</v>
      </c>
      <c r="AR14" s="104" t="str">
        <f t="shared" si="0"/>
        <v>-</v>
      </c>
      <c r="AS14" s="104" t="str">
        <f t="shared" si="0"/>
        <v>-</v>
      </c>
      <c r="AT14" s="104" t="str">
        <f t="shared" si="0"/>
        <v>-</v>
      </c>
      <c r="AU14" s="100"/>
      <c r="AV14" s="104" t="str">
        <f t="shared" si="3"/>
        <v>-</v>
      </c>
      <c r="AW14" s="104" t="str">
        <f t="shared" si="1"/>
        <v>-</v>
      </c>
      <c r="AX14" s="104" t="str">
        <f t="shared" si="1"/>
        <v>-</v>
      </c>
      <c r="AY14" s="104" t="str">
        <f t="shared" si="1"/>
        <v>-</v>
      </c>
      <c r="AZ14" s="104" t="str">
        <f t="shared" si="1"/>
        <v>-</v>
      </c>
      <c r="BA14" s="104" t="str">
        <f t="shared" si="1"/>
        <v>-</v>
      </c>
      <c r="BB14" s="104" t="str">
        <f t="shared" si="1"/>
        <v>-</v>
      </c>
      <c r="BC14" s="104" t="str">
        <f t="shared" si="1"/>
        <v>-</v>
      </c>
    </row>
    <row r="15" spans="1:56" ht="32" x14ac:dyDescent="0.45">
      <c r="A15" s="13" t="s">
        <v>43</v>
      </c>
      <c r="B15" s="14" t="s">
        <v>44</v>
      </c>
      <c r="C15" s="15" t="s">
        <v>45</v>
      </c>
      <c r="D15" s="15" t="s">
        <v>31</v>
      </c>
      <c r="E15" s="139">
        <f>'Speka esosha maksa'!E15</f>
        <v>0</v>
      </c>
      <c r="F15" s="139">
        <f>'Speka esosha maksa'!F15</f>
        <v>0</v>
      </c>
      <c r="G15" s="139">
        <f>'Speka esosha maksa'!G15</f>
        <v>0</v>
      </c>
      <c r="H15" s="139">
        <f>'Speka esosha maksa'!H15</f>
        <v>0</v>
      </c>
      <c r="I15" s="139">
        <f>'Speka esosha maksa'!I15</f>
        <v>0</v>
      </c>
      <c r="J15" s="139">
        <f>'Speka esosha maksa'!J15</f>
        <v>0</v>
      </c>
      <c r="K15" s="139">
        <f>'Speka esosha maksa'!K15</f>
        <v>0</v>
      </c>
      <c r="L15" s="17">
        <f t="shared" si="19"/>
        <v>0</v>
      </c>
      <c r="M15" s="100"/>
      <c r="N15" s="14" t="s">
        <v>44</v>
      </c>
      <c r="O15" s="15" t="s">
        <v>45</v>
      </c>
      <c r="P15" s="139">
        <f>'Fakts''X'!Q15</f>
        <v>0</v>
      </c>
      <c r="Q15" s="139">
        <f>'Fakts''X'!R15</f>
        <v>0</v>
      </c>
      <c r="R15" s="139">
        <f>'Fakts''X'!S15</f>
        <v>0</v>
      </c>
      <c r="S15" s="139">
        <f>'Fakts''X'!T15</f>
        <v>0</v>
      </c>
      <c r="T15" s="139">
        <f>'Fakts''X'!U15</f>
        <v>0</v>
      </c>
      <c r="U15" s="139">
        <f>'Fakts''X'!V15</f>
        <v>0</v>
      </c>
      <c r="V15" s="139">
        <f>'Fakts''X'!W15</f>
        <v>0</v>
      </c>
      <c r="W15" s="17">
        <f t="shared" si="12"/>
        <v>0</v>
      </c>
      <c r="X15" s="100"/>
      <c r="Y15" s="14" t="s">
        <v>44</v>
      </c>
      <c r="Z15" s="15" t="s">
        <v>45</v>
      </c>
      <c r="AA15" s="29">
        <v>0</v>
      </c>
      <c r="AB15" s="29">
        <v>0</v>
      </c>
      <c r="AC15" s="29">
        <v>0</v>
      </c>
      <c r="AD15" s="29">
        <v>0</v>
      </c>
      <c r="AE15" s="29">
        <v>0</v>
      </c>
      <c r="AF15" s="29">
        <v>0</v>
      </c>
      <c r="AG15" s="29">
        <v>0</v>
      </c>
      <c r="AH15" s="17">
        <f t="shared" si="18"/>
        <v>0</v>
      </c>
      <c r="AI15" s="100"/>
      <c r="AJ15" s="13" t="s">
        <v>43</v>
      </c>
      <c r="AK15" s="14" t="s">
        <v>44</v>
      </c>
      <c r="AL15" s="15" t="s">
        <v>45</v>
      </c>
      <c r="AM15" s="104" t="str">
        <f t="shared" si="14"/>
        <v>-</v>
      </c>
      <c r="AN15" s="104" t="str">
        <f t="shared" si="0"/>
        <v>-</v>
      </c>
      <c r="AO15" s="104" t="str">
        <f t="shared" si="0"/>
        <v>-</v>
      </c>
      <c r="AP15" s="104" t="str">
        <f t="shared" si="0"/>
        <v>-</v>
      </c>
      <c r="AQ15" s="104" t="str">
        <f t="shared" si="0"/>
        <v>-</v>
      </c>
      <c r="AR15" s="104" t="str">
        <f t="shared" si="0"/>
        <v>-</v>
      </c>
      <c r="AS15" s="104" t="str">
        <f t="shared" si="0"/>
        <v>-</v>
      </c>
      <c r="AT15" s="104" t="str">
        <f t="shared" si="0"/>
        <v>-</v>
      </c>
      <c r="AU15" s="100"/>
      <c r="AV15" s="104" t="str">
        <f t="shared" si="3"/>
        <v>-</v>
      </c>
      <c r="AW15" s="104" t="str">
        <f t="shared" si="1"/>
        <v>-</v>
      </c>
      <c r="AX15" s="104" t="str">
        <f t="shared" si="1"/>
        <v>-</v>
      </c>
      <c r="AY15" s="104" t="str">
        <f t="shared" si="1"/>
        <v>-</v>
      </c>
      <c r="AZ15" s="104" t="str">
        <f t="shared" si="1"/>
        <v>-</v>
      </c>
      <c r="BA15" s="104" t="str">
        <f t="shared" si="1"/>
        <v>-</v>
      </c>
      <c r="BB15" s="104" t="str">
        <f t="shared" si="1"/>
        <v>-</v>
      </c>
      <c r="BC15" s="104" t="str">
        <f t="shared" si="1"/>
        <v>-</v>
      </c>
    </row>
    <row r="16" spans="1:56" ht="17.5" x14ac:dyDescent="0.45">
      <c r="A16" s="13" t="s">
        <v>46</v>
      </c>
      <c r="B16" s="30" t="s">
        <v>47</v>
      </c>
      <c r="C16" s="15" t="s">
        <v>48</v>
      </c>
      <c r="D16" s="15" t="s">
        <v>31</v>
      </c>
      <c r="E16" s="16">
        <f>'Speka esosha maksa'!E16</f>
        <v>0</v>
      </c>
      <c r="F16" s="16">
        <f>'Speka esosha maksa'!F16</f>
        <v>0</v>
      </c>
      <c r="G16" s="16">
        <f>'Speka esosha maksa'!G16</f>
        <v>0</v>
      </c>
      <c r="H16" s="16">
        <f>'Speka esosha maksa'!H16</f>
        <v>0</v>
      </c>
      <c r="I16" s="16">
        <f>'Speka esosha maksa'!I16</f>
        <v>0</v>
      </c>
      <c r="J16" s="16">
        <f>'Speka esosha maksa'!J16</f>
        <v>0</v>
      </c>
      <c r="K16" s="16">
        <f>'Speka esosha maksa'!K16</f>
        <v>0</v>
      </c>
      <c r="L16" s="17">
        <f t="shared" si="19"/>
        <v>0</v>
      </c>
      <c r="M16" s="100"/>
      <c r="N16" s="30" t="s">
        <v>47</v>
      </c>
      <c r="O16" s="15" t="s">
        <v>48</v>
      </c>
      <c r="P16" s="16">
        <f>'Fakts''X'!Q16</f>
        <v>0</v>
      </c>
      <c r="Q16" s="16">
        <f>'Fakts''X'!R16</f>
        <v>0</v>
      </c>
      <c r="R16" s="16">
        <f>'Fakts''X'!S16</f>
        <v>0</v>
      </c>
      <c r="S16" s="16">
        <f>'Fakts''X'!T16</f>
        <v>0</v>
      </c>
      <c r="T16" s="16">
        <f>'Fakts''X'!U16</f>
        <v>0</v>
      </c>
      <c r="U16" s="16">
        <f>'Fakts''X'!V16</f>
        <v>0</v>
      </c>
      <c r="V16" s="16">
        <f>'Fakts''X'!W16</f>
        <v>0</v>
      </c>
      <c r="W16" s="17">
        <f t="shared" si="12"/>
        <v>0</v>
      </c>
      <c r="X16" s="100"/>
      <c r="Y16" s="30" t="s">
        <v>47</v>
      </c>
      <c r="Z16" s="15" t="s">
        <v>48</v>
      </c>
      <c r="AA16" s="29">
        <v>0</v>
      </c>
      <c r="AB16" s="29">
        <v>0</v>
      </c>
      <c r="AC16" s="29">
        <v>0</v>
      </c>
      <c r="AD16" s="29">
        <v>0</v>
      </c>
      <c r="AE16" s="29">
        <v>0</v>
      </c>
      <c r="AF16" s="29">
        <v>0</v>
      </c>
      <c r="AG16" s="29">
        <v>0</v>
      </c>
      <c r="AH16" s="17">
        <f t="shared" si="18"/>
        <v>0</v>
      </c>
      <c r="AI16" s="100"/>
      <c r="AJ16" s="13" t="s">
        <v>46</v>
      </c>
      <c r="AK16" s="30" t="s">
        <v>47</v>
      </c>
      <c r="AL16" s="15" t="s">
        <v>48</v>
      </c>
      <c r="AM16" s="104" t="str">
        <f t="shared" si="14"/>
        <v>-</v>
      </c>
      <c r="AN16" s="104" t="str">
        <f t="shared" si="0"/>
        <v>-</v>
      </c>
      <c r="AO16" s="104" t="str">
        <f t="shared" si="0"/>
        <v>-</v>
      </c>
      <c r="AP16" s="104" t="str">
        <f t="shared" si="0"/>
        <v>-</v>
      </c>
      <c r="AQ16" s="104" t="str">
        <f t="shared" si="0"/>
        <v>-</v>
      </c>
      <c r="AR16" s="104" t="str">
        <f t="shared" si="0"/>
        <v>-</v>
      </c>
      <c r="AS16" s="104" t="str">
        <f t="shared" si="0"/>
        <v>-</v>
      </c>
      <c r="AT16" s="104" t="str">
        <f t="shared" si="0"/>
        <v>-</v>
      </c>
      <c r="AU16" s="100"/>
      <c r="AV16" s="104" t="str">
        <f t="shared" si="3"/>
        <v>-</v>
      </c>
      <c r="AW16" s="104" t="str">
        <f t="shared" si="1"/>
        <v>-</v>
      </c>
      <c r="AX16" s="104" t="str">
        <f t="shared" si="1"/>
        <v>-</v>
      </c>
      <c r="AY16" s="104" t="str">
        <f t="shared" si="1"/>
        <v>-</v>
      </c>
      <c r="AZ16" s="104" t="str">
        <f t="shared" si="1"/>
        <v>-</v>
      </c>
      <c r="BA16" s="104" t="str">
        <f t="shared" si="1"/>
        <v>-</v>
      </c>
      <c r="BB16" s="104" t="str">
        <f t="shared" si="1"/>
        <v>-</v>
      </c>
      <c r="BC16" s="104" t="str">
        <f t="shared" si="1"/>
        <v>-</v>
      </c>
    </row>
    <row r="17" spans="1:55" ht="32" x14ac:dyDescent="0.45">
      <c r="A17" s="13" t="s">
        <v>49</v>
      </c>
      <c r="B17" s="31" t="s">
        <v>50</v>
      </c>
      <c r="C17" s="15" t="s">
        <v>51</v>
      </c>
      <c r="D17" s="15" t="s">
        <v>31</v>
      </c>
      <c r="E17" s="16">
        <f>'Speka esosha maksa'!E17</f>
        <v>0</v>
      </c>
      <c r="F17" s="16">
        <f>'Speka esosha maksa'!F17</f>
        <v>0</v>
      </c>
      <c r="G17" s="16">
        <f>'Speka esosha maksa'!G17</f>
        <v>0</v>
      </c>
      <c r="H17" s="16">
        <f>'Speka esosha maksa'!H17</f>
        <v>0</v>
      </c>
      <c r="I17" s="16">
        <f>'Speka esosha maksa'!I17</f>
        <v>0</v>
      </c>
      <c r="J17" s="16">
        <f>'Speka esosha maksa'!J17</f>
        <v>0</v>
      </c>
      <c r="K17" s="16">
        <f>'Speka esosha maksa'!K17</f>
        <v>0</v>
      </c>
      <c r="L17" s="17">
        <f t="shared" si="19"/>
        <v>0</v>
      </c>
      <c r="M17" s="100"/>
      <c r="N17" s="31" t="s">
        <v>50</v>
      </c>
      <c r="O17" s="15" t="s">
        <v>51</v>
      </c>
      <c r="P17" s="16">
        <f>'Fakts''X'!Q17</f>
        <v>0</v>
      </c>
      <c r="Q17" s="16">
        <f>'Fakts''X'!R17</f>
        <v>0</v>
      </c>
      <c r="R17" s="16">
        <f>'Fakts''X'!S17</f>
        <v>0</v>
      </c>
      <c r="S17" s="16">
        <f>'Fakts''X'!T17</f>
        <v>0</v>
      </c>
      <c r="T17" s="16">
        <f>'Fakts''X'!U17</f>
        <v>0</v>
      </c>
      <c r="U17" s="16">
        <f>'Fakts''X'!V17</f>
        <v>0</v>
      </c>
      <c r="V17" s="16">
        <f>'Fakts''X'!W17</f>
        <v>0</v>
      </c>
      <c r="W17" s="17">
        <f t="shared" si="12"/>
        <v>0</v>
      </c>
      <c r="X17" s="100"/>
      <c r="Y17" s="31" t="s">
        <v>50</v>
      </c>
      <c r="Z17" s="15" t="s">
        <v>51</v>
      </c>
      <c r="AA17" s="29">
        <v>0</v>
      </c>
      <c r="AB17" s="29">
        <v>0</v>
      </c>
      <c r="AC17" s="29">
        <v>0</v>
      </c>
      <c r="AD17" s="29">
        <v>0</v>
      </c>
      <c r="AE17" s="29">
        <v>0</v>
      </c>
      <c r="AF17" s="29">
        <v>0</v>
      </c>
      <c r="AG17" s="29">
        <v>0</v>
      </c>
      <c r="AH17" s="17">
        <f t="shared" si="18"/>
        <v>0</v>
      </c>
      <c r="AI17" s="100"/>
      <c r="AJ17" s="13" t="s">
        <v>49</v>
      </c>
      <c r="AK17" s="31" t="s">
        <v>50</v>
      </c>
      <c r="AL17" s="15" t="s">
        <v>51</v>
      </c>
      <c r="AM17" s="104" t="str">
        <f t="shared" si="14"/>
        <v>-</v>
      </c>
      <c r="AN17" s="104" t="str">
        <f t="shared" si="0"/>
        <v>-</v>
      </c>
      <c r="AO17" s="104" t="str">
        <f t="shared" si="0"/>
        <v>-</v>
      </c>
      <c r="AP17" s="104" t="str">
        <f t="shared" si="0"/>
        <v>-</v>
      </c>
      <c r="AQ17" s="104" t="str">
        <f t="shared" si="0"/>
        <v>-</v>
      </c>
      <c r="AR17" s="104" t="str">
        <f t="shared" si="0"/>
        <v>-</v>
      </c>
      <c r="AS17" s="104" t="str">
        <f t="shared" si="0"/>
        <v>-</v>
      </c>
      <c r="AT17" s="104" t="str">
        <f t="shared" si="0"/>
        <v>-</v>
      </c>
      <c r="AU17" s="100"/>
      <c r="AV17" s="104" t="str">
        <f t="shared" si="3"/>
        <v>-</v>
      </c>
      <c r="AW17" s="104" t="str">
        <f t="shared" si="1"/>
        <v>-</v>
      </c>
      <c r="AX17" s="104" t="str">
        <f t="shared" si="1"/>
        <v>-</v>
      </c>
      <c r="AY17" s="104" t="str">
        <f t="shared" si="1"/>
        <v>-</v>
      </c>
      <c r="AZ17" s="104" t="str">
        <f t="shared" si="1"/>
        <v>-</v>
      </c>
      <c r="BA17" s="104" t="str">
        <f t="shared" si="1"/>
        <v>-</v>
      </c>
      <c r="BB17" s="104" t="str">
        <f t="shared" si="1"/>
        <v>-</v>
      </c>
      <c r="BC17" s="104" t="str">
        <f t="shared" si="1"/>
        <v>-</v>
      </c>
    </row>
    <row r="18" spans="1:55" ht="31.5" x14ac:dyDescent="0.45">
      <c r="A18" s="20" t="s">
        <v>52</v>
      </c>
      <c r="B18" s="32" t="s">
        <v>53</v>
      </c>
      <c r="C18" s="22" t="s">
        <v>54</v>
      </c>
      <c r="D18" s="33" t="s">
        <v>31</v>
      </c>
      <c r="E18" s="34">
        <f t="shared" ref="E18:K18" si="20">SUM(E19,E25,E31:E32,E35,E39:E41)</f>
        <v>0</v>
      </c>
      <c r="F18" s="34">
        <f t="shared" si="20"/>
        <v>0</v>
      </c>
      <c r="G18" s="34">
        <f t="shared" si="20"/>
        <v>0</v>
      </c>
      <c r="H18" s="34">
        <f t="shared" si="20"/>
        <v>0</v>
      </c>
      <c r="I18" s="34">
        <f t="shared" si="20"/>
        <v>0</v>
      </c>
      <c r="J18" s="34">
        <f t="shared" si="20"/>
        <v>0</v>
      </c>
      <c r="K18" s="34">
        <f t="shared" si="20"/>
        <v>0</v>
      </c>
      <c r="L18" s="34">
        <f t="shared" si="19"/>
        <v>0</v>
      </c>
      <c r="M18" s="110"/>
      <c r="N18" s="32" t="s">
        <v>53</v>
      </c>
      <c r="O18" s="22" t="s">
        <v>54</v>
      </c>
      <c r="P18" s="34">
        <f t="shared" ref="P18:V18" si="21">SUM(P19,P25,P31:P32,P35,P39:P41)</f>
        <v>0</v>
      </c>
      <c r="Q18" s="34">
        <f t="shared" si="21"/>
        <v>0</v>
      </c>
      <c r="R18" s="34">
        <f t="shared" si="21"/>
        <v>0</v>
      </c>
      <c r="S18" s="34">
        <f t="shared" si="21"/>
        <v>0</v>
      </c>
      <c r="T18" s="34">
        <f t="shared" si="21"/>
        <v>0</v>
      </c>
      <c r="U18" s="34">
        <f t="shared" si="21"/>
        <v>0</v>
      </c>
      <c r="V18" s="34">
        <f t="shared" si="21"/>
        <v>0</v>
      </c>
      <c r="W18" s="34">
        <f t="shared" si="12"/>
        <v>0</v>
      </c>
      <c r="X18" s="110"/>
      <c r="Y18" s="32" t="s">
        <v>175</v>
      </c>
      <c r="Z18" s="22" t="s">
        <v>54</v>
      </c>
      <c r="AA18" s="34">
        <f t="shared" ref="AA18:AG18" si="22">SUM(AA19,AA25,AA31:AA32,AA35,AA39:AA41)</f>
        <v>0</v>
      </c>
      <c r="AB18" s="34">
        <f t="shared" si="22"/>
        <v>0</v>
      </c>
      <c r="AC18" s="34">
        <f t="shared" si="22"/>
        <v>0</v>
      </c>
      <c r="AD18" s="34">
        <f t="shared" si="22"/>
        <v>0</v>
      </c>
      <c r="AE18" s="34">
        <f t="shared" si="22"/>
        <v>0</v>
      </c>
      <c r="AF18" s="34">
        <f t="shared" si="22"/>
        <v>0</v>
      </c>
      <c r="AG18" s="34">
        <f t="shared" si="22"/>
        <v>0</v>
      </c>
      <c r="AH18" s="23">
        <f>SUM(AA18:AG18)</f>
        <v>0</v>
      </c>
      <c r="AI18" s="110"/>
      <c r="AJ18" s="20" t="s">
        <v>52</v>
      </c>
      <c r="AK18" s="32" t="s">
        <v>175</v>
      </c>
      <c r="AL18" s="22" t="s">
        <v>54</v>
      </c>
      <c r="AM18" s="107" t="str">
        <f>IFERROR(AA18/E18-1,"-")</f>
        <v>-</v>
      </c>
      <c r="AN18" s="107" t="str">
        <f t="shared" si="0"/>
        <v>-</v>
      </c>
      <c r="AO18" s="107" t="str">
        <f t="shared" si="0"/>
        <v>-</v>
      </c>
      <c r="AP18" s="107" t="str">
        <f t="shared" si="0"/>
        <v>-</v>
      </c>
      <c r="AQ18" s="107" t="str">
        <f t="shared" si="0"/>
        <v>-</v>
      </c>
      <c r="AR18" s="107" t="str">
        <f t="shared" si="0"/>
        <v>-</v>
      </c>
      <c r="AS18" s="107" t="str">
        <f t="shared" si="0"/>
        <v>-</v>
      </c>
      <c r="AT18" s="107" t="str">
        <f t="shared" si="0"/>
        <v>-</v>
      </c>
      <c r="AU18" s="100"/>
      <c r="AV18" s="107" t="str">
        <f t="shared" si="3"/>
        <v>-</v>
      </c>
      <c r="AW18" s="107" t="str">
        <f t="shared" si="1"/>
        <v>-</v>
      </c>
      <c r="AX18" s="107" t="str">
        <f t="shared" si="1"/>
        <v>-</v>
      </c>
      <c r="AY18" s="107" t="str">
        <f t="shared" si="1"/>
        <v>-</v>
      </c>
      <c r="AZ18" s="107" t="str">
        <f t="shared" si="1"/>
        <v>-</v>
      </c>
      <c r="BA18" s="107" t="str">
        <f t="shared" si="1"/>
        <v>-</v>
      </c>
      <c r="BB18" s="107" t="str">
        <f t="shared" si="1"/>
        <v>-</v>
      </c>
      <c r="BC18" s="107" t="str">
        <f t="shared" si="1"/>
        <v>-</v>
      </c>
    </row>
    <row r="19" spans="1:55" ht="17.5" outlineLevel="1" x14ac:dyDescent="0.45">
      <c r="A19" s="35" t="s">
        <v>55</v>
      </c>
      <c r="B19" s="161" t="s">
        <v>56</v>
      </c>
      <c r="C19" s="37" t="s">
        <v>57</v>
      </c>
      <c r="D19" s="15" t="s">
        <v>31</v>
      </c>
      <c r="E19" s="24">
        <f>E20+E23+E24</f>
        <v>0</v>
      </c>
      <c r="F19" s="24">
        <f t="shared" ref="F19:K19" si="23">F20+F23+F24</f>
        <v>0</v>
      </c>
      <c r="G19" s="24">
        <f t="shared" si="23"/>
        <v>0</v>
      </c>
      <c r="H19" s="24">
        <f t="shared" si="23"/>
        <v>0</v>
      </c>
      <c r="I19" s="24">
        <f t="shared" si="23"/>
        <v>0</v>
      </c>
      <c r="J19" s="24">
        <f t="shared" si="23"/>
        <v>0</v>
      </c>
      <c r="K19" s="24">
        <f t="shared" si="23"/>
        <v>0</v>
      </c>
      <c r="L19" s="17">
        <f t="shared" si="19"/>
        <v>0</v>
      </c>
      <c r="M19" s="110"/>
      <c r="N19" s="161" t="s">
        <v>56</v>
      </c>
      <c r="O19" s="37" t="s">
        <v>57</v>
      </c>
      <c r="P19" s="24">
        <f>P20+P23+P24</f>
        <v>0</v>
      </c>
      <c r="Q19" s="24">
        <f t="shared" ref="Q19:V19" si="24">Q20+Q23+Q24</f>
        <v>0</v>
      </c>
      <c r="R19" s="24">
        <f t="shared" si="24"/>
        <v>0</v>
      </c>
      <c r="S19" s="24">
        <f t="shared" si="24"/>
        <v>0</v>
      </c>
      <c r="T19" s="24">
        <f t="shared" si="24"/>
        <v>0</v>
      </c>
      <c r="U19" s="24">
        <f t="shared" si="24"/>
        <v>0</v>
      </c>
      <c r="V19" s="24">
        <f t="shared" si="24"/>
        <v>0</v>
      </c>
      <c r="W19" s="17">
        <f t="shared" si="12"/>
        <v>0</v>
      </c>
      <c r="X19" s="110"/>
      <c r="Y19" s="161" t="s">
        <v>56</v>
      </c>
      <c r="Z19" s="37" t="s">
        <v>57</v>
      </c>
      <c r="AA19" s="24">
        <f>AA20+AA23+AA24</f>
        <v>0</v>
      </c>
      <c r="AB19" s="24">
        <f t="shared" ref="AB19:AG19" si="25">AB20+AB23+AB24</f>
        <v>0</v>
      </c>
      <c r="AC19" s="24">
        <f t="shared" si="25"/>
        <v>0</v>
      </c>
      <c r="AD19" s="24">
        <f t="shared" si="25"/>
        <v>0</v>
      </c>
      <c r="AE19" s="24">
        <f t="shared" si="25"/>
        <v>0</v>
      </c>
      <c r="AF19" s="24">
        <f t="shared" si="25"/>
        <v>0</v>
      </c>
      <c r="AG19" s="24">
        <f t="shared" si="25"/>
        <v>0</v>
      </c>
      <c r="AH19" s="17">
        <f t="shared" si="18"/>
        <v>0</v>
      </c>
      <c r="AI19" s="110"/>
      <c r="AJ19" s="35" t="s">
        <v>55</v>
      </c>
      <c r="AK19" s="161" t="s">
        <v>56</v>
      </c>
      <c r="AL19" s="37" t="s">
        <v>57</v>
      </c>
      <c r="AM19" s="104"/>
      <c r="AN19" s="104"/>
      <c r="AO19" s="104"/>
      <c r="AP19" s="104"/>
      <c r="AQ19" s="104"/>
      <c r="AR19" s="104"/>
      <c r="AS19" s="104"/>
      <c r="AT19" s="104"/>
      <c r="AU19" s="100"/>
      <c r="AV19" s="104"/>
      <c r="AW19" s="104"/>
      <c r="AX19" s="104"/>
      <c r="AY19" s="104"/>
      <c r="AZ19" s="104"/>
      <c r="BA19" s="104"/>
      <c r="BB19" s="104"/>
      <c r="BC19" s="104"/>
    </row>
    <row r="20" spans="1:55" ht="32" outlineLevel="1" x14ac:dyDescent="0.45">
      <c r="A20" s="13" t="s">
        <v>58</v>
      </c>
      <c r="B20" s="38" t="s">
        <v>59</v>
      </c>
      <c r="C20" s="39" t="s">
        <v>60</v>
      </c>
      <c r="D20" s="15" t="s">
        <v>31</v>
      </c>
      <c r="E20" s="24">
        <f>SUM(E21:E22)</f>
        <v>0</v>
      </c>
      <c r="F20" s="24">
        <f t="shared" ref="F20:K20" si="26">SUM(F21:F22)</f>
        <v>0</v>
      </c>
      <c r="G20" s="24">
        <f t="shared" si="26"/>
        <v>0</v>
      </c>
      <c r="H20" s="24">
        <f t="shared" si="26"/>
        <v>0</v>
      </c>
      <c r="I20" s="24">
        <f t="shared" si="26"/>
        <v>0</v>
      </c>
      <c r="J20" s="24">
        <f t="shared" si="26"/>
        <v>0</v>
      </c>
      <c r="K20" s="24">
        <f t="shared" si="26"/>
        <v>0</v>
      </c>
      <c r="L20" s="17">
        <f t="shared" si="19"/>
        <v>0</v>
      </c>
      <c r="M20" s="110"/>
      <c r="N20" s="38" t="s">
        <v>59</v>
      </c>
      <c r="O20" s="39" t="s">
        <v>60</v>
      </c>
      <c r="P20" s="24">
        <f>SUM(P21:P22)</f>
        <v>0</v>
      </c>
      <c r="Q20" s="24">
        <f t="shared" ref="Q20:V20" si="27">SUM(Q21:Q22)</f>
        <v>0</v>
      </c>
      <c r="R20" s="24">
        <f t="shared" si="27"/>
        <v>0</v>
      </c>
      <c r="S20" s="24">
        <f t="shared" si="27"/>
        <v>0</v>
      </c>
      <c r="T20" s="24">
        <f t="shared" si="27"/>
        <v>0</v>
      </c>
      <c r="U20" s="24">
        <f t="shared" si="27"/>
        <v>0</v>
      </c>
      <c r="V20" s="24">
        <f t="shared" si="27"/>
        <v>0</v>
      </c>
      <c r="W20" s="17">
        <f t="shared" si="12"/>
        <v>0</v>
      </c>
      <c r="X20" s="110"/>
      <c r="Y20" s="38" t="s">
        <v>59</v>
      </c>
      <c r="Z20" s="39" t="s">
        <v>60</v>
      </c>
      <c r="AA20" s="24">
        <f>SUM(AA21:AA22)</f>
        <v>0</v>
      </c>
      <c r="AB20" s="24">
        <f t="shared" ref="AB20:AG20" si="28">SUM(AB21:AB22)</f>
        <v>0</v>
      </c>
      <c r="AC20" s="24">
        <f t="shared" si="28"/>
        <v>0</v>
      </c>
      <c r="AD20" s="24">
        <f t="shared" si="28"/>
        <v>0</v>
      </c>
      <c r="AE20" s="24">
        <f t="shared" si="28"/>
        <v>0</v>
      </c>
      <c r="AF20" s="24">
        <f t="shared" si="28"/>
        <v>0</v>
      </c>
      <c r="AG20" s="24">
        <f t="shared" si="28"/>
        <v>0</v>
      </c>
      <c r="AH20" s="17">
        <f t="shared" si="18"/>
        <v>0</v>
      </c>
      <c r="AI20" s="110"/>
      <c r="AJ20" s="13" t="s">
        <v>58</v>
      </c>
      <c r="AK20" s="38" t="s">
        <v>59</v>
      </c>
      <c r="AL20" s="39" t="s">
        <v>60</v>
      </c>
      <c r="AM20" s="104"/>
      <c r="AN20" s="104"/>
      <c r="AO20" s="104"/>
      <c r="AP20" s="104"/>
      <c r="AQ20" s="104"/>
      <c r="AR20" s="104"/>
      <c r="AS20" s="104"/>
      <c r="AT20" s="104"/>
      <c r="AU20" s="100"/>
      <c r="AV20" s="104"/>
      <c r="AW20" s="104"/>
      <c r="AX20" s="104"/>
      <c r="AY20" s="104"/>
      <c r="AZ20" s="104"/>
      <c r="BA20" s="104"/>
      <c r="BB20" s="104"/>
      <c r="BC20" s="104"/>
    </row>
    <row r="21" spans="1:55" outlineLevel="1" x14ac:dyDescent="0.35">
      <c r="A21" s="13" t="s">
        <v>61</v>
      </c>
      <c r="B21" s="28" t="s">
        <v>62</v>
      </c>
      <c r="C21" s="15"/>
      <c r="D21" s="15" t="s">
        <v>31</v>
      </c>
      <c r="E21" s="139">
        <v>0</v>
      </c>
      <c r="F21" s="139">
        <v>0</v>
      </c>
      <c r="G21" s="139">
        <v>0</v>
      </c>
      <c r="H21" s="139">
        <v>0</v>
      </c>
      <c r="I21" s="139">
        <v>0</v>
      </c>
      <c r="J21" s="139">
        <v>0</v>
      </c>
      <c r="K21" s="139">
        <v>0</v>
      </c>
      <c r="L21" s="17">
        <f t="shared" si="19"/>
        <v>0</v>
      </c>
      <c r="M21" s="110"/>
      <c r="N21" s="28" t="s">
        <v>62</v>
      </c>
      <c r="O21" s="15"/>
      <c r="P21" s="139">
        <v>0</v>
      </c>
      <c r="Q21" s="139">
        <v>0</v>
      </c>
      <c r="R21" s="139">
        <v>0</v>
      </c>
      <c r="S21" s="139">
        <v>0</v>
      </c>
      <c r="T21" s="139">
        <v>0</v>
      </c>
      <c r="U21" s="139">
        <v>0</v>
      </c>
      <c r="V21" s="139">
        <v>0</v>
      </c>
      <c r="W21" s="17">
        <f t="shared" si="12"/>
        <v>0</v>
      </c>
      <c r="X21" s="110"/>
      <c r="Y21" s="28" t="s">
        <v>62</v>
      </c>
      <c r="Z21" s="15"/>
      <c r="AA21" s="139">
        <v>0</v>
      </c>
      <c r="AB21" s="139">
        <v>0</v>
      </c>
      <c r="AC21" s="139">
        <v>0</v>
      </c>
      <c r="AD21" s="139">
        <v>0</v>
      </c>
      <c r="AE21" s="139">
        <v>0</v>
      </c>
      <c r="AF21" s="139">
        <v>0</v>
      </c>
      <c r="AG21" s="139">
        <v>0</v>
      </c>
      <c r="AH21" s="17">
        <f t="shared" si="18"/>
        <v>0</v>
      </c>
      <c r="AI21" s="110"/>
      <c r="AJ21" s="13" t="s">
        <v>61</v>
      </c>
      <c r="AK21" s="28" t="s">
        <v>62</v>
      </c>
      <c r="AL21" s="15"/>
      <c r="AM21" s="104"/>
      <c r="AN21" s="104"/>
      <c r="AO21" s="104"/>
      <c r="AP21" s="104"/>
      <c r="AQ21" s="104"/>
      <c r="AR21" s="104"/>
      <c r="AS21" s="104"/>
      <c r="AT21" s="104"/>
      <c r="AU21" s="100"/>
      <c r="AV21" s="104"/>
      <c r="AW21" s="104"/>
      <c r="AX21" s="104"/>
      <c r="AY21" s="104"/>
      <c r="AZ21" s="104"/>
      <c r="BA21" s="104"/>
      <c r="BB21" s="104"/>
      <c r="BC21" s="104"/>
    </row>
    <row r="22" spans="1:55" outlineLevel="1" x14ac:dyDescent="0.35">
      <c r="A22" s="13" t="s">
        <v>63</v>
      </c>
      <c r="B22" s="28" t="s">
        <v>64</v>
      </c>
      <c r="C22" s="15"/>
      <c r="D22" s="15" t="s">
        <v>31</v>
      </c>
      <c r="E22" s="139">
        <v>0</v>
      </c>
      <c r="F22" s="139">
        <v>0</v>
      </c>
      <c r="G22" s="139">
        <v>0</v>
      </c>
      <c r="H22" s="139">
        <v>0</v>
      </c>
      <c r="I22" s="139">
        <v>0</v>
      </c>
      <c r="J22" s="139">
        <v>0</v>
      </c>
      <c r="K22" s="139">
        <v>0</v>
      </c>
      <c r="L22" s="17">
        <f t="shared" si="19"/>
        <v>0</v>
      </c>
      <c r="M22" s="110"/>
      <c r="N22" s="28" t="s">
        <v>64</v>
      </c>
      <c r="O22" s="15"/>
      <c r="P22" s="139">
        <v>0</v>
      </c>
      <c r="Q22" s="139">
        <v>0</v>
      </c>
      <c r="R22" s="139">
        <v>0</v>
      </c>
      <c r="S22" s="139">
        <v>0</v>
      </c>
      <c r="T22" s="139">
        <v>0</v>
      </c>
      <c r="U22" s="139">
        <v>0</v>
      </c>
      <c r="V22" s="139">
        <v>0</v>
      </c>
      <c r="W22" s="17">
        <f t="shared" si="12"/>
        <v>0</v>
      </c>
      <c r="X22" s="110"/>
      <c r="Y22" s="28" t="s">
        <v>64</v>
      </c>
      <c r="Z22" s="15"/>
      <c r="AA22" s="139">
        <v>0</v>
      </c>
      <c r="AB22" s="139">
        <v>0</v>
      </c>
      <c r="AC22" s="139">
        <v>0</v>
      </c>
      <c r="AD22" s="139">
        <v>0</v>
      </c>
      <c r="AE22" s="139">
        <v>0</v>
      </c>
      <c r="AF22" s="139">
        <v>0</v>
      </c>
      <c r="AG22" s="139">
        <v>0</v>
      </c>
      <c r="AH22" s="17">
        <f t="shared" si="18"/>
        <v>0</v>
      </c>
      <c r="AI22" s="110"/>
      <c r="AJ22" s="13" t="s">
        <v>63</v>
      </c>
      <c r="AK22" s="28" t="s">
        <v>64</v>
      </c>
      <c r="AL22" s="15"/>
      <c r="AM22" s="104"/>
      <c r="AN22" s="104"/>
      <c r="AO22" s="104"/>
      <c r="AP22" s="104"/>
      <c r="AQ22" s="104"/>
      <c r="AR22" s="104"/>
      <c r="AS22" s="104"/>
      <c r="AT22" s="104"/>
      <c r="AU22" s="100"/>
      <c r="AV22" s="104"/>
      <c r="AW22" s="104"/>
      <c r="AX22" s="104"/>
      <c r="AY22" s="104"/>
      <c r="AZ22" s="104"/>
      <c r="BA22" s="104"/>
      <c r="BB22" s="104"/>
      <c r="BC22" s="104"/>
    </row>
    <row r="23" spans="1:55" ht="17.5" outlineLevel="1" x14ac:dyDescent="0.45">
      <c r="A23" s="13" t="s">
        <v>65</v>
      </c>
      <c r="B23" s="38" t="s">
        <v>66</v>
      </c>
      <c r="C23" s="39" t="s">
        <v>67</v>
      </c>
      <c r="D23" s="15" t="s">
        <v>31</v>
      </c>
      <c r="E23" s="139">
        <v>0</v>
      </c>
      <c r="F23" s="139">
        <v>0</v>
      </c>
      <c r="G23" s="139">
        <v>0</v>
      </c>
      <c r="H23" s="139">
        <v>0</v>
      </c>
      <c r="I23" s="139">
        <v>0</v>
      </c>
      <c r="J23" s="139">
        <v>0</v>
      </c>
      <c r="K23" s="139">
        <v>0</v>
      </c>
      <c r="L23" s="17">
        <f t="shared" si="19"/>
        <v>0</v>
      </c>
      <c r="M23" s="110"/>
      <c r="N23" s="38" t="s">
        <v>66</v>
      </c>
      <c r="O23" s="39" t="s">
        <v>67</v>
      </c>
      <c r="P23" s="139">
        <v>0</v>
      </c>
      <c r="Q23" s="139">
        <v>0</v>
      </c>
      <c r="R23" s="139">
        <v>0</v>
      </c>
      <c r="S23" s="139">
        <v>0</v>
      </c>
      <c r="T23" s="139">
        <v>0</v>
      </c>
      <c r="U23" s="139">
        <v>0</v>
      </c>
      <c r="V23" s="139">
        <v>0</v>
      </c>
      <c r="W23" s="17">
        <f t="shared" si="12"/>
        <v>0</v>
      </c>
      <c r="X23" s="110"/>
      <c r="Y23" s="38" t="s">
        <v>66</v>
      </c>
      <c r="Z23" s="39" t="s">
        <v>67</v>
      </c>
      <c r="AA23" s="139">
        <v>0</v>
      </c>
      <c r="AB23" s="139">
        <v>0</v>
      </c>
      <c r="AC23" s="139">
        <v>0</v>
      </c>
      <c r="AD23" s="139">
        <v>0</v>
      </c>
      <c r="AE23" s="139">
        <v>0</v>
      </c>
      <c r="AF23" s="139">
        <v>0</v>
      </c>
      <c r="AG23" s="139">
        <v>0</v>
      </c>
      <c r="AH23" s="17">
        <f t="shared" si="18"/>
        <v>0</v>
      </c>
      <c r="AI23" s="110"/>
      <c r="AJ23" s="13" t="s">
        <v>65</v>
      </c>
      <c r="AK23" s="38" t="s">
        <v>66</v>
      </c>
      <c r="AL23" s="39" t="s">
        <v>67</v>
      </c>
      <c r="AM23" s="104"/>
      <c r="AN23" s="104"/>
      <c r="AO23" s="104"/>
      <c r="AP23" s="104"/>
      <c r="AQ23" s="104"/>
      <c r="AR23" s="104"/>
      <c r="AS23" s="104"/>
      <c r="AT23" s="104"/>
      <c r="AU23" s="100"/>
      <c r="AV23" s="104"/>
      <c r="AW23" s="104"/>
      <c r="AX23" s="104"/>
      <c r="AY23" s="104"/>
      <c r="AZ23" s="104"/>
      <c r="BA23" s="104"/>
      <c r="BB23" s="104"/>
      <c r="BC23" s="104"/>
    </row>
    <row r="24" spans="1:55" ht="17.5" outlineLevel="1" x14ac:dyDescent="0.45">
      <c r="A24" s="13" t="s">
        <v>68</v>
      </c>
      <c r="B24" s="38" t="s">
        <v>69</v>
      </c>
      <c r="C24" s="39" t="s">
        <v>70</v>
      </c>
      <c r="D24" s="15" t="s">
        <v>31</v>
      </c>
      <c r="E24" s="139">
        <v>0</v>
      </c>
      <c r="F24" s="139">
        <v>0</v>
      </c>
      <c r="G24" s="139">
        <v>0</v>
      </c>
      <c r="H24" s="139">
        <v>0</v>
      </c>
      <c r="I24" s="139">
        <v>0</v>
      </c>
      <c r="J24" s="139">
        <v>0</v>
      </c>
      <c r="K24" s="139">
        <v>0</v>
      </c>
      <c r="L24" s="17">
        <f t="shared" si="19"/>
        <v>0</v>
      </c>
      <c r="M24" s="110"/>
      <c r="N24" s="38" t="s">
        <v>69</v>
      </c>
      <c r="O24" s="39" t="s">
        <v>70</v>
      </c>
      <c r="P24" s="139">
        <v>0</v>
      </c>
      <c r="Q24" s="139">
        <v>0</v>
      </c>
      <c r="R24" s="139">
        <v>0</v>
      </c>
      <c r="S24" s="139">
        <v>0</v>
      </c>
      <c r="T24" s="139">
        <v>0</v>
      </c>
      <c r="U24" s="139">
        <v>0</v>
      </c>
      <c r="V24" s="139">
        <v>0</v>
      </c>
      <c r="W24" s="17">
        <f t="shared" si="12"/>
        <v>0</v>
      </c>
      <c r="X24" s="110"/>
      <c r="Y24" s="38" t="s">
        <v>69</v>
      </c>
      <c r="Z24" s="39" t="s">
        <v>70</v>
      </c>
      <c r="AA24" s="139">
        <v>0</v>
      </c>
      <c r="AB24" s="139">
        <v>0</v>
      </c>
      <c r="AC24" s="139">
        <v>0</v>
      </c>
      <c r="AD24" s="139">
        <v>0</v>
      </c>
      <c r="AE24" s="139">
        <v>0</v>
      </c>
      <c r="AF24" s="139">
        <v>0</v>
      </c>
      <c r="AG24" s="139">
        <v>0</v>
      </c>
      <c r="AH24" s="17">
        <f t="shared" si="18"/>
        <v>0</v>
      </c>
      <c r="AI24" s="110"/>
      <c r="AJ24" s="13" t="s">
        <v>68</v>
      </c>
      <c r="AK24" s="38" t="s">
        <v>69</v>
      </c>
      <c r="AL24" s="39" t="s">
        <v>70</v>
      </c>
      <c r="AM24" s="104"/>
      <c r="AN24" s="104"/>
      <c r="AO24" s="104"/>
      <c r="AP24" s="104"/>
      <c r="AQ24" s="104"/>
      <c r="AR24" s="104"/>
      <c r="AS24" s="104"/>
      <c r="AT24" s="104"/>
      <c r="AU24" s="100"/>
      <c r="AV24" s="104"/>
      <c r="AW24" s="104"/>
      <c r="AX24" s="104"/>
      <c r="AY24" s="104"/>
      <c r="AZ24" s="104"/>
      <c r="BA24" s="104"/>
      <c r="BB24" s="104"/>
      <c r="BC24" s="104"/>
    </row>
    <row r="25" spans="1:55" ht="63" x14ac:dyDescent="0.45">
      <c r="A25" s="35" t="s">
        <v>71</v>
      </c>
      <c r="B25" s="36" t="s">
        <v>72</v>
      </c>
      <c r="C25" s="37" t="s">
        <v>73</v>
      </c>
      <c r="D25" s="15" t="s">
        <v>31</v>
      </c>
      <c r="E25" s="24">
        <f t="shared" ref="E25:K25" si="29">E26+E30</f>
        <v>0</v>
      </c>
      <c r="F25" s="24">
        <f t="shared" si="29"/>
        <v>0</v>
      </c>
      <c r="G25" s="24">
        <f t="shared" si="29"/>
        <v>0</v>
      </c>
      <c r="H25" s="24">
        <f t="shared" si="29"/>
        <v>0</v>
      </c>
      <c r="I25" s="24">
        <f t="shared" si="29"/>
        <v>0</v>
      </c>
      <c r="J25" s="24">
        <f t="shared" si="29"/>
        <v>0</v>
      </c>
      <c r="K25" s="24">
        <f t="shared" si="29"/>
        <v>0</v>
      </c>
      <c r="L25" s="17">
        <f t="shared" si="19"/>
        <v>0</v>
      </c>
      <c r="M25" s="110"/>
      <c r="N25" s="36" t="s">
        <v>72</v>
      </c>
      <c r="O25" s="37" t="s">
        <v>73</v>
      </c>
      <c r="P25" s="24">
        <f t="shared" ref="P25:V25" si="30">P26+P30</f>
        <v>0</v>
      </c>
      <c r="Q25" s="24">
        <f t="shared" si="30"/>
        <v>0</v>
      </c>
      <c r="R25" s="24">
        <f t="shared" si="30"/>
        <v>0</v>
      </c>
      <c r="S25" s="24">
        <f t="shared" si="30"/>
        <v>0</v>
      </c>
      <c r="T25" s="24">
        <f t="shared" si="30"/>
        <v>0</v>
      </c>
      <c r="U25" s="24">
        <f t="shared" si="30"/>
        <v>0</v>
      </c>
      <c r="V25" s="24">
        <f t="shared" si="30"/>
        <v>0</v>
      </c>
      <c r="W25" s="17">
        <f t="shared" si="12"/>
        <v>0</v>
      </c>
      <c r="X25" s="100"/>
      <c r="Y25" s="36" t="s">
        <v>72</v>
      </c>
      <c r="Z25" s="37" t="s">
        <v>73</v>
      </c>
      <c r="AA25" s="24">
        <f t="shared" ref="AA25:AG25" si="31">AA26+AA30</f>
        <v>0</v>
      </c>
      <c r="AB25" s="24">
        <f t="shared" si="31"/>
        <v>0</v>
      </c>
      <c r="AC25" s="24">
        <f t="shared" si="31"/>
        <v>0</v>
      </c>
      <c r="AD25" s="24">
        <f t="shared" si="31"/>
        <v>0</v>
      </c>
      <c r="AE25" s="24">
        <f t="shared" si="31"/>
        <v>0</v>
      </c>
      <c r="AF25" s="24">
        <f t="shared" si="31"/>
        <v>0</v>
      </c>
      <c r="AG25" s="24">
        <f t="shared" si="31"/>
        <v>0</v>
      </c>
      <c r="AH25" s="17">
        <f t="shared" si="18"/>
        <v>0</v>
      </c>
      <c r="AI25" s="110"/>
      <c r="AJ25" s="35" t="s">
        <v>71</v>
      </c>
      <c r="AK25" s="36" t="s">
        <v>72</v>
      </c>
      <c r="AL25" s="37" t="s">
        <v>73</v>
      </c>
      <c r="AM25" s="104" t="str">
        <f t="shared" ref="AM25:AT40" si="32">IFERROR(AA25/E25-1,"-")</f>
        <v>-</v>
      </c>
      <c r="AN25" s="104" t="str">
        <f t="shared" si="32"/>
        <v>-</v>
      </c>
      <c r="AO25" s="104" t="str">
        <f t="shared" si="32"/>
        <v>-</v>
      </c>
      <c r="AP25" s="104" t="str">
        <f t="shared" si="32"/>
        <v>-</v>
      </c>
      <c r="AQ25" s="104" t="str">
        <f t="shared" si="32"/>
        <v>-</v>
      </c>
      <c r="AR25" s="104" t="str">
        <f t="shared" si="32"/>
        <v>-</v>
      </c>
      <c r="AS25" s="104" t="str">
        <f t="shared" si="32"/>
        <v>-</v>
      </c>
      <c r="AT25" s="104" t="str">
        <f t="shared" si="32"/>
        <v>-</v>
      </c>
      <c r="AU25" s="100"/>
      <c r="AV25" s="104" t="str">
        <f t="shared" ref="AV25:BC40" si="33">IFERROR(AA25/P25-1,"-")</f>
        <v>-</v>
      </c>
      <c r="AW25" s="104" t="str">
        <f t="shared" si="33"/>
        <v>-</v>
      </c>
      <c r="AX25" s="104" t="str">
        <f t="shared" si="33"/>
        <v>-</v>
      </c>
      <c r="AY25" s="104" t="str">
        <f t="shared" si="33"/>
        <v>-</v>
      </c>
      <c r="AZ25" s="104" t="str">
        <f t="shared" si="33"/>
        <v>-</v>
      </c>
      <c r="BA25" s="104" t="str">
        <f t="shared" si="33"/>
        <v>-</v>
      </c>
      <c r="BB25" s="104" t="str">
        <f t="shared" si="33"/>
        <v>-</v>
      </c>
      <c r="BC25" s="104" t="str">
        <f t="shared" si="33"/>
        <v>-</v>
      </c>
    </row>
    <row r="26" spans="1:55" ht="17.5" x14ac:dyDescent="0.45">
      <c r="A26" s="13" t="s">
        <v>74</v>
      </c>
      <c r="B26" s="38" t="s">
        <v>75</v>
      </c>
      <c r="C26" s="39" t="s">
        <v>76</v>
      </c>
      <c r="D26" s="15" t="s">
        <v>31</v>
      </c>
      <c r="E26" s="24">
        <f t="shared" ref="E26:K26" si="34">SUM(E27:E29)</f>
        <v>0</v>
      </c>
      <c r="F26" s="24">
        <f t="shared" si="34"/>
        <v>0</v>
      </c>
      <c r="G26" s="24">
        <f t="shared" si="34"/>
        <v>0</v>
      </c>
      <c r="H26" s="24">
        <f t="shared" si="34"/>
        <v>0</v>
      </c>
      <c r="I26" s="24">
        <f t="shared" si="34"/>
        <v>0</v>
      </c>
      <c r="J26" s="24">
        <f t="shared" si="34"/>
        <v>0</v>
      </c>
      <c r="K26" s="24">
        <f t="shared" si="34"/>
        <v>0</v>
      </c>
      <c r="L26" s="17">
        <f t="shared" si="19"/>
        <v>0</v>
      </c>
      <c r="M26" s="110"/>
      <c r="N26" s="38" t="s">
        <v>75</v>
      </c>
      <c r="O26" s="39" t="s">
        <v>76</v>
      </c>
      <c r="P26" s="24">
        <f t="shared" ref="P26:V26" si="35">SUM(P27:P29)</f>
        <v>0</v>
      </c>
      <c r="Q26" s="24">
        <f t="shared" si="35"/>
        <v>0</v>
      </c>
      <c r="R26" s="24">
        <f t="shared" si="35"/>
        <v>0</v>
      </c>
      <c r="S26" s="24">
        <f t="shared" si="35"/>
        <v>0</v>
      </c>
      <c r="T26" s="24">
        <f t="shared" si="35"/>
        <v>0</v>
      </c>
      <c r="U26" s="24">
        <f t="shared" si="35"/>
        <v>0</v>
      </c>
      <c r="V26" s="24">
        <f t="shared" si="35"/>
        <v>0</v>
      </c>
      <c r="W26" s="17">
        <f t="shared" si="12"/>
        <v>0</v>
      </c>
      <c r="X26" s="100"/>
      <c r="Y26" s="38" t="s">
        <v>75</v>
      </c>
      <c r="Z26" s="39" t="s">
        <v>76</v>
      </c>
      <c r="AA26" s="24">
        <f t="shared" ref="AA26:AG26" si="36">SUM(AA27:AA29)</f>
        <v>0</v>
      </c>
      <c r="AB26" s="24">
        <f t="shared" si="36"/>
        <v>0</v>
      </c>
      <c r="AC26" s="24">
        <f t="shared" si="36"/>
        <v>0</v>
      </c>
      <c r="AD26" s="24">
        <f t="shared" si="36"/>
        <v>0</v>
      </c>
      <c r="AE26" s="24">
        <f t="shared" si="36"/>
        <v>0</v>
      </c>
      <c r="AF26" s="24">
        <f t="shared" si="36"/>
        <v>0</v>
      </c>
      <c r="AG26" s="24">
        <f t="shared" si="36"/>
        <v>0</v>
      </c>
      <c r="AH26" s="17">
        <f t="shared" si="18"/>
        <v>0</v>
      </c>
      <c r="AI26" s="100"/>
      <c r="AJ26" s="13" t="s">
        <v>74</v>
      </c>
      <c r="AK26" s="38" t="s">
        <v>75</v>
      </c>
      <c r="AL26" s="39" t="s">
        <v>76</v>
      </c>
      <c r="AM26" s="104" t="str">
        <f t="shared" si="32"/>
        <v>-</v>
      </c>
      <c r="AN26" s="104" t="str">
        <f t="shared" si="32"/>
        <v>-</v>
      </c>
      <c r="AO26" s="104" t="str">
        <f t="shared" si="32"/>
        <v>-</v>
      </c>
      <c r="AP26" s="104" t="str">
        <f t="shared" si="32"/>
        <v>-</v>
      </c>
      <c r="AQ26" s="104" t="str">
        <f t="shared" si="32"/>
        <v>-</v>
      </c>
      <c r="AR26" s="104" t="str">
        <f t="shared" si="32"/>
        <v>-</v>
      </c>
      <c r="AS26" s="104" t="str">
        <f t="shared" si="32"/>
        <v>-</v>
      </c>
      <c r="AT26" s="104" t="str">
        <f t="shared" si="32"/>
        <v>-</v>
      </c>
      <c r="AU26" s="100"/>
      <c r="AV26" s="104" t="str">
        <f t="shared" si="33"/>
        <v>-</v>
      </c>
      <c r="AW26" s="104" t="str">
        <f t="shared" si="33"/>
        <v>-</v>
      </c>
      <c r="AX26" s="104" t="str">
        <f t="shared" si="33"/>
        <v>-</v>
      </c>
      <c r="AY26" s="104" t="str">
        <f t="shared" si="33"/>
        <v>-</v>
      </c>
      <c r="AZ26" s="104" t="str">
        <f t="shared" si="33"/>
        <v>-</v>
      </c>
      <c r="BA26" s="104" t="str">
        <f t="shared" si="33"/>
        <v>-</v>
      </c>
      <c r="BB26" s="104" t="str">
        <f t="shared" si="33"/>
        <v>-</v>
      </c>
      <c r="BC26" s="104" t="str">
        <f t="shared" si="33"/>
        <v>-</v>
      </c>
    </row>
    <row r="27" spans="1:55" x14ac:dyDescent="0.35">
      <c r="A27" s="13" t="s">
        <v>77</v>
      </c>
      <c r="B27" s="28" t="s">
        <v>78</v>
      </c>
      <c r="C27" s="15"/>
      <c r="D27" s="15" t="s">
        <v>31</v>
      </c>
      <c r="E27" s="16">
        <f>'Speka esosha maksa'!E27</f>
        <v>0</v>
      </c>
      <c r="F27" s="16">
        <f>'Speka esosha maksa'!F27</f>
        <v>0</v>
      </c>
      <c r="G27" s="16">
        <f>'Speka esosha maksa'!G27</f>
        <v>0</v>
      </c>
      <c r="H27" s="16">
        <f>'Speka esosha maksa'!H27</f>
        <v>0</v>
      </c>
      <c r="I27" s="16">
        <f>'Speka esosha maksa'!I27</f>
        <v>0</v>
      </c>
      <c r="J27" s="16">
        <f>'Speka esosha maksa'!J27</f>
        <v>0</v>
      </c>
      <c r="K27" s="16">
        <f>'Speka esosha maksa'!K27</f>
        <v>0</v>
      </c>
      <c r="L27" s="17">
        <f t="shared" si="19"/>
        <v>0</v>
      </c>
      <c r="M27" s="100"/>
      <c r="N27" s="28" t="s">
        <v>78</v>
      </c>
      <c r="O27" s="15"/>
      <c r="P27" s="16">
        <f>'Fakts''X'!Q27</f>
        <v>0</v>
      </c>
      <c r="Q27" s="16">
        <f>'Fakts''X'!R27</f>
        <v>0</v>
      </c>
      <c r="R27" s="16">
        <f>'Fakts''X'!S27</f>
        <v>0</v>
      </c>
      <c r="S27" s="16">
        <f>'Fakts''X'!T27</f>
        <v>0</v>
      </c>
      <c r="T27" s="16">
        <f>'Fakts''X'!U27</f>
        <v>0</v>
      </c>
      <c r="U27" s="16">
        <f>'Fakts''X'!V27</f>
        <v>0</v>
      </c>
      <c r="V27" s="16">
        <f>'Fakts''X'!W27</f>
        <v>0</v>
      </c>
      <c r="W27" s="17">
        <f t="shared" si="12"/>
        <v>0</v>
      </c>
      <c r="X27" s="100"/>
      <c r="Y27" s="28" t="s">
        <v>78</v>
      </c>
      <c r="Z27" s="15"/>
      <c r="AA27" s="29">
        <v>0</v>
      </c>
      <c r="AB27" s="29">
        <v>0</v>
      </c>
      <c r="AC27" s="29">
        <v>0</v>
      </c>
      <c r="AD27" s="29">
        <v>0</v>
      </c>
      <c r="AE27" s="29">
        <v>0</v>
      </c>
      <c r="AF27" s="29">
        <v>0</v>
      </c>
      <c r="AG27" s="29">
        <v>0</v>
      </c>
      <c r="AH27" s="17">
        <f t="shared" si="18"/>
        <v>0</v>
      </c>
      <c r="AI27" s="100"/>
      <c r="AJ27" s="13" t="s">
        <v>77</v>
      </c>
      <c r="AK27" s="28" t="s">
        <v>78</v>
      </c>
      <c r="AL27" s="15"/>
      <c r="AM27" s="104" t="str">
        <f t="shared" si="32"/>
        <v>-</v>
      </c>
      <c r="AN27" s="104" t="str">
        <f t="shared" si="32"/>
        <v>-</v>
      </c>
      <c r="AO27" s="104" t="str">
        <f t="shared" si="32"/>
        <v>-</v>
      </c>
      <c r="AP27" s="104" t="str">
        <f t="shared" si="32"/>
        <v>-</v>
      </c>
      <c r="AQ27" s="104" t="str">
        <f t="shared" si="32"/>
        <v>-</v>
      </c>
      <c r="AR27" s="104" t="str">
        <f t="shared" si="32"/>
        <v>-</v>
      </c>
      <c r="AS27" s="104" t="str">
        <f t="shared" si="32"/>
        <v>-</v>
      </c>
      <c r="AT27" s="104" t="str">
        <f t="shared" si="32"/>
        <v>-</v>
      </c>
      <c r="AU27" s="100"/>
      <c r="AV27" s="104" t="str">
        <f t="shared" si="33"/>
        <v>-</v>
      </c>
      <c r="AW27" s="104" t="str">
        <f t="shared" si="33"/>
        <v>-</v>
      </c>
      <c r="AX27" s="104" t="str">
        <f t="shared" si="33"/>
        <v>-</v>
      </c>
      <c r="AY27" s="104" t="str">
        <f t="shared" si="33"/>
        <v>-</v>
      </c>
      <c r="AZ27" s="104" t="str">
        <f t="shared" si="33"/>
        <v>-</v>
      </c>
      <c r="BA27" s="104" t="str">
        <f t="shared" si="33"/>
        <v>-</v>
      </c>
      <c r="BB27" s="104" t="str">
        <f t="shared" si="33"/>
        <v>-</v>
      </c>
      <c r="BC27" s="104" t="str">
        <f t="shared" si="33"/>
        <v>-</v>
      </c>
    </row>
    <row r="28" spans="1:55" x14ac:dyDescent="0.35">
      <c r="A28" s="13" t="s">
        <v>79</v>
      </c>
      <c r="B28" s="28" t="s">
        <v>80</v>
      </c>
      <c r="C28" s="15"/>
      <c r="D28" s="15" t="s">
        <v>31</v>
      </c>
      <c r="E28" s="16">
        <f>'Speka esosha maksa'!E28</f>
        <v>0</v>
      </c>
      <c r="F28" s="16">
        <f>'Speka esosha maksa'!F28</f>
        <v>0</v>
      </c>
      <c r="G28" s="16">
        <f>'Speka esosha maksa'!G28</f>
        <v>0</v>
      </c>
      <c r="H28" s="16">
        <f>'Speka esosha maksa'!H28</f>
        <v>0</v>
      </c>
      <c r="I28" s="16">
        <f>'Speka esosha maksa'!I28</f>
        <v>0</v>
      </c>
      <c r="J28" s="16">
        <f>'Speka esosha maksa'!J28</f>
        <v>0</v>
      </c>
      <c r="K28" s="16">
        <f>'Speka esosha maksa'!K28</f>
        <v>0</v>
      </c>
      <c r="L28" s="17">
        <f t="shared" si="19"/>
        <v>0</v>
      </c>
      <c r="M28" s="100"/>
      <c r="N28" s="28" t="s">
        <v>80</v>
      </c>
      <c r="O28" s="15"/>
      <c r="P28" s="16">
        <f>'Fakts''X'!Q28</f>
        <v>0</v>
      </c>
      <c r="Q28" s="16">
        <f>'Fakts''X'!R28</f>
        <v>0</v>
      </c>
      <c r="R28" s="16">
        <f>'Fakts''X'!S28</f>
        <v>0</v>
      </c>
      <c r="S28" s="16">
        <f>'Fakts''X'!T28</f>
        <v>0</v>
      </c>
      <c r="T28" s="16">
        <f>'Fakts''X'!U28</f>
        <v>0</v>
      </c>
      <c r="U28" s="16">
        <f>'Fakts''X'!V28</f>
        <v>0</v>
      </c>
      <c r="V28" s="16">
        <f>'Fakts''X'!W28</f>
        <v>0</v>
      </c>
      <c r="W28" s="17">
        <f t="shared" si="12"/>
        <v>0</v>
      </c>
      <c r="X28" s="100"/>
      <c r="Y28" s="28" t="s">
        <v>80</v>
      </c>
      <c r="Z28" s="15"/>
      <c r="AA28" s="29">
        <v>0</v>
      </c>
      <c r="AB28" s="29">
        <v>0</v>
      </c>
      <c r="AC28" s="29">
        <v>0</v>
      </c>
      <c r="AD28" s="29">
        <v>0</v>
      </c>
      <c r="AE28" s="29">
        <v>0</v>
      </c>
      <c r="AF28" s="29">
        <v>0</v>
      </c>
      <c r="AG28" s="29">
        <v>0</v>
      </c>
      <c r="AH28" s="17">
        <f t="shared" si="18"/>
        <v>0</v>
      </c>
      <c r="AI28" s="100"/>
      <c r="AJ28" s="13" t="s">
        <v>79</v>
      </c>
      <c r="AK28" s="28" t="s">
        <v>80</v>
      </c>
      <c r="AL28" s="15"/>
      <c r="AM28" s="104" t="str">
        <f t="shared" si="32"/>
        <v>-</v>
      </c>
      <c r="AN28" s="104" t="str">
        <f t="shared" si="32"/>
        <v>-</v>
      </c>
      <c r="AO28" s="104" t="str">
        <f t="shared" si="32"/>
        <v>-</v>
      </c>
      <c r="AP28" s="104" t="str">
        <f t="shared" si="32"/>
        <v>-</v>
      </c>
      <c r="AQ28" s="104" t="str">
        <f t="shared" si="32"/>
        <v>-</v>
      </c>
      <c r="AR28" s="104" t="str">
        <f t="shared" si="32"/>
        <v>-</v>
      </c>
      <c r="AS28" s="104" t="str">
        <f t="shared" si="32"/>
        <v>-</v>
      </c>
      <c r="AT28" s="104" t="str">
        <f t="shared" si="32"/>
        <v>-</v>
      </c>
      <c r="AU28" s="100"/>
      <c r="AV28" s="104" t="str">
        <f t="shared" si="33"/>
        <v>-</v>
      </c>
      <c r="AW28" s="104" t="str">
        <f t="shared" si="33"/>
        <v>-</v>
      </c>
      <c r="AX28" s="104" t="str">
        <f t="shared" si="33"/>
        <v>-</v>
      </c>
      <c r="AY28" s="104" t="str">
        <f t="shared" si="33"/>
        <v>-</v>
      </c>
      <c r="AZ28" s="104" t="str">
        <f t="shared" si="33"/>
        <v>-</v>
      </c>
      <c r="BA28" s="104" t="str">
        <f t="shared" si="33"/>
        <v>-</v>
      </c>
      <c r="BB28" s="104" t="str">
        <f t="shared" si="33"/>
        <v>-</v>
      </c>
      <c r="BC28" s="104" t="str">
        <f t="shared" si="33"/>
        <v>-</v>
      </c>
    </row>
    <row r="29" spans="1:55" x14ac:dyDescent="0.35">
      <c r="A29" s="13" t="s">
        <v>81</v>
      </c>
      <c r="B29" s="28" t="s">
        <v>82</v>
      </c>
      <c r="C29" s="15"/>
      <c r="D29" s="15" t="s">
        <v>31</v>
      </c>
      <c r="E29" s="16">
        <f>'Speka esosha maksa'!E29</f>
        <v>0</v>
      </c>
      <c r="F29" s="16">
        <f>'Speka esosha maksa'!F29</f>
        <v>0</v>
      </c>
      <c r="G29" s="16">
        <f>'Speka esosha maksa'!G29</f>
        <v>0</v>
      </c>
      <c r="H29" s="16">
        <f>'Speka esosha maksa'!H29</f>
        <v>0</v>
      </c>
      <c r="I29" s="16">
        <f>'Speka esosha maksa'!I29</f>
        <v>0</v>
      </c>
      <c r="J29" s="16">
        <f>'Speka esosha maksa'!J29</f>
        <v>0</v>
      </c>
      <c r="K29" s="16">
        <f>'Speka esosha maksa'!K29</f>
        <v>0</v>
      </c>
      <c r="L29" s="17">
        <f t="shared" si="19"/>
        <v>0</v>
      </c>
      <c r="M29" s="100"/>
      <c r="N29" s="28" t="s">
        <v>82</v>
      </c>
      <c r="O29" s="15"/>
      <c r="P29" s="16">
        <f>'Fakts''X'!Q29</f>
        <v>0</v>
      </c>
      <c r="Q29" s="16">
        <f>'Fakts''X'!R29</f>
        <v>0</v>
      </c>
      <c r="R29" s="16">
        <f>'Fakts''X'!S29</f>
        <v>0</v>
      </c>
      <c r="S29" s="16">
        <f>'Fakts''X'!T29</f>
        <v>0</v>
      </c>
      <c r="T29" s="16">
        <f>'Fakts''X'!U29</f>
        <v>0</v>
      </c>
      <c r="U29" s="16">
        <f>'Fakts''X'!V29</f>
        <v>0</v>
      </c>
      <c r="V29" s="16">
        <f>'Fakts''X'!W29</f>
        <v>0</v>
      </c>
      <c r="W29" s="17">
        <f t="shared" si="12"/>
        <v>0</v>
      </c>
      <c r="X29" s="100"/>
      <c r="Y29" s="28" t="s">
        <v>82</v>
      </c>
      <c r="Z29" s="15"/>
      <c r="AA29" s="29">
        <v>0</v>
      </c>
      <c r="AB29" s="29">
        <v>0</v>
      </c>
      <c r="AC29" s="29">
        <v>0</v>
      </c>
      <c r="AD29" s="29">
        <v>0</v>
      </c>
      <c r="AE29" s="29">
        <v>0</v>
      </c>
      <c r="AF29" s="29">
        <v>0</v>
      </c>
      <c r="AG29" s="29">
        <v>0</v>
      </c>
      <c r="AH29" s="17">
        <f t="shared" si="18"/>
        <v>0</v>
      </c>
      <c r="AI29" s="100"/>
      <c r="AJ29" s="13" t="s">
        <v>81</v>
      </c>
      <c r="AK29" s="28" t="s">
        <v>82</v>
      </c>
      <c r="AL29" s="15"/>
      <c r="AM29" s="104" t="str">
        <f t="shared" si="32"/>
        <v>-</v>
      </c>
      <c r="AN29" s="104" t="str">
        <f t="shared" si="32"/>
        <v>-</v>
      </c>
      <c r="AO29" s="104" t="str">
        <f t="shared" si="32"/>
        <v>-</v>
      </c>
      <c r="AP29" s="104" t="str">
        <f t="shared" si="32"/>
        <v>-</v>
      </c>
      <c r="AQ29" s="104" t="str">
        <f t="shared" si="32"/>
        <v>-</v>
      </c>
      <c r="AR29" s="104" t="str">
        <f t="shared" si="32"/>
        <v>-</v>
      </c>
      <c r="AS29" s="104" t="str">
        <f t="shared" si="32"/>
        <v>-</v>
      </c>
      <c r="AT29" s="104" t="str">
        <f t="shared" si="32"/>
        <v>-</v>
      </c>
      <c r="AU29" s="100"/>
      <c r="AV29" s="104" t="str">
        <f t="shared" si="33"/>
        <v>-</v>
      </c>
      <c r="AW29" s="104" t="str">
        <f t="shared" si="33"/>
        <v>-</v>
      </c>
      <c r="AX29" s="104" t="str">
        <f t="shared" si="33"/>
        <v>-</v>
      </c>
      <c r="AY29" s="104" t="str">
        <f t="shared" si="33"/>
        <v>-</v>
      </c>
      <c r="AZ29" s="104" t="str">
        <f t="shared" si="33"/>
        <v>-</v>
      </c>
      <c r="BA29" s="104" t="str">
        <f t="shared" si="33"/>
        <v>-</v>
      </c>
      <c r="BB29" s="104" t="str">
        <f t="shared" si="33"/>
        <v>-</v>
      </c>
      <c r="BC29" s="104" t="str">
        <f t="shared" si="33"/>
        <v>-</v>
      </c>
    </row>
    <row r="30" spans="1:55" ht="17.5" x14ac:dyDescent="0.45">
      <c r="A30" s="13" t="s">
        <v>83</v>
      </c>
      <c r="B30" s="38" t="s">
        <v>84</v>
      </c>
      <c r="C30" s="39" t="s">
        <v>85</v>
      </c>
      <c r="D30" s="15" t="s">
        <v>31</v>
      </c>
      <c r="E30" s="16">
        <f>'Speka esosha maksa'!E30</f>
        <v>0</v>
      </c>
      <c r="F30" s="16">
        <f>'Speka esosha maksa'!F30</f>
        <v>0</v>
      </c>
      <c r="G30" s="16">
        <f>'Speka esosha maksa'!G30</f>
        <v>0</v>
      </c>
      <c r="H30" s="16">
        <f>'Speka esosha maksa'!H30</f>
        <v>0</v>
      </c>
      <c r="I30" s="16">
        <f>'Speka esosha maksa'!I30</f>
        <v>0</v>
      </c>
      <c r="J30" s="16">
        <f>'Speka esosha maksa'!J30</f>
        <v>0</v>
      </c>
      <c r="K30" s="16">
        <f>'Speka esosha maksa'!K30</f>
        <v>0</v>
      </c>
      <c r="L30" s="17">
        <f t="shared" si="19"/>
        <v>0</v>
      </c>
      <c r="M30" s="100"/>
      <c r="N30" s="38" t="s">
        <v>84</v>
      </c>
      <c r="O30" s="39" t="s">
        <v>85</v>
      </c>
      <c r="P30" s="16">
        <f>'Fakts''X'!Q30</f>
        <v>0</v>
      </c>
      <c r="Q30" s="16">
        <f>'Fakts''X'!R30</f>
        <v>0</v>
      </c>
      <c r="R30" s="16">
        <f>'Fakts''X'!S30</f>
        <v>0</v>
      </c>
      <c r="S30" s="16">
        <f>'Fakts''X'!T30</f>
        <v>0</v>
      </c>
      <c r="T30" s="16">
        <f>'Fakts''X'!U30</f>
        <v>0</v>
      </c>
      <c r="U30" s="16">
        <f>'Fakts''X'!V30</f>
        <v>0</v>
      </c>
      <c r="V30" s="16">
        <f>'Fakts''X'!W30</f>
        <v>0</v>
      </c>
      <c r="W30" s="17">
        <f t="shared" si="12"/>
        <v>0</v>
      </c>
      <c r="X30" s="100"/>
      <c r="Y30" s="38" t="s">
        <v>84</v>
      </c>
      <c r="Z30" s="39" t="s">
        <v>85</v>
      </c>
      <c r="AA30" s="29">
        <v>0</v>
      </c>
      <c r="AB30" s="29">
        <v>0</v>
      </c>
      <c r="AC30" s="29">
        <v>0</v>
      </c>
      <c r="AD30" s="29">
        <v>0</v>
      </c>
      <c r="AE30" s="29">
        <v>0</v>
      </c>
      <c r="AF30" s="29">
        <v>0</v>
      </c>
      <c r="AG30" s="29">
        <v>0</v>
      </c>
      <c r="AH30" s="17">
        <f t="shared" si="18"/>
        <v>0</v>
      </c>
      <c r="AI30" s="100"/>
      <c r="AJ30" s="13" t="s">
        <v>83</v>
      </c>
      <c r="AK30" s="38" t="s">
        <v>84</v>
      </c>
      <c r="AL30" s="39" t="s">
        <v>85</v>
      </c>
      <c r="AM30" s="104" t="str">
        <f t="shared" si="32"/>
        <v>-</v>
      </c>
      <c r="AN30" s="104" t="str">
        <f t="shared" si="32"/>
        <v>-</v>
      </c>
      <c r="AO30" s="104" t="str">
        <f t="shared" si="32"/>
        <v>-</v>
      </c>
      <c r="AP30" s="104" t="str">
        <f t="shared" si="32"/>
        <v>-</v>
      </c>
      <c r="AQ30" s="104" t="str">
        <f t="shared" si="32"/>
        <v>-</v>
      </c>
      <c r="AR30" s="104" t="str">
        <f t="shared" si="32"/>
        <v>-</v>
      </c>
      <c r="AS30" s="104" t="str">
        <f t="shared" si="32"/>
        <v>-</v>
      </c>
      <c r="AT30" s="104" t="str">
        <f t="shared" si="32"/>
        <v>-</v>
      </c>
      <c r="AU30" s="100"/>
      <c r="AV30" s="104" t="str">
        <f t="shared" si="33"/>
        <v>-</v>
      </c>
      <c r="AW30" s="104" t="str">
        <f t="shared" si="33"/>
        <v>-</v>
      </c>
      <c r="AX30" s="104" t="str">
        <f t="shared" si="33"/>
        <v>-</v>
      </c>
      <c r="AY30" s="104" t="str">
        <f t="shared" si="33"/>
        <v>-</v>
      </c>
      <c r="AZ30" s="104" t="str">
        <f t="shared" si="33"/>
        <v>-</v>
      </c>
      <c r="BA30" s="104" t="str">
        <f t="shared" si="33"/>
        <v>-</v>
      </c>
      <c r="BB30" s="104" t="str">
        <f t="shared" si="33"/>
        <v>-</v>
      </c>
      <c r="BC30" s="104" t="str">
        <f t="shared" si="33"/>
        <v>-</v>
      </c>
    </row>
    <row r="31" spans="1:55" ht="17.5" x14ac:dyDescent="0.45">
      <c r="A31" s="35" t="s">
        <v>86</v>
      </c>
      <c r="B31" s="36" t="s">
        <v>87</v>
      </c>
      <c r="C31" s="37" t="s">
        <v>88</v>
      </c>
      <c r="D31" s="15" t="s">
        <v>31</v>
      </c>
      <c r="E31" s="16">
        <f>'Speka esosha maksa'!E31</f>
        <v>0</v>
      </c>
      <c r="F31" s="16">
        <f>'Speka esosha maksa'!F31</f>
        <v>0</v>
      </c>
      <c r="G31" s="16">
        <f>'Speka esosha maksa'!G31</f>
        <v>0</v>
      </c>
      <c r="H31" s="16">
        <f>'Speka esosha maksa'!H31</f>
        <v>0</v>
      </c>
      <c r="I31" s="16">
        <f>'Speka esosha maksa'!I31</f>
        <v>0</v>
      </c>
      <c r="J31" s="16">
        <f>'Speka esosha maksa'!J31</f>
        <v>0</v>
      </c>
      <c r="K31" s="16">
        <f>'Speka esosha maksa'!K31</f>
        <v>0</v>
      </c>
      <c r="L31" s="17">
        <f t="shared" si="19"/>
        <v>0</v>
      </c>
      <c r="M31" s="100"/>
      <c r="N31" s="36" t="s">
        <v>87</v>
      </c>
      <c r="O31" s="37" t="s">
        <v>88</v>
      </c>
      <c r="P31" s="16">
        <f>'Fakts''X'!Q31</f>
        <v>0</v>
      </c>
      <c r="Q31" s="16">
        <f>'Fakts''X'!R31</f>
        <v>0</v>
      </c>
      <c r="R31" s="16">
        <f>'Fakts''X'!S31</f>
        <v>0</v>
      </c>
      <c r="S31" s="16">
        <f>'Fakts''X'!T31</f>
        <v>0</v>
      </c>
      <c r="T31" s="16">
        <f>'Fakts''X'!U31</f>
        <v>0</v>
      </c>
      <c r="U31" s="16">
        <f>'Fakts''X'!V31</f>
        <v>0</v>
      </c>
      <c r="V31" s="16">
        <f>'Fakts''X'!W31</f>
        <v>0</v>
      </c>
      <c r="W31" s="17">
        <f t="shared" si="12"/>
        <v>0</v>
      </c>
      <c r="X31" s="100"/>
      <c r="Y31" s="36" t="s">
        <v>87</v>
      </c>
      <c r="Z31" s="37" t="s">
        <v>88</v>
      </c>
      <c r="AA31" s="29">
        <v>0</v>
      </c>
      <c r="AB31" s="29">
        <v>0</v>
      </c>
      <c r="AC31" s="29">
        <v>0</v>
      </c>
      <c r="AD31" s="29">
        <v>0</v>
      </c>
      <c r="AE31" s="29">
        <v>0</v>
      </c>
      <c r="AF31" s="29">
        <v>0</v>
      </c>
      <c r="AG31" s="29">
        <v>0</v>
      </c>
      <c r="AH31" s="17">
        <f t="shared" si="18"/>
        <v>0</v>
      </c>
      <c r="AI31" s="100"/>
      <c r="AJ31" s="35" t="s">
        <v>86</v>
      </c>
      <c r="AK31" s="36" t="s">
        <v>87</v>
      </c>
      <c r="AL31" s="37" t="s">
        <v>88</v>
      </c>
      <c r="AM31" s="104" t="str">
        <f t="shared" si="32"/>
        <v>-</v>
      </c>
      <c r="AN31" s="104" t="str">
        <f t="shared" si="32"/>
        <v>-</v>
      </c>
      <c r="AO31" s="104" t="str">
        <f t="shared" si="32"/>
        <v>-</v>
      </c>
      <c r="AP31" s="104" t="str">
        <f t="shared" si="32"/>
        <v>-</v>
      </c>
      <c r="AQ31" s="104" t="str">
        <f t="shared" si="32"/>
        <v>-</v>
      </c>
      <c r="AR31" s="104" t="str">
        <f t="shared" si="32"/>
        <v>-</v>
      </c>
      <c r="AS31" s="104" t="str">
        <f t="shared" si="32"/>
        <v>-</v>
      </c>
      <c r="AT31" s="104" t="str">
        <f t="shared" si="32"/>
        <v>-</v>
      </c>
      <c r="AU31" s="100"/>
      <c r="AV31" s="104" t="str">
        <f t="shared" si="33"/>
        <v>-</v>
      </c>
      <c r="AW31" s="104" t="str">
        <f t="shared" si="33"/>
        <v>-</v>
      </c>
      <c r="AX31" s="104" t="str">
        <f t="shared" si="33"/>
        <v>-</v>
      </c>
      <c r="AY31" s="104" t="str">
        <f t="shared" si="33"/>
        <v>-</v>
      </c>
      <c r="AZ31" s="104" t="str">
        <f t="shared" si="33"/>
        <v>-</v>
      </c>
      <c r="BA31" s="104" t="str">
        <f t="shared" si="33"/>
        <v>-</v>
      </c>
      <c r="BB31" s="104" t="str">
        <f t="shared" si="33"/>
        <v>-</v>
      </c>
      <c r="BC31" s="104" t="str">
        <f t="shared" si="33"/>
        <v>-</v>
      </c>
    </row>
    <row r="32" spans="1:55" ht="17.5" x14ac:dyDescent="0.35">
      <c r="A32" s="35" t="s">
        <v>89</v>
      </c>
      <c r="B32" s="41" t="s">
        <v>90</v>
      </c>
      <c r="C32" s="42" t="s">
        <v>91</v>
      </c>
      <c r="D32" s="15" t="s">
        <v>31</v>
      </c>
      <c r="E32" s="24">
        <f t="shared" ref="E32:K32" si="37">SUM(E33:E34)</f>
        <v>0</v>
      </c>
      <c r="F32" s="24">
        <f t="shared" si="37"/>
        <v>0</v>
      </c>
      <c r="G32" s="24">
        <f t="shared" si="37"/>
        <v>0</v>
      </c>
      <c r="H32" s="24">
        <f t="shared" si="37"/>
        <v>0</v>
      </c>
      <c r="I32" s="24">
        <f t="shared" si="37"/>
        <v>0</v>
      </c>
      <c r="J32" s="24">
        <f t="shared" si="37"/>
        <v>0</v>
      </c>
      <c r="K32" s="24">
        <f t="shared" si="37"/>
        <v>0</v>
      </c>
      <c r="L32" s="17">
        <f>SUM(E32:K32)</f>
        <v>0</v>
      </c>
      <c r="M32" s="100"/>
      <c r="N32" s="41" t="s">
        <v>90</v>
      </c>
      <c r="O32" s="42" t="s">
        <v>91</v>
      </c>
      <c r="P32" s="24">
        <f t="shared" ref="P32:V32" si="38">SUM(P33:P34)</f>
        <v>0</v>
      </c>
      <c r="Q32" s="24">
        <f t="shared" si="38"/>
        <v>0</v>
      </c>
      <c r="R32" s="24">
        <f t="shared" si="38"/>
        <v>0</v>
      </c>
      <c r="S32" s="24">
        <f t="shared" si="38"/>
        <v>0</v>
      </c>
      <c r="T32" s="24">
        <f t="shared" si="38"/>
        <v>0</v>
      </c>
      <c r="U32" s="24">
        <f t="shared" si="38"/>
        <v>0</v>
      </c>
      <c r="V32" s="24">
        <f t="shared" si="38"/>
        <v>0</v>
      </c>
      <c r="W32" s="17">
        <f>SUM(P32:V32)</f>
        <v>0</v>
      </c>
      <c r="X32" s="100"/>
      <c r="Y32" s="41" t="s">
        <v>90</v>
      </c>
      <c r="Z32" s="42" t="s">
        <v>91</v>
      </c>
      <c r="AA32" s="24">
        <f t="shared" ref="AA32:AG32" si="39">SUM(AA33:AA34)</f>
        <v>0</v>
      </c>
      <c r="AB32" s="24">
        <f t="shared" si="39"/>
        <v>0</v>
      </c>
      <c r="AC32" s="24">
        <f t="shared" si="39"/>
        <v>0</v>
      </c>
      <c r="AD32" s="24">
        <f t="shared" si="39"/>
        <v>0</v>
      </c>
      <c r="AE32" s="24">
        <f t="shared" si="39"/>
        <v>0</v>
      </c>
      <c r="AF32" s="24">
        <f t="shared" si="39"/>
        <v>0</v>
      </c>
      <c r="AG32" s="24">
        <f t="shared" si="39"/>
        <v>0</v>
      </c>
      <c r="AH32" s="17">
        <f t="shared" si="18"/>
        <v>0</v>
      </c>
      <c r="AI32" s="100"/>
      <c r="AJ32" s="35" t="s">
        <v>89</v>
      </c>
      <c r="AK32" s="41" t="s">
        <v>90</v>
      </c>
      <c r="AL32" s="42" t="s">
        <v>91</v>
      </c>
      <c r="AM32" s="104" t="str">
        <f t="shared" si="32"/>
        <v>-</v>
      </c>
      <c r="AN32" s="104" t="str">
        <f t="shared" si="32"/>
        <v>-</v>
      </c>
      <c r="AO32" s="104" t="str">
        <f t="shared" si="32"/>
        <v>-</v>
      </c>
      <c r="AP32" s="104" t="str">
        <f t="shared" si="32"/>
        <v>-</v>
      </c>
      <c r="AQ32" s="104" t="str">
        <f t="shared" si="32"/>
        <v>-</v>
      </c>
      <c r="AR32" s="104" t="str">
        <f t="shared" si="32"/>
        <v>-</v>
      </c>
      <c r="AS32" s="104" t="str">
        <f t="shared" si="32"/>
        <v>-</v>
      </c>
      <c r="AT32" s="104" t="str">
        <f t="shared" si="32"/>
        <v>-</v>
      </c>
      <c r="AU32" s="100"/>
      <c r="AV32" s="104" t="str">
        <f t="shared" si="33"/>
        <v>-</v>
      </c>
      <c r="AW32" s="104" t="str">
        <f t="shared" si="33"/>
        <v>-</v>
      </c>
      <c r="AX32" s="104" t="str">
        <f t="shared" si="33"/>
        <v>-</v>
      </c>
      <c r="AY32" s="104" t="str">
        <f t="shared" si="33"/>
        <v>-</v>
      </c>
      <c r="AZ32" s="104" t="str">
        <f t="shared" si="33"/>
        <v>-</v>
      </c>
      <c r="BA32" s="104" t="str">
        <f t="shared" si="33"/>
        <v>-</v>
      </c>
      <c r="BB32" s="104" t="str">
        <f t="shared" si="33"/>
        <v>-</v>
      </c>
      <c r="BC32" s="104" t="str">
        <f t="shared" si="33"/>
        <v>-</v>
      </c>
    </row>
    <row r="33" spans="1:56" x14ac:dyDescent="0.35">
      <c r="A33" s="13" t="s">
        <v>92</v>
      </c>
      <c r="B33" s="43" t="s">
        <v>93</v>
      </c>
      <c r="C33" s="15"/>
      <c r="D33" s="15" t="s">
        <v>31</v>
      </c>
      <c r="E33" s="16">
        <f>'Speka esosha maksa'!E33</f>
        <v>0</v>
      </c>
      <c r="F33" s="16">
        <f>'Speka esosha maksa'!F33</f>
        <v>0</v>
      </c>
      <c r="G33" s="16">
        <f>'Speka esosha maksa'!G33</f>
        <v>0</v>
      </c>
      <c r="H33" s="16">
        <f>'Speka esosha maksa'!H33</f>
        <v>0</v>
      </c>
      <c r="I33" s="16">
        <f>'Speka esosha maksa'!I33</f>
        <v>0</v>
      </c>
      <c r="J33" s="16">
        <f>'Speka esosha maksa'!J33</f>
        <v>0</v>
      </c>
      <c r="K33" s="16">
        <f>'Speka esosha maksa'!K33</f>
        <v>0</v>
      </c>
      <c r="L33" s="17">
        <f>SUM(E33:K33)</f>
        <v>0</v>
      </c>
      <c r="M33" s="100"/>
      <c r="N33" s="43" t="s">
        <v>93</v>
      </c>
      <c r="O33" s="15"/>
      <c r="P33" s="16">
        <f>'Fakts''X'!Q33</f>
        <v>0</v>
      </c>
      <c r="Q33" s="16">
        <f>'Fakts''X'!R33</f>
        <v>0</v>
      </c>
      <c r="R33" s="16">
        <f>'Fakts''X'!S33</f>
        <v>0</v>
      </c>
      <c r="S33" s="16">
        <f>'Fakts''X'!T33</f>
        <v>0</v>
      </c>
      <c r="T33" s="16">
        <f>'Fakts''X'!U33</f>
        <v>0</v>
      </c>
      <c r="U33" s="16">
        <f>'Fakts''X'!V33</f>
        <v>0</v>
      </c>
      <c r="V33" s="16">
        <f>'Fakts''X'!W33</f>
        <v>0</v>
      </c>
      <c r="W33" s="17">
        <f t="shared" si="12"/>
        <v>0</v>
      </c>
      <c r="X33" s="100"/>
      <c r="Y33" s="43" t="s">
        <v>93</v>
      </c>
      <c r="Z33" s="15"/>
      <c r="AA33" s="29">
        <v>0</v>
      </c>
      <c r="AB33" s="29">
        <v>0</v>
      </c>
      <c r="AC33" s="29">
        <v>0</v>
      </c>
      <c r="AD33" s="29">
        <v>0</v>
      </c>
      <c r="AE33" s="29">
        <v>0</v>
      </c>
      <c r="AF33" s="29">
        <v>0</v>
      </c>
      <c r="AG33" s="29">
        <v>0</v>
      </c>
      <c r="AH33" s="17">
        <f t="shared" si="18"/>
        <v>0</v>
      </c>
      <c r="AI33" s="100"/>
      <c r="AJ33" s="13" t="s">
        <v>92</v>
      </c>
      <c r="AK33" s="43" t="s">
        <v>93</v>
      </c>
      <c r="AL33" s="15"/>
      <c r="AM33" s="104" t="str">
        <f t="shared" si="32"/>
        <v>-</v>
      </c>
      <c r="AN33" s="104" t="str">
        <f t="shared" si="32"/>
        <v>-</v>
      </c>
      <c r="AO33" s="104" t="str">
        <f t="shared" si="32"/>
        <v>-</v>
      </c>
      <c r="AP33" s="104" t="str">
        <f t="shared" si="32"/>
        <v>-</v>
      </c>
      <c r="AQ33" s="104" t="str">
        <f t="shared" si="32"/>
        <v>-</v>
      </c>
      <c r="AR33" s="104" t="str">
        <f t="shared" si="32"/>
        <v>-</v>
      </c>
      <c r="AS33" s="104" t="str">
        <f t="shared" si="32"/>
        <v>-</v>
      </c>
      <c r="AT33" s="104" t="str">
        <f t="shared" si="32"/>
        <v>-</v>
      </c>
      <c r="AU33" s="100"/>
      <c r="AV33" s="104" t="str">
        <f t="shared" si="33"/>
        <v>-</v>
      </c>
      <c r="AW33" s="104" t="str">
        <f t="shared" si="33"/>
        <v>-</v>
      </c>
      <c r="AX33" s="104" t="str">
        <f t="shared" si="33"/>
        <v>-</v>
      </c>
      <c r="AY33" s="104" t="str">
        <f t="shared" si="33"/>
        <v>-</v>
      </c>
      <c r="AZ33" s="104" t="str">
        <f t="shared" si="33"/>
        <v>-</v>
      </c>
      <c r="BA33" s="104" t="str">
        <f t="shared" si="33"/>
        <v>-</v>
      </c>
      <c r="BB33" s="104" t="str">
        <f t="shared" si="33"/>
        <v>-</v>
      </c>
      <c r="BC33" s="104" t="str">
        <f t="shared" si="33"/>
        <v>-</v>
      </c>
    </row>
    <row r="34" spans="1:56" x14ac:dyDescent="0.35">
      <c r="A34" s="13" t="s">
        <v>94</v>
      </c>
      <c r="B34" s="43" t="s">
        <v>95</v>
      </c>
      <c r="C34" s="15"/>
      <c r="D34" s="15" t="s">
        <v>31</v>
      </c>
      <c r="E34" s="16">
        <f>'Speka esosha maksa'!E34</f>
        <v>0</v>
      </c>
      <c r="F34" s="16">
        <f>'Speka esosha maksa'!F34</f>
        <v>0</v>
      </c>
      <c r="G34" s="16">
        <f>'Speka esosha maksa'!G34</f>
        <v>0</v>
      </c>
      <c r="H34" s="16">
        <f>'Speka esosha maksa'!H34</f>
        <v>0</v>
      </c>
      <c r="I34" s="16">
        <f>'Speka esosha maksa'!I34</f>
        <v>0</v>
      </c>
      <c r="J34" s="16">
        <f>'Speka esosha maksa'!J34</f>
        <v>0</v>
      </c>
      <c r="K34" s="16">
        <f>'Speka esosha maksa'!K34</f>
        <v>0</v>
      </c>
      <c r="L34" s="17">
        <f>SUM(E34:K34)</f>
        <v>0</v>
      </c>
      <c r="M34" s="100"/>
      <c r="N34" s="43" t="s">
        <v>95</v>
      </c>
      <c r="O34" s="15"/>
      <c r="P34" s="16">
        <f>'Fakts''X'!Q34</f>
        <v>0</v>
      </c>
      <c r="Q34" s="16">
        <f>'Fakts''X'!R34</f>
        <v>0</v>
      </c>
      <c r="R34" s="16">
        <f>'Fakts''X'!S34</f>
        <v>0</v>
      </c>
      <c r="S34" s="16">
        <f>'Fakts''X'!T34</f>
        <v>0</v>
      </c>
      <c r="T34" s="16">
        <f>'Fakts''X'!U34</f>
        <v>0</v>
      </c>
      <c r="U34" s="16">
        <f>'Fakts''X'!V34</f>
        <v>0</v>
      </c>
      <c r="V34" s="16">
        <f>'Fakts''X'!W34</f>
        <v>0</v>
      </c>
      <c r="W34" s="17">
        <f>SUM(P34:V34)</f>
        <v>0</v>
      </c>
      <c r="X34" s="100"/>
      <c r="Y34" s="43" t="s">
        <v>95</v>
      </c>
      <c r="Z34" s="15"/>
      <c r="AA34" s="29">
        <v>0</v>
      </c>
      <c r="AB34" s="29">
        <v>0</v>
      </c>
      <c r="AC34" s="29">
        <v>0</v>
      </c>
      <c r="AD34" s="29">
        <v>0</v>
      </c>
      <c r="AE34" s="29">
        <v>0</v>
      </c>
      <c r="AF34" s="29">
        <v>0</v>
      </c>
      <c r="AG34" s="29">
        <v>0</v>
      </c>
      <c r="AH34" s="17">
        <f t="shared" si="18"/>
        <v>0</v>
      </c>
      <c r="AI34" s="100"/>
      <c r="AJ34" s="13" t="s">
        <v>94</v>
      </c>
      <c r="AK34" s="43" t="s">
        <v>95</v>
      </c>
      <c r="AL34" s="15"/>
      <c r="AM34" s="104" t="str">
        <f t="shared" si="32"/>
        <v>-</v>
      </c>
      <c r="AN34" s="104" t="str">
        <f t="shared" si="32"/>
        <v>-</v>
      </c>
      <c r="AO34" s="104" t="str">
        <f t="shared" si="32"/>
        <v>-</v>
      </c>
      <c r="AP34" s="104" t="str">
        <f t="shared" si="32"/>
        <v>-</v>
      </c>
      <c r="AQ34" s="104" t="str">
        <f t="shared" si="32"/>
        <v>-</v>
      </c>
      <c r="AR34" s="104" t="str">
        <f t="shared" si="32"/>
        <v>-</v>
      </c>
      <c r="AS34" s="104" t="str">
        <f t="shared" si="32"/>
        <v>-</v>
      </c>
      <c r="AT34" s="104" t="str">
        <f t="shared" si="32"/>
        <v>-</v>
      </c>
      <c r="AU34" s="100"/>
      <c r="AV34" s="104" t="str">
        <f t="shared" si="33"/>
        <v>-</v>
      </c>
      <c r="AW34" s="104" t="str">
        <f t="shared" si="33"/>
        <v>-</v>
      </c>
      <c r="AX34" s="104" t="str">
        <f t="shared" si="33"/>
        <v>-</v>
      </c>
      <c r="AY34" s="104" t="str">
        <f t="shared" si="33"/>
        <v>-</v>
      </c>
      <c r="AZ34" s="104" t="str">
        <f t="shared" si="33"/>
        <v>-</v>
      </c>
      <c r="BA34" s="104" t="str">
        <f t="shared" si="33"/>
        <v>-</v>
      </c>
      <c r="BB34" s="104" t="str">
        <f t="shared" si="33"/>
        <v>-</v>
      </c>
      <c r="BC34" s="104" t="str">
        <f t="shared" si="33"/>
        <v>-</v>
      </c>
    </row>
    <row r="35" spans="1:56" ht="47.5" x14ac:dyDescent="0.45">
      <c r="A35" s="35" t="s">
        <v>96</v>
      </c>
      <c r="B35" s="41" t="s">
        <v>97</v>
      </c>
      <c r="C35" s="37" t="s">
        <v>98</v>
      </c>
      <c r="D35" s="15" t="s">
        <v>31</v>
      </c>
      <c r="E35" s="24">
        <f t="shared" ref="E35:K35" si="40">SUM(E36:E38)</f>
        <v>0</v>
      </c>
      <c r="F35" s="24">
        <f t="shared" si="40"/>
        <v>0</v>
      </c>
      <c r="G35" s="24">
        <f t="shared" si="40"/>
        <v>0</v>
      </c>
      <c r="H35" s="24">
        <f t="shared" si="40"/>
        <v>0</v>
      </c>
      <c r="I35" s="24">
        <f t="shared" si="40"/>
        <v>0</v>
      </c>
      <c r="J35" s="24">
        <f t="shared" si="40"/>
        <v>0</v>
      </c>
      <c r="K35" s="24">
        <f t="shared" si="40"/>
        <v>0</v>
      </c>
      <c r="L35" s="17">
        <f>SUM(E35:K35)</f>
        <v>0</v>
      </c>
      <c r="M35" s="100"/>
      <c r="N35" s="41" t="s">
        <v>97</v>
      </c>
      <c r="O35" s="37" t="s">
        <v>98</v>
      </c>
      <c r="P35" s="24">
        <f t="shared" ref="P35:V35" si="41">SUM(P36:P38)</f>
        <v>0</v>
      </c>
      <c r="Q35" s="24">
        <f t="shared" si="41"/>
        <v>0</v>
      </c>
      <c r="R35" s="24">
        <f t="shared" si="41"/>
        <v>0</v>
      </c>
      <c r="S35" s="24">
        <f t="shared" si="41"/>
        <v>0</v>
      </c>
      <c r="T35" s="24">
        <f t="shared" si="41"/>
        <v>0</v>
      </c>
      <c r="U35" s="24">
        <f t="shared" si="41"/>
        <v>0</v>
      </c>
      <c r="V35" s="24">
        <f t="shared" si="41"/>
        <v>0</v>
      </c>
      <c r="W35" s="17">
        <f>SUM(P35:V35)</f>
        <v>0</v>
      </c>
      <c r="X35" s="100"/>
      <c r="Y35" s="41" t="s">
        <v>97</v>
      </c>
      <c r="Z35" s="37" t="s">
        <v>98</v>
      </c>
      <c r="AA35" s="24">
        <f t="shared" ref="AA35:AG35" si="42">SUM(AA36:AA38)</f>
        <v>0</v>
      </c>
      <c r="AB35" s="24">
        <f t="shared" si="42"/>
        <v>0</v>
      </c>
      <c r="AC35" s="24">
        <f t="shared" si="42"/>
        <v>0</v>
      </c>
      <c r="AD35" s="24">
        <f t="shared" si="42"/>
        <v>0</v>
      </c>
      <c r="AE35" s="24">
        <f t="shared" si="42"/>
        <v>0</v>
      </c>
      <c r="AF35" s="24">
        <f t="shared" si="42"/>
        <v>0</v>
      </c>
      <c r="AG35" s="24">
        <f t="shared" si="42"/>
        <v>0</v>
      </c>
      <c r="AH35" s="17">
        <f t="shared" si="18"/>
        <v>0</v>
      </c>
      <c r="AI35" s="100"/>
      <c r="AJ35" s="35" t="s">
        <v>96</v>
      </c>
      <c r="AK35" s="41" t="s">
        <v>97</v>
      </c>
      <c r="AL35" s="37" t="s">
        <v>98</v>
      </c>
      <c r="AM35" s="104" t="str">
        <f t="shared" si="32"/>
        <v>-</v>
      </c>
      <c r="AN35" s="104" t="str">
        <f t="shared" si="32"/>
        <v>-</v>
      </c>
      <c r="AO35" s="104" t="str">
        <f t="shared" si="32"/>
        <v>-</v>
      </c>
      <c r="AP35" s="104" t="str">
        <f t="shared" si="32"/>
        <v>-</v>
      </c>
      <c r="AQ35" s="104" t="str">
        <f t="shared" si="32"/>
        <v>-</v>
      </c>
      <c r="AR35" s="104" t="str">
        <f t="shared" si="32"/>
        <v>-</v>
      </c>
      <c r="AS35" s="104" t="str">
        <f t="shared" si="32"/>
        <v>-</v>
      </c>
      <c r="AT35" s="104" t="str">
        <f t="shared" si="32"/>
        <v>-</v>
      </c>
      <c r="AU35" s="100"/>
      <c r="AV35" s="104" t="str">
        <f t="shared" si="33"/>
        <v>-</v>
      </c>
      <c r="AW35" s="104" t="str">
        <f t="shared" si="33"/>
        <v>-</v>
      </c>
      <c r="AX35" s="104" t="str">
        <f t="shared" si="33"/>
        <v>-</v>
      </c>
      <c r="AY35" s="104" t="str">
        <f t="shared" si="33"/>
        <v>-</v>
      </c>
      <c r="AZ35" s="104" t="str">
        <f t="shared" si="33"/>
        <v>-</v>
      </c>
      <c r="BA35" s="104" t="str">
        <f t="shared" si="33"/>
        <v>-</v>
      </c>
      <c r="BB35" s="104" t="str">
        <f t="shared" si="33"/>
        <v>-</v>
      </c>
      <c r="BC35" s="104" t="str">
        <f t="shared" si="33"/>
        <v>-</v>
      </c>
    </row>
    <row r="36" spans="1:56" x14ac:dyDescent="0.35">
      <c r="A36" s="13" t="s">
        <v>99</v>
      </c>
      <c r="B36" s="43" t="s">
        <v>100</v>
      </c>
      <c r="C36" s="15"/>
      <c r="D36" s="15" t="s">
        <v>31</v>
      </c>
      <c r="E36" s="16">
        <f>'Speka esosha maksa'!E36</f>
        <v>0</v>
      </c>
      <c r="F36" s="16">
        <f>'Speka esosha maksa'!F36</f>
        <v>0</v>
      </c>
      <c r="G36" s="16">
        <f>'Speka esosha maksa'!G36</f>
        <v>0</v>
      </c>
      <c r="H36" s="16">
        <f>'Speka esosha maksa'!H36</f>
        <v>0</v>
      </c>
      <c r="I36" s="16">
        <f>'Speka esosha maksa'!I36</f>
        <v>0</v>
      </c>
      <c r="J36" s="16">
        <f>'Speka esosha maksa'!J36</f>
        <v>0</v>
      </c>
      <c r="K36" s="16">
        <f>'Speka esosha maksa'!K36</f>
        <v>0</v>
      </c>
      <c r="L36" s="17">
        <f t="shared" ref="L36:L44" si="43">SUM(E36:K36)</f>
        <v>0</v>
      </c>
      <c r="M36" s="100"/>
      <c r="N36" s="43" t="s">
        <v>100</v>
      </c>
      <c r="O36" s="15"/>
      <c r="P36" s="16">
        <f>'Fakts''X'!Q36</f>
        <v>0</v>
      </c>
      <c r="Q36" s="16">
        <f>'Fakts''X'!R36</f>
        <v>0</v>
      </c>
      <c r="R36" s="16">
        <f>'Fakts''X'!S36</f>
        <v>0</v>
      </c>
      <c r="S36" s="16">
        <f>'Fakts''X'!T36</f>
        <v>0</v>
      </c>
      <c r="T36" s="16">
        <f>'Fakts''X'!U36</f>
        <v>0</v>
      </c>
      <c r="U36" s="16">
        <f>'Fakts''X'!V36</f>
        <v>0</v>
      </c>
      <c r="V36" s="16">
        <f>'Fakts''X'!W36</f>
        <v>0</v>
      </c>
      <c r="W36" s="17">
        <f t="shared" si="12"/>
        <v>0</v>
      </c>
      <c r="X36" s="100"/>
      <c r="Y36" s="43" t="s">
        <v>100</v>
      </c>
      <c r="Z36" s="15"/>
      <c r="AA36" s="29">
        <v>0</v>
      </c>
      <c r="AB36" s="29">
        <v>0</v>
      </c>
      <c r="AC36" s="29">
        <v>0</v>
      </c>
      <c r="AD36" s="29">
        <v>0</v>
      </c>
      <c r="AE36" s="29">
        <v>0</v>
      </c>
      <c r="AF36" s="29">
        <v>0</v>
      </c>
      <c r="AG36" s="29">
        <v>0</v>
      </c>
      <c r="AH36" s="17">
        <f t="shared" si="18"/>
        <v>0</v>
      </c>
      <c r="AI36" s="100"/>
      <c r="AJ36" s="13" t="s">
        <v>99</v>
      </c>
      <c r="AK36" s="43" t="s">
        <v>100</v>
      </c>
      <c r="AL36" s="15"/>
      <c r="AM36" s="104" t="str">
        <f t="shared" si="32"/>
        <v>-</v>
      </c>
      <c r="AN36" s="104" t="str">
        <f t="shared" si="32"/>
        <v>-</v>
      </c>
      <c r="AO36" s="104" t="str">
        <f t="shared" si="32"/>
        <v>-</v>
      </c>
      <c r="AP36" s="104" t="str">
        <f t="shared" si="32"/>
        <v>-</v>
      </c>
      <c r="AQ36" s="104" t="str">
        <f t="shared" si="32"/>
        <v>-</v>
      </c>
      <c r="AR36" s="104" t="str">
        <f t="shared" si="32"/>
        <v>-</v>
      </c>
      <c r="AS36" s="104" t="str">
        <f t="shared" si="32"/>
        <v>-</v>
      </c>
      <c r="AT36" s="104" t="str">
        <f t="shared" si="32"/>
        <v>-</v>
      </c>
      <c r="AU36" s="100"/>
      <c r="AV36" s="104" t="str">
        <f t="shared" si="33"/>
        <v>-</v>
      </c>
      <c r="AW36" s="104" t="str">
        <f t="shared" si="33"/>
        <v>-</v>
      </c>
      <c r="AX36" s="104" t="str">
        <f t="shared" si="33"/>
        <v>-</v>
      </c>
      <c r="AY36" s="104" t="str">
        <f t="shared" si="33"/>
        <v>-</v>
      </c>
      <c r="AZ36" s="104" t="str">
        <f t="shared" si="33"/>
        <v>-</v>
      </c>
      <c r="BA36" s="104" t="str">
        <f t="shared" si="33"/>
        <v>-</v>
      </c>
      <c r="BB36" s="104" t="str">
        <f t="shared" si="33"/>
        <v>-</v>
      </c>
      <c r="BC36" s="104" t="str">
        <f t="shared" si="33"/>
        <v>-</v>
      </c>
    </row>
    <row r="37" spans="1:56" ht="31" x14ac:dyDescent="0.35">
      <c r="A37" s="13" t="s">
        <v>101</v>
      </c>
      <c r="B37" s="43" t="s">
        <v>102</v>
      </c>
      <c r="C37" s="15"/>
      <c r="D37" s="15" t="s">
        <v>31</v>
      </c>
      <c r="E37" s="16">
        <f>'Speka esosha maksa'!E37</f>
        <v>0</v>
      </c>
      <c r="F37" s="16">
        <f>'Speka esosha maksa'!F37</f>
        <v>0</v>
      </c>
      <c r="G37" s="16">
        <f>'Speka esosha maksa'!G37</f>
        <v>0</v>
      </c>
      <c r="H37" s="16">
        <f>'Speka esosha maksa'!H37</f>
        <v>0</v>
      </c>
      <c r="I37" s="16">
        <f>'Speka esosha maksa'!I37</f>
        <v>0</v>
      </c>
      <c r="J37" s="16">
        <f>'Speka esosha maksa'!J37</f>
        <v>0</v>
      </c>
      <c r="K37" s="16">
        <f>'Speka esosha maksa'!K37</f>
        <v>0</v>
      </c>
      <c r="L37" s="17">
        <f t="shared" si="43"/>
        <v>0</v>
      </c>
      <c r="M37" s="100"/>
      <c r="N37" s="43" t="s">
        <v>102</v>
      </c>
      <c r="O37" s="15"/>
      <c r="P37" s="16">
        <f>'Fakts''X'!Q37</f>
        <v>0</v>
      </c>
      <c r="Q37" s="16">
        <f>'Fakts''X'!R37</f>
        <v>0</v>
      </c>
      <c r="R37" s="16">
        <f>'Fakts''X'!S37</f>
        <v>0</v>
      </c>
      <c r="S37" s="16">
        <f>'Fakts''X'!T37</f>
        <v>0</v>
      </c>
      <c r="T37" s="16">
        <f>'Fakts''X'!U37</f>
        <v>0</v>
      </c>
      <c r="U37" s="16">
        <f>'Fakts''X'!V37</f>
        <v>0</v>
      </c>
      <c r="V37" s="16">
        <f>'Fakts''X'!W37</f>
        <v>0</v>
      </c>
      <c r="W37" s="17">
        <f t="shared" si="12"/>
        <v>0</v>
      </c>
      <c r="X37" s="100"/>
      <c r="Y37" s="43" t="s">
        <v>102</v>
      </c>
      <c r="Z37" s="15"/>
      <c r="AA37" s="29">
        <v>0</v>
      </c>
      <c r="AB37" s="29">
        <v>0</v>
      </c>
      <c r="AC37" s="29">
        <v>0</v>
      </c>
      <c r="AD37" s="29">
        <v>0</v>
      </c>
      <c r="AE37" s="29">
        <v>0</v>
      </c>
      <c r="AF37" s="29">
        <v>0</v>
      </c>
      <c r="AG37" s="29">
        <v>0</v>
      </c>
      <c r="AH37" s="17">
        <f t="shared" si="18"/>
        <v>0</v>
      </c>
      <c r="AI37" s="100"/>
      <c r="AJ37" s="13" t="s">
        <v>101</v>
      </c>
      <c r="AK37" s="43" t="s">
        <v>102</v>
      </c>
      <c r="AL37" s="15"/>
      <c r="AM37" s="104" t="str">
        <f t="shared" si="32"/>
        <v>-</v>
      </c>
      <c r="AN37" s="104" t="str">
        <f t="shared" si="32"/>
        <v>-</v>
      </c>
      <c r="AO37" s="104" t="str">
        <f t="shared" si="32"/>
        <v>-</v>
      </c>
      <c r="AP37" s="104" t="str">
        <f t="shared" si="32"/>
        <v>-</v>
      </c>
      <c r="AQ37" s="104" t="str">
        <f t="shared" si="32"/>
        <v>-</v>
      </c>
      <c r="AR37" s="104" t="str">
        <f t="shared" si="32"/>
        <v>-</v>
      </c>
      <c r="AS37" s="104" t="str">
        <f t="shared" si="32"/>
        <v>-</v>
      </c>
      <c r="AT37" s="104" t="str">
        <f t="shared" si="32"/>
        <v>-</v>
      </c>
      <c r="AU37" s="100"/>
      <c r="AV37" s="104" t="str">
        <f t="shared" si="33"/>
        <v>-</v>
      </c>
      <c r="AW37" s="104" t="str">
        <f t="shared" si="33"/>
        <v>-</v>
      </c>
      <c r="AX37" s="104" t="str">
        <f t="shared" si="33"/>
        <v>-</v>
      </c>
      <c r="AY37" s="104" t="str">
        <f t="shared" si="33"/>
        <v>-</v>
      </c>
      <c r="AZ37" s="104" t="str">
        <f t="shared" si="33"/>
        <v>-</v>
      </c>
      <c r="BA37" s="104" t="str">
        <f t="shared" si="33"/>
        <v>-</v>
      </c>
      <c r="BB37" s="104" t="str">
        <f t="shared" si="33"/>
        <v>-</v>
      </c>
      <c r="BC37" s="104" t="str">
        <f t="shared" si="33"/>
        <v>-</v>
      </c>
    </row>
    <row r="38" spans="1:56" ht="31" x14ac:dyDescent="0.35">
      <c r="A38" s="13" t="s">
        <v>103</v>
      </c>
      <c r="B38" s="43" t="s">
        <v>104</v>
      </c>
      <c r="C38" s="15"/>
      <c r="D38" s="15" t="s">
        <v>31</v>
      </c>
      <c r="E38" s="16">
        <f>'Speka esosha maksa'!E38</f>
        <v>0</v>
      </c>
      <c r="F38" s="16">
        <f>'Speka esosha maksa'!F38</f>
        <v>0</v>
      </c>
      <c r="G38" s="16">
        <f>'Speka esosha maksa'!G38</f>
        <v>0</v>
      </c>
      <c r="H38" s="16">
        <f>'Speka esosha maksa'!H38</f>
        <v>0</v>
      </c>
      <c r="I38" s="16">
        <f>'Speka esosha maksa'!I38</f>
        <v>0</v>
      </c>
      <c r="J38" s="16">
        <f>'Speka esosha maksa'!J38</f>
        <v>0</v>
      </c>
      <c r="K38" s="16">
        <f>'Speka esosha maksa'!K38</f>
        <v>0</v>
      </c>
      <c r="L38" s="17">
        <f t="shared" si="43"/>
        <v>0</v>
      </c>
      <c r="M38" s="100"/>
      <c r="N38" s="43" t="s">
        <v>104</v>
      </c>
      <c r="O38" s="15"/>
      <c r="P38" s="16">
        <f>'Fakts''X'!Q38</f>
        <v>0</v>
      </c>
      <c r="Q38" s="16">
        <f>'Fakts''X'!R38</f>
        <v>0</v>
      </c>
      <c r="R38" s="16">
        <f>'Fakts''X'!S38</f>
        <v>0</v>
      </c>
      <c r="S38" s="16">
        <f>'Fakts''X'!T38</f>
        <v>0</v>
      </c>
      <c r="T38" s="16">
        <f>'Fakts''X'!U38</f>
        <v>0</v>
      </c>
      <c r="U38" s="16">
        <f>'Fakts''X'!V38</f>
        <v>0</v>
      </c>
      <c r="V38" s="16">
        <f>'Fakts''X'!W38</f>
        <v>0</v>
      </c>
      <c r="W38" s="17">
        <f t="shared" si="12"/>
        <v>0</v>
      </c>
      <c r="X38" s="100"/>
      <c r="Y38" s="43" t="s">
        <v>104</v>
      </c>
      <c r="Z38" s="15"/>
      <c r="AA38" s="29">
        <v>0</v>
      </c>
      <c r="AB38" s="29">
        <v>0</v>
      </c>
      <c r="AC38" s="29">
        <v>0</v>
      </c>
      <c r="AD38" s="29">
        <v>0</v>
      </c>
      <c r="AE38" s="29">
        <v>0</v>
      </c>
      <c r="AF38" s="29">
        <v>0</v>
      </c>
      <c r="AG38" s="29">
        <v>0</v>
      </c>
      <c r="AH38" s="17">
        <f t="shared" si="18"/>
        <v>0</v>
      </c>
      <c r="AI38" s="100"/>
      <c r="AJ38" s="13" t="s">
        <v>103</v>
      </c>
      <c r="AK38" s="43" t="s">
        <v>104</v>
      </c>
      <c r="AL38" s="15"/>
      <c r="AM38" s="104" t="str">
        <f t="shared" si="32"/>
        <v>-</v>
      </c>
      <c r="AN38" s="104" t="str">
        <f t="shared" si="32"/>
        <v>-</v>
      </c>
      <c r="AO38" s="104" t="str">
        <f t="shared" si="32"/>
        <v>-</v>
      </c>
      <c r="AP38" s="104" t="str">
        <f t="shared" si="32"/>
        <v>-</v>
      </c>
      <c r="AQ38" s="104" t="str">
        <f t="shared" si="32"/>
        <v>-</v>
      </c>
      <c r="AR38" s="104" t="str">
        <f t="shared" si="32"/>
        <v>-</v>
      </c>
      <c r="AS38" s="104" t="str">
        <f t="shared" si="32"/>
        <v>-</v>
      </c>
      <c r="AT38" s="104" t="str">
        <f t="shared" si="32"/>
        <v>-</v>
      </c>
      <c r="AU38" s="100"/>
      <c r="AV38" s="104" t="str">
        <f t="shared" si="33"/>
        <v>-</v>
      </c>
      <c r="AW38" s="104" t="str">
        <f t="shared" si="33"/>
        <v>-</v>
      </c>
      <c r="AX38" s="104" t="str">
        <f t="shared" si="33"/>
        <v>-</v>
      </c>
      <c r="AY38" s="104" t="str">
        <f t="shared" si="33"/>
        <v>-</v>
      </c>
      <c r="AZ38" s="104" t="str">
        <f t="shared" si="33"/>
        <v>-</v>
      </c>
      <c r="BA38" s="104" t="str">
        <f t="shared" si="33"/>
        <v>-</v>
      </c>
      <c r="BB38" s="104" t="str">
        <f t="shared" si="33"/>
        <v>-</v>
      </c>
      <c r="BC38" s="104" t="str">
        <f t="shared" si="33"/>
        <v>-</v>
      </c>
    </row>
    <row r="39" spans="1:56" ht="32" x14ac:dyDescent="0.45">
      <c r="A39" s="35" t="s">
        <v>105</v>
      </c>
      <c r="B39" s="36" t="s">
        <v>106</v>
      </c>
      <c r="C39" s="37" t="s">
        <v>107</v>
      </c>
      <c r="D39" s="15" t="s">
        <v>31</v>
      </c>
      <c r="E39" s="16">
        <f>'Speka esosha maksa'!E39</f>
        <v>0</v>
      </c>
      <c r="F39" s="16">
        <f>'Speka esosha maksa'!F39</f>
        <v>0</v>
      </c>
      <c r="G39" s="16">
        <f>'Speka esosha maksa'!G39</f>
        <v>0</v>
      </c>
      <c r="H39" s="16">
        <f>'Speka esosha maksa'!H39</f>
        <v>0</v>
      </c>
      <c r="I39" s="16">
        <f>'Speka esosha maksa'!I39</f>
        <v>0</v>
      </c>
      <c r="J39" s="16">
        <f>'Speka esosha maksa'!J39</f>
        <v>0</v>
      </c>
      <c r="K39" s="16">
        <f>'Speka esosha maksa'!K39</f>
        <v>0</v>
      </c>
      <c r="L39" s="17">
        <f t="shared" si="43"/>
        <v>0</v>
      </c>
      <c r="M39" s="100"/>
      <c r="N39" s="36" t="s">
        <v>106</v>
      </c>
      <c r="O39" s="37" t="s">
        <v>107</v>
      </c>
      <c r="P39" s="16">
        <f>'Fakts''X'!Q39</f>
        <v>0</v>
      </c>
      <c r="Q39" s="16">
        <f>'Fakts''X'!R39</f>
        <v>0</v>
      </c>
      <c r="R39" s="16">
        <f>'Fakts''X'!S39</f>
        <v>0</v>
      </c>
      <c r="S39" s="16">
        <f>'Fakts''X'!T39</f>
        <v>0</v>
      </c>
      <c r="T39" s="16">
        <f>'Fakts''X'!U39</f>
        <v>0</v>
      </c>
      <c r="U39" s="16">
        <f>'Fakts''X'!V39</f>
        <v>0</v>
      </c>
      <c r="V39" s="16">
        <f>'Fakts''X'!W39</f>
        <v>0</v>
      </c>
      <c r="W39" s="17">
        <f t="shared" si="12"/>
        <v>0</v>
      </c>
      <c r="X39" s="100"/>
      <c r="Y39" s="36" t="s">
        <v>106</v>
      </c>
      <c r="Z39" s="37" t="s">
        <v>107</v>
      </c>
      <c r="AA39" s="29">
        <v>0</v>
      </c>
      <c r="AB39" s="29">
        <v>0</v>
      </c>
      <c r="AC39" s="29">
        <v>0</v>
      </c>
      <c r="AD39" s="29">
        <v>0</v>
      </c>
      <c r="AE39" s="29">
        <v>0</v>
      </c>
      <c r="AF39" s="29">
        <v>0</v>
      </c>
      <c r="AG39" s="29">
        <v>0</v>
      </c>
      <c r="AH39" s="17">
        <f t="shared" si="18"/>
        <v>0</v>
      </c>
      <c r="AI39" s="100"/>
      <c r="AJ39" s="35" t="s">
        <v>105</v>
      </c>
      <c r="AK39" s="36" t="s">
        <v>106</v>
      </c>
      <c r="AL39" s="37" t="s">
        <v>107</v>
      </c>
      <c r="AM39" s="104" t="str">
        <f t="shared" si="32"/>
        <v>-</v>
      </c>
      <c r="AN39" s="104" t="str">
        <f t="shared" si="32"/>
        <v>-</v>
      </c>
      <c r="AO39" s="104" t="str">
        <f t="shared" si="32"/>
        <v>-</v>
      </c>
      <c r="AP39" s="104" t="str">
        <f t="shared" si="32"/>
        <v>-</v>
      </c>
      <c r="AQ39" s="104" t="str">
        <f t="shared" si="32"/>
        <v>-</v>
      </c>
      <c r="AR39" s="104" t="str">
        <f t="shared" si="32"/>
        <v>-</v>
      </c>
      <c r="AS39" s="104" t="str">
        <f t="shared" si="32"/>
        <v>-</v>
      </c>
      <c r="AT39" s="104" t="str">
        <f t="shared" si="32"/>
        <v>-</v>
      </c>
      <c r="AU39" s="100"/>
      <c r="AV39" s="104" t="str">
        <f t="shared" si="33"/>
        <v>-</v>
      </c>
      <c r="AW39" s="104" t="str">
        <f t="shared" si="33"/>
        <v>-</v>
      </c>
      <c r="AX39" s="104" t="str">
        <f t="shared" si="33"/>
        <v>-</v>
      </c>
      <c r="AY39" s="104" t="str">
        <f t="shared" si="33"/>
        <v>-</v>
      </c>
      <c r="AZ39" s="104" t="str">
        <f t="shared" si="33"/>
        <v>-</v>
      </c>
      <c r="BA39" s="104" t="str">
        <f t="shared" si="33"/>
        <v>-</v>
      </c>
      <c r="BB39" s="104" t="str">
        <f t="shared" si="33"/>
        <v>-</v>
      </c>
      <c r="BC39" s="104" t="str">
        <f t="shared" si="33"/>
        <v>-</v>
      </c>
    </row>
    <row r="40" spans="1:56" ht="17.5" x14ac:dyDescent="0.45">
      <c r="A40" s="35" t="s">
        <v>108</v>
      </c>
      <c r="B40" s="36" t="s">
        <v>109</v>
      </c>
      <c r="C40" s="37" t="s">
        <v>110</v>
      </c>
      <c r="D40" s="15" t="s">
        <v>31</v>
      </c>
      <c r="E40" s="16">
        <f>'Speka esosha maksa'!E40</f>
        <v>0</v>
      </c>
      <c r="F40" s="16">
        <f>'Speka esosha maksa'!F40</f>
        <v>0</v>
      </c>
      <c r="G40" s="16">
        <f>'Speka esosha maksa'!G40</f>
        <v>0</v>
      </c>
      <c r="H40" s="16">
        <f>'Speka esosha maksa'!H40</f>
        <v>0</v>
      </c>
      <c r="I40" s="16">
        <f>'Speka esosha maksa'!I40</f>
        <v>0</v>
      </c>
      <c r="J40" s="16">
        <f>'Speka esosha maksa'!J40</f>
        <v>0</v>
      </c>
      <c r="K40" s="16">
        <f>'Speka esosha maksa'!K40</f>
        <v>0</v>
      </c>
      <c r="L40" s="17">
        <f t="shared" si="43"/>
        <v>0</v>
      </c>
      <c r="M40" s="100"/>
      <c r="N40" s="36" t="s">
        <v>109</v>
      </c>
      <c r="O40" s="37" t="s">
        <v>110</v>
      </c>
      <c r="P40" s="16">
        <f>'Fakts''X'!Q40</f>
        <v>0</v>
      </c>
      <c r="Q40" s="16">
        <f>'Fakts''X'!R40</f>
        <v>0</v>
      </c>
      <c r="R40" s="16">
        <f>'Fakts''X'!S40</f>
        <v>0</v>
      </c>
      <c r="S40" s="16">
        <f>'Fakts''X'!T40</f>
        <v>0</v>
      </c>
      <c r="T40" s="16">
        <f>'Fakts''X'!U40</f>
        <v>0</v>
      </c>
      <c r="U40" s="16">
        <f>'Fakts''X'!V40</f>
        <v>0</v>
      </c>
      <c r="V40" s="16">
        <f>'Fakts''X'!W40</f>
        <v>0</v>
      </c>
      <c r="W40" s="17">
        <f t="shared" si="12"/>
        <v>0</v>
      </c>
      <c r="X40" s="100"/>
      <c r="Y40" s="36" t="s">
        <v>109</v>
      </c>
      <c r="Z40" s="37" t="s">
        <v>110</v>
      </c>
      <c r="AA40" s="29">
        <v>0</v>
      </c>
      <c r="AB40" s="29">
        <v>0</v>
      </c>
      <c r="AC40" s="29">
        <v>0</v>
      </c>
      <c r="AD40" s="29">
        <v>0</v>
      </c>
      <c r="AE40" s="29">
        <v>0</v>
      </c>
      <c r="AF40" s="29">
        <v>0</v>
      </c>
      <c r="AG40" s="29">
        <v>0</v>
      </c>
      <c r="AH40" s="17">
        <f t="shared" si="18"/>
        <v>0</v>
      </c>
      <c r="AI40" s="100"/>
      <c r="AJ40" s="35" t="s">
        <v>108</v>
      </c>
      <c r="AK40" s="36" t="s">
        <v>109</v>
      </c>
      <c r="AL40" s="37" t="s">
        <v>110</v>
      </c>
      <c r="AM40" s="104" t="str">
        <f t="shared" si="32"/>
        <v>-</v>
      </c>
      <c r="AN40" s="104" t="str">
        <f t="shared" si="32"/>
        <v>-</v>
      </c>
      <c r="AO40" s="104" t="str">
        <f t="shared" si="32"/>
        <v>-</v>
      </c>
      <c r="AP40" s="104" t="str">
        <f t="shared" si="32"/>
        <v>-</v>
      </c>
      <c r="AQ40" s="104" t="str">
        <f t="shared" si="32"/>
        <v>-</v>
      </c>
      <c r="AR40" s="104" t="str">
        <f t="shared" si="32"/>
        <v>-</v>
      </c>
      <c r="AS40" s="104" t="str">
        <f t="shared" si="32"/>
        <v>-</v>
      </c>
      <c r="AT40" s="104" t="str">
        <f t="shared" si="32"/>
        <v>-</v>
      </c>
      <c r="AU40" s="100"/>
      <c r="AV40" s="104" t="str">
        <f t="shared" si="33"/>
        <v>-</v>
      </c>
      <c r="AW40" s="104" t="str">
        <f t="shared" si="33"/>
        <v>-</v>
      </c>
      <c r="AX40" s="104" t="str">
        <f t="shared" si="33"/>
        <v>-</v>
      </c>
      <c r="AY40" s="104" t="str">
        <f t="shared" si="33"/>
        <v>-</v>
      </c>
      <c r="AZ40" s="104" t="str">
        <f t="shared" si="33"/>
        <v>-</v>
      </c>
      <c r="BA40" s="104" t="str">
        <f t="shared" si="33"/>
        <v>-</v>
      </c>
      <c r="BB40" s="104" t="str">
        <f t="shared" si="33"/>
        <v>-</v>
      </c>
      <c r="BC40" s="104" t="str">
        <f t="shared" si="33"/>
        <v>-</v>
      </c>
    </row>
    <row r="41" spans="1:56" ht="17.5" x14ac:dyDescent="0.45">
      <c r="A41" s="35" t="s">
        <v>111</v>
      </c>
      <c r="B41" s="35" t="s">
        <v>112</v>
      </c>
      <c r="C41" s="37" t="s">
        <v>113</v>
      </c>
      <c r="D41" s="15" t="s">
        <v>31</v>
      </c>
      <c r="E41" s="16">
        <f>'Speka esosha maksa'!E41</f>
        <v>0</v>
      </c>
      <c r="F41" s="16">
        <f>'Speka esosha maksa'!F41</f>
        <v>0</v>
      </c>
      <c r="G41" s="16">
        <f>'Speka esosha maksa'!G41</f>
        <v>0</v>
      </c>
      <c r="H41" s="16">
        <f>'Speka esosha maksa'!H41</f>
        <v>0</v>
      </c>
      <c r="I41" s="16">
        <f>'Speka esosha maksa'!I41</f>
        <v>0</v>
      </c>
      <c r="J41" s="16">
        <f>'Speka esosha maksa'!J41</f>
        <v>0</v>
      </c>
      <c r="K41" s="16">
        <f>'Speka esosha maksa'!K41</f>
        <v>0</v>
      </c>
      <c r="L41" s="17">
        <f t="shared" si="43"/>
        <v>0</v>
      </c>
      <c r="M41" s="100"/>
      <c r="N41" s="35" t="s">
        <v>112</v>
      </c>
      <c r="O41" s="37" t="s">
        <v>113</v>
      </c>
      <c r="P41" s="16">
        <f>'Fakts''X'!Q41</f>
        <v>0</v>
      </c>
      <c r="Q41" s="16">
        <f>'Fakts''X'!R41</f>
        <v>0</v>
      </c>
      <c r="R41" s="16">
        <f>'Fakts''X'!S41</f>
        <v>0</v>
      </c>
      <c r="S41" s="16">
        <f>'Fakts''X'!T41</f>
        <v>0</v>
      </c>
      <c r="T41" s="16">
        <f>'Fakts''X'!U41</f>
        <v>0</v>
      </c>
      <c r="U41" s="16">
        <f>'Fakts''X'!V41</f>
        <v>0</v>
      </c>
      <c r="V41" s="16">
        <f>'Fakts''X'!W41</f>
        <v>0</v>
      </c>
      <c r="W41" s="17">
        <f t="shared" si="12"/>
        <v>0</v>
      </c>
      <c r="X41" s="100"/>
      <c r="Y41" s="35" t="s">
        <v>112</v>
      </c>
      <c r="Z41" s="37" t="s">
        <v>113</v>
      </c>
      <c r="AA41" s="29">
        <v>0</v>
      </c>
      <c r="AB41" s="29">
        <v>0</v>
      </c>
      <c r="AC41" s="29">
        <v>0</v>
      </c>
      <c r="AD41" s="29">
        <v>0</v>
      </c>
      <c r="AE41" s="29">
        <v>0</v>
      </c>
      <c r="AF41" s="29">
        <v>0</v>
      </c>
      <c r="AG41" s="29">
        <v>0</v>
      </c>
      <c r="AH41" s="17">
        <f t="shared" si="18"/>
        <v>0</v>
      </c>
      <c r="AI41" s="100"/>
      <c r="AJ41" s="35" t="s">
        <v>111</v>
      </c>
      <c r="AK41" s="35" t="s">
        <v>112</v>
      </c>
      <c r="AL41" s="37" t="s">
        <v>113</v>
      </c>
      <c r="AM41" s="104" t="str">
        <f t="shared" ref="AM41:AT50" si="44">IFERROR(AA41/E41-1,"-")</f>
        <v>-</v>
      </c>
      <c r="AN41" s="104" t="str">
        <f t="shared" si="44"/>
        <v>-</v>
      </c>
      <c r="AO41" s="104" t="str">
        <f t="shared" si="44"/>
        <v>-</v>
      </c>
      <c r="AP41" s="104" t="str">
        <f t="shared" si="44"/>
        <v>-</v>
      </c>
      <c r="AQ41" s="104" t="str">
        <f t="shared" si="44"/>
        <v>-</v>
      </c>
      <c r="AR41" s="104" t="str">
        <f t="shared" si="44"/>
        <v>-</v>
      </c>
      <c r="AS41" s="104" t="str">
        <f t="shared" si="44"/>
        <v>-</v>
      </c>
      <c r="AT41" s="104" t="str">
        <f t="shared" si="44"/>
        <v>-</v>
      </c>
      <c r="AU41" s="100"/>
      <c r="AV41" s="104" t="str">
        <f t="shared" ref="AV41:BC58" si="45">IFERROR(AA41/P41-1,"-")</f>
        <v>-</v>
      </c>
      <c r="AW41" s="104" t="str">
        <f t="shared" si="45"/>
        <v>-</v>
      </c>
      <c r="AX41" s="104" t="str">
        <f t="shared" si="45"/>
        <v>-</v>
      </c>
      <c r="AY41" s="104" t="str">
        <f t="shared" si="45"/>
        <v>-</v>
      </c>
      <c r="AZ41" s="104" t="str">
        <f t="shared" si="45"/>
        <v>-</v>
      </c>
      <c r="BA41" s="104" t="str">
        <f t="shared" si="45"/>
        <v>-</v>
      </c>
      <c r="BB41" s="104" t="str">
        <f t="shared" si="45"/>
        <v>-</v>
      </c>
      <c r="BC41" s="104" t="str">
        <f t="shared" si="45"/>
        <v>-</v>
      </c>
    </row>
    <row r="42" spans="1:56" ht="18" x14ac:dyDescent="0.45">
      <c r="A42" s="20" t="s">
        <v>114</v>
      </c>
      <c r="B42" s="21" t="s">
        <v>200</v>
      </c>
      <c r="C42" s="22" t="s">
        <v>115</v>
      </c>
      <c r="D42" s="22" t="s">
        <v>31</v>
      </c>
      <c r="E42" s="44">
        <f>'Speka esosha maksa'!E42</f>
        <v>0</v>
      </c>
      <c r="F42" s="44">
        <f>'Speka esosha maksa'!F42</f>
        <v>0</v>
      </c>
      <c r="G42" s="44">
        <f>'Speka esosha maksa'!G42</f>
        <v>0</v>
      </c>
      <c r="H42" s="44">
        <f>'Speka esosha maksa'!H42</f>
        <v>0</v>
      </c>
      <c r="I42" s="44">
        <f>'Speka esosha maksa'!I42</f>
        <v>0</v>
      </c>
      <c r="J42" s="44">
        <f>'Speka esosha maksa'!J42</f>
        <v>0</v>
      </c>
      <c r="K42" s="44">
        <f>'Speka esosha maksa'!K42</f>
        <v>0</v>
      </c>
      <c r="L42" s="23">
        <f t="shared" si="43"/>
        <v>0</v>
      </c>
      <c r="M42" s="100"/>
      <c r="N42" s="21" t="s">
        <v>200</v>
      </c>
      <c r="O42" s="22" t="s">
        <v>115</v>
      </c>
      <c r="P42" s="44">
        <f>'Fakts''X'!Q42</f>
        <v>0</v>
      </c>
      <c r="Q42" s="44">
        <f>'Fakts''X'!R42</f>
        <v>0</v>
      </c>
      <c r="R42" s="44">
        <f>'Fakts''X'!S42</f>
        <v>0</v>
      </c>
      <c r="S42" s="44">
        <f>'Fakts''X'!T42</f>
        <v>0</v>
      </c>
      <c r="T42" s="44">
        <f>'Fakts''X'!U42</f>
        <v>0</v>
      </c>
      <c r="U42" s="44">
        <f>'Fakts''X'!V42</f>
        <v>0</v>
      </c>
      <c r="V42" s="44">
        <f>'Fakts''X'!W42</f>
        <v>0</v>
      </c>
      <c r="W42" s="23">
        <f t="shared" si="12"/>
        <v>0</v>
      </c>
      <c r="X42" s="100"/>
      <c r="Y42" s="21" t="s">
        <v>200</v>
      </c>
      <c r="Z42" s="22" t="s">
        <v>115</v>
      </c>
      <c r="AA42" s="44">
        <v>0</v>
      </c>
      <c r="AB42" s="44">
        <v>0</v>
      </c>
      <c r="AC42" s="44">
        <v>0</v>
      </c>
      <c r="AD42" s="44">
        <v>0</v>
      </c>
      <c r="AE42" s="44">
        <v>0</v>
      </c>
      <c r="AF42" s="44">
        <v>0</v>
      </c>
      <c r="AG42" s="44">
        <v>0</v>
      </c>
      <c r="AH42" s="23">
        <f>SUM(AA42:AG42)</f>
        <v>0</v>
      </c>
      <c r="AI42" s="100"/>
      <c r="AJ42" s="20" t="s">
        <v>114</v>
      </c>
      <c r="AK42" s="21" t="s">
        <v>200</v>
      </c>
      <c r="AL42" s="22" t="s">
        <v>115</v>
      </c>
      <c r="AM42" s="107" t="str">
        <f>IFERROR(AA42/E42-1,"-")</f>
        <v>-</v>
      </c>
      <c r="AN42" s="107" t="str">
        <f t="shared" si="44"/>
        <v>-</v>
      </c>
      <c r="AO42" s="107" t="str">
        <f t="shared" si="44"/>
        <v>-</v>
      </c>
      <c r="AP42" s="107" t="str">
        <f t="shared" si="44"/>
        <v>-</v>
      </c>
      <c r="AQ42" s="107" t="str">
        <f t="shared" si="44"/>
        <v>-</v>
      </c>
      <c r="AR42" s="107" t="str">
        <f t="shared" si="44"/>
        <v>-</v>
      </c>
      <c r="AS42" s="107" t="str">
        <f t="shared" si="44"/>
        <v>-</v>
      </c>
      <c r="AT42" s="107" t="str">
        <f t="shared" si="44"/>
        <v>-</v>
      </c>
      <c r="AU42" s="100"/>
      <c r="AV42" s="107" t="str">
        <f t="shared" si="45"/>
        <v>-</v>
      </c>
      <c r="AW42" s="107" t="str">
        <f t="shared" si="45"/>
        <v>-</v>
      </c>
      <c r="AX42" s="107" t="str">
        <f t="shared" si="45"/>
        <v>-</v>
      </c>
      <c r="AY42" s="107" t="str">
        <f t="shared" si="45"/>
        <v>-</v>
      </c>
      <c r="AZ42" s="107" t="str">
        <f t="shared" si="45"/>
        <v>-</v>
      </c>
      <c r="BA42" s="107" t="str">
        <f t="shared" si="45"/>
        <v>-</v>
      </c>
      <c r="BB42" s="107" t="str">
        <f t="shared" si="45"/>
        <v>-</v>
      </c>
      <c r="BC42" s="107" t="str">
        <f t="shared" si="45"/>
        <v>-</v>
      </c>
    </row>
    <row r="43" spans="1:56" ht="18" x14ac:dyDescent="0.35">
      <c r="A43" s="20" t="s">
        <v>116</v>
      </c>
      <c r="B43" s="21" t="s">
        <v>117</v>
      </c>
      <c r="C43" s="33" t="s">
        <v>118</v>
      </c>
      <c r="D43" s="45" t="s">
        <v>31</v>
      </c>
      <c r="E43" s="44">
        <f>'Speka esosha maksa'!E43</f>
        <v>0</v>
      </c>
      <c r="F43" s="44">
        <f>'Speka esosha maksa'!F43</f>
        <v>0</v>
      </c>
      <c r="G43" s="44">
        <f>'Speka esosha maksa'!G43</f>
        <v>0</v>
      </c>
      <c r="H43" s="44">
        <f>'Speka esosha maksa'!H43</f>
        <v>0</v>
      </c>
      <c r="I43" s="44">
        <f>'Speka esosha maksa'!I43</f>
        <v>0</v>
      </c>
      <c r="J43" s="44">
        <f>'Speka esosha maksa'!J43</f>
        <v>0</v>
      </c>
      <c r="K43" s="44">
        <f>'Speka esosha maksa'!K43</f>
        <v>0</v>
      </c>
      <c r="L43" s="23">
        <f t="shared" si="43"/>
        <v>0</v>
      </c>
      <c r="M43" s="100"/>
      <c r="N43" s="21" t="s">
        <v>117</v>
      </c>
      <c r="O43" s="33" t="s">
        <v>118</v>
      </c>
      <c r="P43" s="44">
        <f>'Fakts''X'!Q43</f>
        <v>0</v>
      </c>
      <c r="Q43" s="44">
        <f>'Fakts''X'!R43</f>
        <v>0</v>
      </c>
      <c r="R43" s="44">
        <f>'Fakts''X'!S43</f>
        <v>0</v>
      </c>
      <c r="S43" s="44">
        <f>'Fakts''X'!T43</f>
        <v>0</v>
      </c>
      <c r="T43" s="44">
        <f>'Fakts''X'!U43</f>
        <v>0</v>
      </c>
      <c r="U43" s="44">
        <f>'Fakts''X'!V43</f>
        <v>0</v>
      </c>
      <c r="V43" s="44">
        <f>'Fakts''X'!W43</f>
        <v>0</v>
      </c>
      <c r="W43" s="23">
        <f t="shared" si="12"/>
        <v>0</v>
      </c>
      <c r="X43" s="100"/>
      <c r="Y43" s="21" t="s">
        <v>117</v>
      </c>
      <c r="Z43" s="33" t="s">
        <v>118</v>
      </c>
      <c r="AA43" s="44">
        <v>0</v>
      </c>
      <c r="AB43" s="44">
        <v>0</v>
      </c>
      <c r="AC43" s="44">
        <v>0</v>
      </c>
      <c r="AD43" s="44">
        <v>0</v>
      </c>
      <c r="AE43" s="44">
        <v>0</v>
      </c>
      <c r="AF43" s="44">
        <v>0</v>
      </c>
      <c r="AG43" s="44">
        <v>0</v>
      </c>
      <c r="AH43" s="23">
        <f>SUM(AA43:AG43)</f>
        <v>0</v>
      </c>
      <c r="AI43" s="100"/>
      <c r="AJ43" s="20" t="s">
        <v>116</v>
      </c>
      <c r="AK43" s="21" t="s">
        <v>117</v>
      </c>
      <c r="AL43" s="33" t="s">
        <v>118</v>
      </c>
      <c r="AM43" s="107" t="str">
        <f>IFERROR(AA43/E43-1,"-")</f>
        <v>-</v>
      </c>
      <c r="AN43" s="107" t="str">
        <f t="shared" si="44"/>
        <v>-</v>
      </c>
      <c r="AO43" s="107" t="str">
        <f t="shared" si="44"/>
        <v>-</v>
      </c>
      <c r="AP43" s="107" t="str">
        <f t="shared" si="44"/>
        <v>-</v>
      </c>
      <c r="AQ43" s="107" t="str">
        <f t="shared" si="44"/>
        <v>-</v>
      </c>
      <c r="AR43" s="107" t="str">
        <f t="shared" si="44"/>
        <v>-</v>
      </c>
      <c r="AS43" s="107" t="str">
        <f t="shared" si="44"/>
        <v>-</v>
      </c>
      <c r="AT43" s="107" t="str">
        <f t="shared" si="44"/>
        <v>-</v>
      </c>
      <c r="AU43" s="100"/>
      <c r="AV43" s="107" t="str">
        <f t="shared" si="45"/>
        <v>-</v>
      </c>
      <c r="AW43" s="107" t="str">
        <f t="shared" si="45"/>
        <v>-</v>
      </c>
      <c r="AX43" s="107" t="str">
        <f t="shared" si="45"/>
        <v>-</v>
      </c>
      <c r="AY43" s="107" t="str">
        <f t="shared" si="45"/>
        <v>-</v>
      </c>
      <c r="AZ43" s="107" t="str">
        <f t="shared" si="45"/>
        <v>-</v>
      </c>
      <c r="BA43" s="107" t="str">
        <f t="shared" si="45"/>
        <v>-</v>
      </c>
      <c r="BB43" s="107" t="str">
        <f t="shared" si="45"/>
        <v>-</v>
      </c>
      <c r="BC43" s="107" t="str">
        <f t="shared" si="45"/>
        <v>-</v>
      </c>
    </row>
    <row r="44" spans="1:56" ht="30" x14ac:dyDescent="0.35">
      <c r="A44" s="46" t="s">
        <v>119</v>
      </c>
      <c r="B44" s="47" t="s">
        <v>120</v>
      </c>
      <c r="C44" s="33" t="s">
        <v>121</v>
      </c>
      <c r="D44" s="33" t="s">
        <v>31</v>
      </c>
      <c r="E44" s="23">
        <f t="shared" ref="E44:K44" si="46">E9+E18+SUM(E42:E43)</f>
        <v>0</v>
      </c>
      <c r="F44" s="23">
        <f t="shared" si="46"/>
        <v>0</v>
      </c>
      <c r="G44" s="23">
        <f t="shared" si="46"/>
        <v>0</v>
      </c>
      <c r="H44" s="23">
        <f t="shared" si="46"/>
        <v>0</v>
      </c>
      <c r="I44" s="23">
        <f t="shared" si="46"/>
        <v>0</v>
      </c>
      <c r="J44" s="23">
        <f t="shared" si="46"/>
        <v>0</v>
      </c>
      <c r="K44" s="23">
        <f t="shared" si="46"/>
        <v>0</v>
      </c>
      <c r="L44" s="23">
        <f t="shared" si="43"/>
        <v>0</v>
      </c>
      <c r="M44" s="117"/>
      <c r="N44" s="47" t="s">
        <v>120</v>
      </c>
      <c r="O44" s="33" t="s">
        <v>121</v>
      </c>
      <c r="P44" s="23">
        <f t="shared" ref="P44:V44" si="47">P9+P18+SUM(P42:P43)</f>
        <v>0</v>
      </c>
      <c r="Q44" s="23">
        <f t="shared" si="47"/>
        <v>0</v>
      </c>
      <c r="R44" s="23">
        <f t="shared" si="47"/>
        <v>0</v>
      </c>
      <c r="S44" s="23">
        <f t="shared" si="47"/>
        <v>0</v>
      </c>
      <c r="T44" s="23">
        <f t="shared" si="47"/>
        <v>0</v>
      </c>
      <c r="U44" s="23">
        <f t="shared" si="47"/>
        <v>0</v>
      </c>
      <c r="V44" s="23">
        <f t="shared" si="47"/>
        <v>0</v>
      </c>
      <c r="W44" s="23">
        <f t="shared" si="12"/>
        <v>0</v>
      </c>
      <c r="X44" s="117"/>
      <c r="Y44" s="47" t="s">
        <v>176</v>
      </c>
      <c r="Z44" s="33" t="s">
        <v>121</v>
      </c>
      <c r="AA44" s="23">
        <f t="shared" ref="AA44:AG44" si="48">AA9+AA18+SUM(AA42:AA43)</f>
        <v>0</v>
      </c>
      <c r="AB44" s="23">
        <f t="shared" si="48"/>
        <v>0</v>
      </c>
      <c r="AC44" s="23">
        <f t="shared" si="48"/>
        <v>0</v>
      </c>
      <c r="AD44" s="23">
        <f t="shared" si="48"/>
        <v>0</v>
      </c>
      <c r="AE44" s="23">
        <f t="shared" si="48"/>
        <v>0</v>
      </c>
      <c r="AF44" s="23">
        <f t="shared" si="48"/>
        <v>0</v>
      </c>
      <c r="AG44" s="23">
        <f t="shared" si="48"/>
        <v>0</v>
      </c>
      <c r="AH44" s="23">
        <f>SUM(AA44:AG44)</f>
        <v>0</v>
      </c>
      <c r="AI44" s="117"/>
      <c r="AJ44" s="46" t="s">
        <v>119</v>
      </c>
      <c r="AK44" s="47" t="s">
        <v>176</v>
      </c>
      <c r="AL44" s="33" t="s">
        <v>121</v>
      </c>
      <c r="AM44" s="107" t="str">
        <f>IFERROR(AA44/E44-1,"-")</f>
        <v>-</v>
      </c>
      <c r="AN44" s="107" t="str">
        <f t="shared" si="44"/>
        <v>-</v>
      </c>
      <c r="AO44" s="107" t="str">
        <f t="shared" si="44"/>
        <v>-</v>
      </c>
      <c r="AP44" s="107" t="str">
        <f t="shared" si="44"/>
        <v>-</v>
      </c>
      <c r="AQ44" s="107" t="str">
        <f t="shared" si="44"/>
        <v>-</v>
      </c>
      <c r="AR44" s="107" t="str">
        <f t="shared" si="44"/>
        <v>-</v>
      </c>
      <c r="AS44" s="107" t="str">
        <f t="shared" si="44"/>
        <v>-</v>
      </c>
      <c r="AT44" s="107" t="str">
        <f t="shared" si="44"/>
        <v>-</v>
      </c>
      <c r="AU44" s="117"/>
      <c r="AV44" s="107" t="str">
        <f t="shared" si="45"/>
        <v>-</v>
      </c>
      <c r="AW44" s="107" t="str">
        <f t="shared" si="45"/>
        <v>-</v>
      </c>
      <c r="AX44" s="107" t="str">
        <f t="shared" si="45"/>
        <v>-</v>
      </c>
      <c r="AY44" s="107" t="str">
        <f t="shared" si="45"/>
        <v>-</v>
      </c>
      <c r="AZ44" s="107" t="str">
        <f t="shared" si="45"/>
        <v>-</v>
      </c>
      <c r="BA44" s="107" t="str">
        <f t="shared" si="45"/>
        <v>-</v>
      </c>
      <c r="BB44" s="107" t="str">
        <f t="shared" si="45"/>
        <v>-</v>
      </c>
      <c r="BC44" s="107" t="str">
        <f t="shared" si="45"/>
        <v>-</v>
      </c>
    </row>
    <row r="45" spans="1:56" ht="30" x14ac:dyDescent="0.35">
      <c r="A45" s="48" t="s">
        <v>122</v>
      </c>
      <c r="B45" s="49" t="s">
        <v>123</v>
      </c>
      <c r="C45" s="50" t="s">
        <v>124</v>
      </c>
      <c r="D45" s="51" t="s">
        <v>31</v>
      </c>
      <c r="E45" s="52">
        <f>E46-E47+E48+E49</f>
        <v>0</v>
      </c>
      <c r="F45" s="52">
        <f t="shared" ref="F45:K45" si="49">F46-F47+F48+F49</f>
        <v>0</v>
      </c>
      <c r="G45" s="52">
        <f t="shared" si="49"/>
        <v>0</v>
      </c>
      <c r="H45" s="52">
        <f t="shared" si="49"/>
        <v>0</v>
      </c>
      <c r="I45" s="52">
        <f t="shared" si="49"/>
        <v>0</v>
      </c>
      <c r="J45" s="52">
        <f t="shared" si="49"/>
        <v>0</v>
      </c>
      <c r="K45" s="52">
        <f t="shared" si="49"/>
        <v>0</v>
      </c>
      <c r="L45" s="52">
        <f>L46-L47+L48+L49</f>
        <v>0</v>
      </c>
      <c r="M45" s="100"/>
      <c r="N45" s="49" t="s">
        <v>123</v>
      </c>
      <c r="O45" s="50" t="s">
        <v>124</v>
      </c>
      <c r="P45" s="52">
        <f>P46-P47+P48+P49</f>
        <v>0</v>
      </c>
      <c r="Q45" s="52">
        <f t="shared" ref="Q45:V45" si="50">Q46-Q47+Q48+Q49</f>
        <v>0</v>
      </c>
      <c r="R45" s="52">
        <f t="shared" si="50"/>
        <v>0</v>
      </c>
      <c r="S45" s="52">
        <f t="shared" si="50"/>
        <v>0</v>
      </c>
      <c r="T45" s="52">
        <f t="shared" si="50"/>
        <v>0</v>
      </c>
      <c r="U45" s="52">
        <f t="shared" si="50"/>
        <v>0</v>
      </c>
      <c r="V45" s="52">
        <f t="shared" si="50"/>
        <v>0</v>
      </c>
      <c r="W45" s="52">
        <f>W46-W47+W48+W49</f>
        <v>0</v>
      </c>
      <c r="X45" s="100"/>
      <c r="Y45" s="49" t="s">
        <v>123</v>
      </c>
      <c r="Z45" s="50" t="s">
        <v>124</v>
      </c>
      <c r="AA45" s="52">
        <f t="shared" ref="AA45:AF45" si="51">AA46-AA47+AA48+AA49</f>
        <v>0</v>
      </c>
      <c r="AB45" s="52">
        <f t="shared" si="51"/>
        <v>0</v>
      </c>
      <c r="AC45" s="52">
        <f t="shared" si="51"/>
        <v>0</v>
      </c>
      <c r="AD45" s="52">
        <f t="shared" si="51"/>
        <v>0</v>
      </c>
      <c r="AE45" s="52">
        <f t="shared" si="51"/>
        <v>0</v>
      </c>
      <c r="AF45" s="52">
        <f t="shared" si="51"/>
        <v>0</v>
      </c>
      <c r="AG45" s="52">
        <f>AG46-AG47+AG48+AG49</f>
        <v>0</v>
      </c>
      <c r="AH45" s="52">
        <f>AH46-AH47+AH48+AH49</f>
        <v>0</v>
      </c>
      <c r="AI45" s="100"/>
      <c r="AJ45" s="48" t="s">
        <v>122</v>
      </c>
      <c r="AK45" s="49" t="s">
        <v>123</v>
      </c>
      <c r="AL45" s="50" t="s">
        <v>124</v>
      </c>
      <c r="AM45" s="119" t="str">
        <f>IFERROR(AA45/E45-1,"-")</f>
        <v>-</v>
      </c>
      <c r="AN45" s="119" t="str">
        <f t="shared" si="44"/>
        <v>-</v>
      </c>
      <c r="AO45" s="119" t="str">
        <f t="shared" si="44"/>
        <v>-</v>
      </c>
      <c r="AP45" s="119" t="str">
        <f t="shared" si="44"/>
        <v>-</v>
      </c>
      <c r="AQ45" s="119" t="str">
        <f t="shared" si="44"/>
        <v>-</v>
      </c>
      <c r="AR45" s="119" t="str">
        <f t="shared" si="44"/>
        <v>-</v>
      </c>
      <c r="AS45" s="119" t="str">
        <f t="shared" si="44"/>
        <v>-</v>
      </c>
      <c r="AT45" s="119" t="str">
        <f t="shared" si="44"/>
        <v>-</v>
      </c>
      <c r="AU45" s="100"/>
      <c r="AV45" s="119" t="str">
        <f t="shared" si="45"/>
        <v>-</v>
      </c>
      <c r="AW45" s="119" t="str">
        <f t="shared" si="45"/>
        <v>-</v>
      </c>
      <c r="AX45" s="119" t="str">
        <f t="shared" si="45"/>
        <v>-</v>
      </c>
      <c r="AY45" s="119" t="str">
        <f t="shared" si="45"/>
        <v>-</v>
      </c>
      <c r="AZ45" s="119" t="str">
        <f t="shared" si="45"/>
        <v>-</v>
      </c>
      <c r="BA45" s="119" t="str">
        <f t="shared" si="45"/>
        <v>-</v>
      </c>
      <c r="BB45" s="119" t="str">
        <f t="shared" si="45"/>
        <v>-</v>
      </c>
      <c r="BC45" s="119" t="str">
        <f t="shared" si="45"/>
        <v>-</v>
      </c>
    </row>
    <row r="46" spans="1:56" ht="17.5" x14ac:dyDescent="0.45">
      <c r="A46" s="13" t="s">
        <v>125</v>
      </c>
      <c r="B46" s="14" t="s">
        <v>126</v>
      </c>
      <c r="C46" s="15" t="s">
        <v>127</v>
      </c>
      <c r="D46" s="15" t="s">
        <v>31</v>
      </c>
      <c r="E46" s="16">
        <f>'Speka esosha maksa'!E46</f>
        <v>0</v>
      </c>
      <c r="F46" s="16">
        <f>'Speka esosha maksa'!F46</f>
        <v>0</v>
      </c>
      <c r="G46" s="16">
        <f>'Speka esosha maksa'!G46</f>
        <v>0</v>
      </c>
      <c r="H46" s="16">
        <f>'Speka esosha maksa'!H46</f>
        <v>0</v>
      </c>
      <c r="I46" s="16">
        <f>'Speka esosha maksa'!I46</f>
        <v>0</v>
      </c>
      <c r="J46" s="16">
        <f>'Speka esosha maksa'!J46</f>
        <v>0</v>
      </c>
      <c r="K46" s="16">
        <f>'Speka esosha maksa'!K46</f>
        <v>0</v>
      </c>
      <c r="L46" s="17">
        <f>SUM(E46:K46)</f>
        <v>0</v>
      </c>
      <c r="M46" s="100"/>
      <c r="N46" s="14" t="s">
        <v>126</v>
      </c>
      <c r="O46" s="15" t="s">
        <v>127</v>
      </c>
      <c r="P46" s="16">
        <f>'Fakts''X'!Q46</f>
        <v>0</v>
      </c>
      <c r="Q46" s="16">
        <f>'Fakts''X'!R46</f>
        <v>0</v>
      </c>
      <c r="R46" s="16">
        <f>'Fakts''X'!S46</f>
        <v>0</v>
      </c>
      <c r="S46" s="16">
        <f>'Fakts''X'!T46</f>
        <v>0</v>
      </c>
      <c r="T46" s="16">
        <f>'Fakts''X'!U46</f>
        <v>0</v>
      </c>
      <c r="U46" s="16">
        <f>'Fakts''X'!V46</f>
        <v>0</v>
      </c>
      <c r="V46" s="16">
        <f>'Fakts''X'!W46</f>
        <v>0</v>
      </c>
      <c r="W46" s="17">
        <f>SUM(P46:V46)</f>
        <v>0</v>
      </c>
      <c r="X46" s="100"/>
      <c r="Y46" s="14" t="s">
        <v>126</v>
      </c>
      <c r="Z46" s="15" t="s">
        <v>127</v>
      </c>
      <c r="AA46" s="29">
        <v>0</v>
      </c>
      <c r="AB46" s="29">
        <v>0</v>
      </c>
      <c r="AC46" s="29">
        <v>0</v>
      </c>
      <c r="AD46" s="29">
        <v>0</v>
      </c>
      <c r="AE46" s="29">
        <v>0</v>
      </c>
      <c r="AF46" s="29">
        <v>0</v>
      </c>
      <c r="AG46" s="29">
        <v>0</v>
      </c>
      <c r="AH46" s="17">
        <f>SUM(AA46:AG46)</f>
        <v>0</v>
      </c>
      <c r="AI46" s="100"/>
      <c r="AJ46" s="13" t="s">
        <v>125</v>
      </c>
      <c r="AK46" s="14" t="s">
        <v>126</v>
      </c>
      <c r="AL46" s="15" t="s">
        <v>127</v>
      </c>
      <c r="AM46" s="104" t="str">
        <f t="shared" ref="AM46:AT58" si="52">IFERROR(AA46/E46-1,"-")</f>
        <v>-</v>
      </c>
      <c r="AN46" s="104" t="str">
        <f t="shared" si="44"/>
        <v>-</v>
      </c>
      <c r="AO46" s="104" t="str">
        <f t="shared" si="44"/>
        <v>-</v>
      </c>
      <c r="AP46" s="104" t="str">
        <f t="shared" si="44"/>
        <v>-</v>
      </c>
      <c r="AQ46" s="104" t="str">
        <f t="shared" si="44"/>
        <v>-</v>
      </c>
      <c r="AR46" s="104" t="str">
        <f t="shared" si="44"/>
        <v>-</v>
      </c>
      <c r="AS46" s="104" t="str">
        <f t="shared" si="44"/>
        <v>-</v>
      </c>
      <c r="AT46" s="104" t="str">
        <f t="shared" si="44"/>
        <v>-</v>
      </c>
      <c r="AU46" s="100"/>
      <c r="AV46" s="104" t="str">
        <f t="shared" si="45"/>
        <v>-</v>
      </c>
      <c r="AW46" s="104" t="str">
        <f t="shared" si="45"/>
        <v>-</v>
      </c>
      <c r="AX46" s="104" t="str">
        <f t="shared" si="45"/>
        <v>-</v>
      </c>
      <c r="AY46" s="104" t="str">
        <f t="shared" si="45"/>
        <v>-</v>
      </c>
      <c r="AZ46" s="104" t="str">
        <f t="shared" si="45"/>
        <v>-</v>
      </c>
      <c r="BA46" s="104" t="str">
        <f t="shared" si="45"/>
        <v>-</v>
      </c>
      <c r="BB46" s="104" t="str">
        <f t="shared" si="45"/>
        <v>-</v>
      </c>
      <c r="BC46" s="104" t="str">
        <f t="shared" si="45"/>
        <v>-</v>
      </c>
    </row>
    <row r="47" spans="1:56" s="58" customFormat="1" ht="17.5" x14ac:dyDescent="0.45">
      <c r="A47" s="53" t="s">
        <v>128</v>
      </c>
      <c r="B47" s="54" t="s">
        <v>129</v>
      </c>
      <c r="C47" s="55" t="s">
        <v>130</v>
      </c>
      <c r="D47" s="55" t="s">
        <v>31</v>
      </c>
      <c r="E47" s="16">
        <f>'Speka esosha maksa'!E47</f>
        <v>0</v>
      </c>
      <c r="F47" s="16">
        <f>'Speka esosha maksa'!F47</f>
        <v>0</v>
      </c>
      <c r="G47" s="16">
        <f>'Speka esosha maksa'!G47</f>
        <v>0</v>
      </c>
      <c r="H47" s="16">
        <f>'Speka esosha maksa'!H47</f>
        <v>0</v>
      </c>
      <c r="I47" s="16">
        <f>'Speka esosha maksa'!I47</f>
        <v>0</v>
      </c>
      <c r="J47" s="16">
        <f>'Speka esosha maksa'!J47</f>
        <v>0</v>
      </c>
      <c r="K47" s="16">
        <f>'Speka esosha maksa'!K47</f>
        <v>0</v>
      </c>
      <c r="L47" s="57">
        <f>SUM(E47:K47)</f>
        <v>0</v>
      </c>
      <c r="M47" s="120"/>
      <c r="N47" s="54" t="s">
        <v>129</v>
      </c>
      <c r="O47" s="55" t="s">
        <v>130</v>
      </c>
      <c r="P47" s="16">
        <f>'Fakts''X'!Q47</f>
        <v>0</v>
      </c>
      <c r="Q47" s="16">
        <f>'Fakts''X'!R47</f>
        <v>0</v>
      </c>
      <c r="R47" s="16">
        <f>'Fakts''X'!S47</f>
        <v>0</v>
      </c>
      <c r="S47" s="16">
        <f>'Fakts''X'!T47</f>
        <v>0</v>
      </c>
      <c r="T47" s="16">
        <f>'Fakts''X'!U47</f>
        <v>0</v>
      </c>
      <c r="U47" s="16">
        <f>'Fakts''X'!V47</f>
        <v>0</v>
      </c>
      <c r="V47" s="16">
        <f>'Fakts''X'!W47</f>
        <v>0</v>
      </c>
      <c r="W47" s="57">
        <f t="shared" si="12"/>
        <v>0</v>
      </c>
      <c r="X47" s="120"/>
      <c r="Y47" s="54" t="s">
        <v>129</v>
      </c>
      <c r="Z47" s="55" t="s">
        <v>130</v>
      </c>
      <c r="AA47" s="29">
        <v>0</v>
      </c>
      <c r="AB47" s="29">
        <v>0</v>
      </c>
      <c r="AC47" s="29">
        <v>0</v>
      </c>
      <c r="AD47" s="29">
        <v>0</v>
      </c>
      <c r="AE47" s="29">
        <v>0</v>
      </c>
      <c r="AF47" s="29">
        <v>0</v>
      </c>
      <c r="AG47" s="29">
        <v>0</v>
      </c>
      <c r="AH47" s="57">
        <f>SUM(AA47:AG47)</f>
        <v>0</v>
      </c>
      <c r="AI47" s="120"/>
      <c r="AJ47" s="53" t="s">
        <v>128</v>
      </c>
      <c r="AK47" s="54" t="s">
        <v>129</v>
      </c>
      <c r="AL47" s="55" t="s">
        <v>130</v>
      </c>
      <c r="AM47" s="104" t="str">
        <f t="shared" si="52"/>
        <v>-</v>
      </c>
      <c r="AN47" s="104" t="str">
        <f t="shared" si="44"/>
        <v>-</v>
      </c>
      <c r="AO47" s="104" t="str">
        <f t="shared" si="44"/>
        <v>-</v>
      </c>
      <c r="AP47" s="104" t="str">
        <f t="shared" si="44"/>
        <v>-</v>
      </c>
      <c r="AQ47" s="104" t="str">
        <f t="shared" si="44"/>
        <v>-</v>
      </c>
      <c r="AR47" s="104" t="str">
        <f t="shared" si="44"/>
        <v>-</v>
      </c>
      <c r="AS47" s="104" t="str">
        <f t="shared" si="44"/>
        <v>-</v>
      </c>
      <c r="AT47" s="104" t="str">
        <f t="shared" si="44"/>
        <v>-</v>
      </c>
      <c r="AU47" s="120"/>
      <c r="AV47" s="104" t="str">
        <f t="shared" si="45"/>
        <v>-</v>
      </c>
      <c r="AW47" s="104" t="str">
        <f t="shared" si="45"/>
        <v>-</v>
      </c>
      <c r="AX47" s="104" t="str">
        <f t="shared" si="45"/>
        <v>-</v>
      </c>
      <c r="AY47" s="104" t="str">
        <f t="shared" si="45"/>
        <v>-</v>
      </c>
      <c r="AZ47" s="104" t="str">
        <f t="shared" si="45"/>
        <v>-</v>
      </c>
      <c r="BA47" s="104" t="str">
        <f t="shared" si="45"/>
        <v>-</v>
      </c>
      <c r="BB47" s="104" t="str">
        <f t="shared" si="45"/>
        <v>-</v>
      </c>
      <c r="BC47" s="104" t="str">
        <f t="shared" si="45"/>
        <v>-</v>
      </c>
      <c r="BD47" s="155"/>
    </row>
    <row r="48" spans="1:56" ht="32" x14ac:dyDescent="0.45">
      <c r="A48" s="13" t="s">
        <v>131</v>
      </c>
      <c r="B48" s="14" t="s">
        <v>132</v>
      </c>
      <c r="C48" s="15" t="s">
        <v>133</v>
      </c>
      <c r="D48" s="15" t="s">
        <v>31</v>
      </c>
      <c r="E48" s="16">
        <f>'Speka esosha maksa'!E48</f>
        <v>0</v>
      </c>
      <c r="F48" s="16">
        <f>'Speka esosha maksa'!F48</f>
        <v>0</v>
      </c>
      <c r="G48" s="16">
        <f>'Speka esosha maksa'!G48</f>
        <v>0</v>
      </c>
      <c r="H48" s="16">
        <f>'Speka esosha maksa'!H48</f>
        <v>0</v>
      </c>
      <c r="I48" s="16">
        <f>'Speka esosha maksa'!I48</f>
        <v>0</v>
      </c>
      <c r="J48" s="16">
        <f>'Speka esosha maksa'!J48</f>
        <v>0</v>
      </c>
      <c r="K48" s="16">
        <f>'Speka esosha maksa'!K48</f>
        <v>0</v>
      </c>
      <c r="L48" s="17">
        <f>SUM(E48:K48)</f>
        <v>0</v>
      </c>
      <c r="M48" s="100"/>
      <c r="N48" s="14" t="s">
        <v>132</v>
      </c>
      <c r="O48" s="15" t="s">
        <v>133</v>
      </c>
      <c r="P48" s="16">
        <f>'Fakts''X'!Q48</f>
        <v>0</v>
      </c>
      <c r="Q48" s="16">
        <f>'Fakts''X'!R48</f>
        <v>0</v>
      </c>
      <c r="R48" s="16">
        <f>'Fakts''X'!S48</f>
        <v>0</v>
      </c>
      <c r="S48" s="16">
        <f>'Fakts''X'!T48</f>
        <v>0</v>
      </c>
      <c r="T48" s="16">
        <f>'Fakts''X'!U48</f>
        <v>0</v>
      </c>
      <c r="U48" s="16">
        <f>'Fakts''X'!V48</f>
        <v>0</v>
      </c>
      <c r="V48" s="16">
        <f>'Fakts''X'!W48</f>
        <v>0</v>
      </c>
      <c r="W48" s="17">
        <f t="shared" si="12"/>
        <v>0</v>
      </c>
      <c r="X48" s="100"/>
      <c r="Y48" s="14" t="s">
        <v>177</v>
      </c>
      <c r="Z48" s="15" t="s">
        <v>133</v>
      </c>
      <c r="AA48" s="29">
        <v>0</v>
      </c>
      <c r="AB48" s="29">
        <v>0</v>
      </c>
      <c r="AC48" s="29">
        <v>0</v>
      </c>
      <c r="AD48" s="29">
        <v>0</v>
      </c>
      <c r="AE48" s="29">
        <v>0</v>
      </c>
      <c r="AF48" s="29">
        <v>0</v>
      </c>
      <c r="AG48" s="29">
        <v>0</v>
      </c>
      <c r="AH48" s="17">
        <f>SUM(AA48:AG48)</f>
        <v>0</v>
      </c>
      <c r="AI48" s="100"/>
      <c r="AJ48" s="13" t="s">
        <v>131</v>
      </c>
      <c r="AK48" s="14" t="s">
        <v>177</v>
      </c>
      <c r="AL48" s="15" t="s">
        <v>133</v>
      </c>
      <c r="AM48" s="104" t="str">
        <f t="shared" si="52"/>
        <v>-</v>
      </c>
      <c r="AN48" s="104" t="str">
        <f t="shared" si="44"/>
        <v>-</v>
      </c>
      <c r="AO48" s="104" t="str">
        <f t="shared" si="44"/>
        <v>-</v>
      </c>
      <c r="AP48" s="104" t="str">
        <f t="shared" si="44"/>
        <v>-</v>
      </c>
      <c r="AQ48" s="104" t="str">
        <f t="shared" si="44"/>
        <v>-</v>
      </c>
      <c r="AR48" s="104" t="str">
        <f t="shared" si="44"/>
        <v>-</v>
      </c>
      <c r="AS48" s="104" t="str">
        <f t="shared" si="44"/>
        <v>-</v>
      </c>
      <c r="AT48" s="104" t="str">
        <f t="shared" si="44"/>
        <v>-</v>
      </c>
      <c r="AU48" s="100"/>
      <c r="AV48" s="104" t="str">
        <f t="shared" si="45"/>
        <v>-</v>
      </c>
      <c r="AW48" s="104" t="str">
        <f t="shared" si="45"/>
        <v>-</v>
      </c>
      <c r="AX48" s="104" t="str">
        <f t="shared" si="45"/>
        <v>-</v>
      </c>
      <c r="AY48" s="104" t="str">
        <f t="shared" si="45"/>
        <v>-</v>
      </c>
      <c r="AZ48" s="104" t="str">
        <f t="shared" si="45"/>
        <v>-</v>
      </c>
      <c r="BA48" s="104" t="str">
        <f t="shared" si="45"/>
        <v>-</v>
      </c>
      <c r="BB48" s="104" t="str">
        <f t="shared" si="45"/>
        <v>-</v>
      </c>
      <c r="BC48" s="104" t="str">
        <f t="shared" si="45"/>
        <v>-</v>
      </c>
    </row>
    <row r="49" spans="1:56" ht="32" x14ac:dyDescent="0.45">
      <c r="A49" s="13" t="s">
        <v>134</v>
      </c>
      <c r="B49" s="14" t="s">
        <v>135</v>
      </c>
      <c r="C49" s="15" t="s">
        <v>136</v>
      </c>
      <c r="D49" s="15" t="s">
        <v>31</v>
      </c>
      <c r="E49" s="16">
        <f>'Speka esosha maksa'!E49</f>
        <v>0</v>
      </c>
      <c r="F49" s="16">
        <f>'Speka esosha maksa'!F49</f>
        <v>0</v>
      </c>
      <c r="G49" s="16">
        <f>'Speka esosha maksa'!G49</f>
        <v>0</v>
      </c>
      <c r="H49" s="16">
        <f>'Speka esosha maksa'!H49</f>
        <v>0</v>
      </c>
      <c r="I49" s="16">
        <f>'Speka esosha maksa'!I49</f>
        <v>0</v>
      </c>
      <c r="J49" s="16">
        <f>'Speka esosha maksa'!J49</f>
        <v>0</v>
      </c>
      <c r="K49" s="16">
        <f>'Speka esosha maksa'!K49</f>
        <v>0</v>
      </c>
      <c r="L49" s="17">
        <f>SUM(E49:K49)</f>
        <v>0</v>
      </c>
      <c r="M49" s="100"/>
      <c r="N49" s="14" t="s">
        <v>135</v>
      </c>
      <c r="O49" s="15" t="s">
        <v>136</v>
      </c>
      <c r="P49" s="16">
        <f>'Fakts''X'!Q49</f>
        <v>0</v>
      </c>
      <c r="Q49" s="16">
        <f>'Fakts''X'!R49</f>
        <v>0</v>
      </c>
      <c r="R49" s="16">
        <f>'Fakts''X'!S49</f>
        <v>0</v>
      </c>
      <c r="S49" s="16">
        <f>'Fakts''X'!T49</f>
        <v>0</v>
      </c>
      <c r="T49" s="16">
        <f>'Fakts''X'!U49</f>
        <v>0</v>
      </c>
      <c r="U49" s="16">
        <f>'Fakts''X'!V49</f>
        <v>0</v>
      </c>
      <c r="V49" s="16">
        <f>'Fakts''X'!W49</f>
        <v>0</v>
      </c>
      <c r="W49" s="17">
        <f t="shared" si="12"/>
        <v>0</v>
      </c>
      <c r="X49" s="100"/>
      <c r="Y49" s="14" t="s">
        <v>135</v>
      </c>
      <c r="Z49" s="15" t="s">
        <v>136</v>
      </c>
      <c r="AA49" s="29">
        <v>0</v>
      </c>
      <c r="AB49" s="29">
        <v>0</v>
      </c>
      <c r="AC49" s="29">
        <v>0</v>
      </c>
      <c r="AD49" s="29">
        <v>0</v>
      </c>
      <c r="AE49" s="29">
        <v>0</v>
      </c>
      <c r="AF49" s="29">
        <v>0</v>
      </c>
      <c r="AG49" s="29">
        <v>0</v>
      </c>
      <c r="AH49" s="17">
        <f>SUM(AA49:AG49)</f>
        <v>0</v>
      </c>
      <c r="AI49" s="100"/>
      <c r="AJ49" s="13" t="s">
        <v>134</v>
      </c>
      <c r="AK49" s="14" t="s">
        <v>135</v>
      </c>
      <c r="AL49" s="15" t="s">
        <v>136</v>
      </c>
      <c r="AM49" s="104" t="str">
        <f t="shared" si="52"/>
        <v>-</v>
      </c>
      <c r="AN49" s="104" t="str">
        <f t="shared" si="44"/>
        <v>-</v>
      </c>
      <c r="AO49" s="104" t="str">
        <f t="shared" si="44"/>
        <v>-</v>
      </c>
      <c r="AP49" s="104" t="str">
        <f t="shared" si="44"/>
        <v>-</v>
      </c>
      <c r="AQ49" s="104" t="str">
        <f t="shared" si="44"/>
        <v>-</v>
      </c>
      <c r="AR49" s="104" t="str">
        <f t="shared" si="44"/>
        <v>-</v>
      </c>
      <c r="AS49" s="104" t="str">
        <f t="shared" si="44"/>
        <v>-</v>
      </c>
      <c r="AT49" s="104" t="str">
        <f t="shared" si="44"/>
        <v>-</v>
      </c>
      <c r="AU49" s="100"/>
      <c r="AV49" s="104" t="str">
        <f t="shared" si="45"/>
        <v>-</v>
      </c>
      <c r="AW49" s="104" t="str">
        <f t="shared" si="45"/>
        <v>-</v>
      </c>
      <c r="AX49" s="104" t="str">
        <f t="shared" si="45"/>
        <v>-</v>
      </c>
      <c r="AY49" s="104" t="str">
        <f t="shared" si="45"/>
        <v>-</v>
      </c>
      <c r="AZ49" s="104" t="str">
        <f t="shared" si="45"/>
        <v>-</v>
      </c>
      <c r="BA49" s="104" t="str">
        <f t="shared" si="45"/>
        <v>-</v>
      </c>
      <c r="BB49" s="104" t="str">
        <f t="shared" si="45"/>
        <v>-</v>
      </c>
      <c r="BC49" s="104" t="str">
        <f t="shared" si="45"/>
        <v>-</v>
      </c>
    </row>
    <row r="50" spans="1:56" ht="30" x14ac:dyDescent="0.35">
      <c r="A50" s="59" t="s">
        <v>137</v>
      </c>
      <c r="B50" s="60" t="s">
        <v>138</v>
      </c>
      <c r="C50" s="61" t="s">
        <v>139</v>
      </c>
      <c r="D50" s="61" t="s">
        <v>31</v>
      </c>
      <c r="E50" s="62">
        <f t="shared" ref="E50:K50" si="53">E44-E45</f>
        <v>0</v>
      </c>
      <c r="F50" s="62">
        <f t="shared" si="53"/>
        <v>0</v>
      </c>
      <c r="G50" s="62">
        <f t="shared" si="53"/>
        <v>0</v>
      </c>
      <c r="H50" s="62">
        <f t="shared" si="53"/>
        <v>0</v>
      </c>
      <c r="I50" s="62">
        <f t="shared" si="53"/>
        <v>0</v>
      </c>
      <c r="J50" s="62">
        <f t="shared" si="53"/>
        <v>0</v>
      </c>
      <c r="K50" s="62">
        <f t="shared" si="53"/>
        <v>0</v>
      </c>
      <c r="L50" s="62">
        <f>SUM(E50:K50)</f>
        <v>0</v>
      </c>
      <c r="M50" s="100"/>
      <c r="N50" s="60" t="s">
        <v>178</v>
      </c>
      <c r="O50" s="61" t="s">
        <v>139</v>
      </c>
      <c r="P50" s="62">
        <f t="shared" ref="P50:V50" si="54">P44-P45</f>
        <v>0</v>
      </c>
      <c r="Q50" s="62">
        <f t="shared" si="54"/>
        <v>0</v>
      </c>
      <c r="R50" s="62">
        <f t="shared" si="54"/>
        <v>0</v>
      </c>
      <c r="S50" s="62">
        <f t="shared" si="54"/>
        <v>0</v>
      </c>
      <c r="T50" s="62">
        <f t="shared" si="54"/>
        <v>0</v>
      </c>
      <c r="U50" s="62">
        <f t="shared" si="54"/>
        <v>0</v>
      </c>
      <c r="V50" s="62">
        <f t="shared" si="54"/>
        <v>0</v>
      </c>
      <c r="W50" s="62">
        <f t="shared" si="12"/>
        <v>0</v>
      </c>
      <c r="X50" s="100"/>
      <c r="Y50" s="60" t="s">
        <v>138</v>
      </c>
      <c r="Z50" s="61" t="s">
        <v>139</v>
      </c>
      <c r="AA50" s="62">
        <f t="shared" ref="AA50:AG50" si="55">AA44-AA45</f>
        <v>0</v>
      </c>
      <c r="AB50" s="62">
        <f t="shared" si="55"/>
        <v>0</v>
      </c>
      <c r="AC50" s="62">
        <f t="shared" si="55"/>
        <v>0</v>
      </c>
      <c r="AD50" s="62">
        <f t="shared" si="55"/>
        <v>0</v>
      </c>
      <c r="AE50" s="62">
        <f t="shared" si="55"/>
        <v>0</v>
      </c>
      <c r="AF50" s="62">
        <f t="shared" si="55"/>
        <v>0</v>
      </c>
      <c r="AG50" s="62">
        <f t="shared" si="55"/>
        <v>0</v>
      </c>
      <c r="AH50" s="62">
        <f>SUM(AA50:AG50)</f>
        <v>0</v>
      </c>
      <c r="AI50" s="100"/>
      <c r="AJ50" s="59" t="s">
        <v>137</v>
      </c>
      <c r="AK50" s="60" t="s">
        <v>138</v>
      </c>
      <c r="AL50" s="61" t="s">
        <v>139</v>
      </c>
      <c r="AM50" s="122" t="str">
        <f>IFERROR(AA50/E50-1,"-")</f>
        <v>-</v>
      </c>
      <c r="AN50" s="122" t="str">
        <f t="shared" si="44"/>
        <v>-</v>
      </c>
      <c r="AO50" s="122" t="str">
        <f t="shared" si="44"/>
        <v>-</v>
      </c>
      <c r="AP50" s="122" t="str">
        <f t="shared" si="44"/>
        <v>-</v>
      </c>
      <c r="AQ50" s="122" t="str">
        <f t="shared" si="44"/>
        <v>-</v>
      </c>
      <c r="AR50" s="122" t="str">
        <f t="shared" si="44"/>
        <v>-</v>
      </c>
      <c r="AS50" s="122" t="str">
        <f t="shared" si="44"/>
        <v>-</v>
      </c>
      <c r="AT50" s="122" t="str">
        <f t="shared" si="44"/>
        <v>-</v>
      </c>
      <c r="AU50" s="100"/>
      <c r="AV50" s="122" t="str">
        <f t="shared" si="45"/>
        <v>-</v>
      </c>
      <c r="AW50" s="122" t="str">
        <f t="shared" si="45"/>
        <v>-</v>
      </c>
      <c r="AX50" s="122" t="str">
        <f t="shared" si="45"/>
        <v>-</v>
      </c>
      <c r="AY50" s="122" t="str">
        <f t="shared" si="45"/>
        <v>-</v>
      </c>
      <c r="AZ50" s="122" t="str">
        <f t="shared" si="45"/>
        <v>-</v>
      </c>
      <c r="BA50" s="122" t="str">
        <f t="shared" si="45"/>
        <v>-</v>
      </c>
      <c r="BB50" s="122" t="str">
        <f t="shared" si="45"/>
        <v>-</v>
      </c>
      <c r="BC50" s="122" t="str">
        <f t="shared" si="45"/>
        <v>-</v>
      </c>
    </row>
    <row r="51" spans="1:56" x14ac:dyDescent="0.35">
      <c r="A51" s="63" t="s">
        <v>140</v>
      </c>
      <c r="B51" s="64" t="s">
        <v>141</v>
      </c>
      <c r="C51" s="65"/>
      <c r="D51" s="66"/>
      <c r="E51" s="67"/>
      <c r="F51" s="67"/>
      <c r="G51" s="67"/>
      <c r="H51" s="67"/>
      <c r="I51" s="67"/>
      <c r="J51" s="67"/>
      <c r="K51" s="67"/>
      <c r="L51" s="67"/>
      <c r="M51" s="100"/>
      <c r="N51" s="64" t="s">
        <v>179</v>
      </c>
      <c r="O51" s="65"/>
      <c r="P51" s="67"/>
      <c r="Q51" s="67"/>
      <c r="R51" s="67"/>
      <c r="S51" s="67"/>
      <c r="T51" s="67"/>
      <c r="U51" s="67"/>
      <c r="V51" s="67"/>
      <c r="W51" s="67"/>
      <c r="X51" s="100"/>
      <c r="Y51" s="64" t="s">
        <v>141</v>
      </c>
      <c r="Z51" s="65"/>
      <c r="AA51" s="67"/>
      <c r="AB51" s="67"/>
      <c r="AC51" s="67"/>
      <c r="AD51" s="67"/>
      <c r="AE51" s="67"/>
      <c r="AF51" s="67"/>
      <c r="AG51" s="67"/>
      <c r="AH51" s="67"/>
      <c r="AI51" s="100"/>
      <c r="AJ51" s="63" t="s">
        <v>140</v>
      </c>
      <c r="AK51" s="64" t="s">
        <v>141</v>
      </c>
      <c r="AL51" s="65"/>
      <c r="AM51" s="67"/>
      <c r="AN51" s="67"/>
      <c r="AO51" s="67"/>
      <c r="AP51" s="67"/>
      <c r="AQ51" s="67"/>
      <c r="AR51" s="67"/>
      <c r="AS51" s="67"/>
      <c r="AT51" s="67"/>
      <c r="AU51" s="100"/>
      <c r="AV51" s="67"/>
      <c r="AW51" s="67"/>
      <c r="AX51" s="67"/>
      <c r="AY51" s="67"/>
      <c r="AZ51" s="67"/>
      <c r="BA51" s="67"/>
      <c r="BB51" s="67"/>
      <c r="BC51" s="67"/>
    </row>
    <row r="52" spans="1:56" ht="17.5" x14ac:dyDescent="0.35">
      <c r="A52" s="68" t="s">
        <v>142</v>
      </c>
      <c r="B52" s="69" t="s">
        <v>143</v>
      </c>
      <c r="C52" s="70" t="s">
        <v>144</v>
      </c>
      <c r="D52" s="71" t="s">
        <v>27</v>
      </c>
      <c r="E52" s="72">
        <f>'Speka esosha maksa'!E52</f>
        <v>0</v>
      </c>
      <c r="F52" s="72">
        <f>'Speka esosha maksa'!F52</f>
        <v>0</v>
      </c>
      <c r="G52" s="72">
        <f>'Speka esosha maksa'!G52</f>
        <v>0</v>
      </c>
      <c r="H52" s="72">
        <f>'Speka esosha maksa'!H52</f>
        <v>0</v>
      </c>
      <c r="I52" s="72">
        <f>'Speka esosha maksa'!I52</f>
        <v>0</v>
      </c>
      <c r="J52" s="72">
        <f>'Speka esosha maksa'!J52</f>
        <v>0</v>
      </c>
      <c r="K52" s="72">
        <f>'Speka esosha maksa'!K52</f>
        <v>0</v>
      </c>
      <c r="L52" s="67"/>
      <c r="M52" s="100"/>
      <c r="N52" s="125" t="s">
        <v>180</v>
      </c>
      <c r="O52" s="126" t="s">
        <v>181</v>
      </c>
      <c r="P52" s="72">
        <f>'Fakts''X'!Q52</f>
        <v>0</v>
      </c>
      <c r="Q52" s="72">
        <f>'Fakts''X'!R52</f>
        <v>0</v>
      </c>
      <c r="R52" s="72">
        <f>'Fakts''X'!S52</f>
        <v>0</v>
      </c>
      <c r="S52" s="72">
        <f>'Fakts''X'!T52</f>
        <v>0</v>
      </c>
      <c r="T52" s="72">
        <f>'Fakts''X'!U52</f>
        <v>0</v>
      </c>
      <c r="U52" s="72">
        <f>'Fakts''X'!V52</f>
        <v>0</v>
      </c>
      <c r="V52" s="72">
        <f>'Fakts''X'!W52</f>
        <v>0</v>
      </c>
      <c r="W52" s="141"/>
      <c r="X52" s="100"/>
      <c r="Y52" s="69" t="s">
        <v>143</v>
      </c>
      <c r="Z52" s="70" t="s">
        <v>144</v>
      </c>
      <c r="AA52" s="72">
        <v>0</v>
      </c>
      <c r="AB52" s="72">
        <v>0</v>
      </c>
      <c r="AC52" s="72">
        <v>0</v>
      </c>
      <c r="AD52" s="72">
        <v>0</v>
      </c>
      <c r="AE52" s="72">
        <v>0</v>
      </c>
      <c r="AF52" s="72">
        <v>0</v>
      </c>
      <c r="AG52" s="72">
        <v>0</v>
      </c>
      <c r="AH52" s="67"/>
      <c r="AI52" s="100"/>
      <c r="AJ52" s="68" t="s">
        <v>142</v>
      </c>
      <c r="AK52" s="69" t="s">
        <v>143</v>
      </c>
      <c r="AL52" s="70" t="s">
        <v>144</v>
      </c>
      <c r="AM52" s="67" t="str">
        <f t="shared" si="52"/>
        <v>-</v>
      </c>
      <c r="AN52" s="67" t="str">
        <f t="shared" si="52"/>
        <v>-</v>
      </c>
      <c r="AO52" s="67" t="str">
        <f t="shared" si="52"/>
        <v>-</v>
      </c>
      <c r="AP52" s="67" t="str">
        <f t="shared" si="52"/>
        <v>-</v>
      </c>
      <c r="AQ52" s="67" t="str">
        <f t="shared" si="52"/>
        <v>-</v>
      </c>
      <c r="AR52" s="67" t="str">
        <f t="shared" si="52"/>
        <v>-</v>
      </c>
      <c r="AS52" s="67" t="str">
        <f t="shared" si="52"/>
        <v>-</v>
      </c>
      <c r="AT52" s="67" t="str">
        <f t="shared" si="52"/>
        <v>-</v>
      </c>
      <c r="AU52" s="100"/>
      <c r="AV52" s="67" t="str">
        <f t="shared" si="45"/>
        <v>-</v>
      </c>
      <c r="AW52" s="67" t="str">
        <f t="shared" si="45"/>
        <v>-</v>
      </c>
      <c r="AX52" s="67" t="str">
        <f t="shared" si="45"/>
        <v>-</v>
      </c>
      <c r="AY52" s="67" t="str">
        <f t="shared" si="45"/>
        <v>-</v>
      </c>
      <c r="AZ52" s="67" t="str">
        <f t="shared" si="45"/>
        <v>-</v>
      </c>
      <c r="BA52" s="67" t="str">
        <f t="shared" si="45"/>
        <v>-</v>
      </c>
      <c r="BB52" s="67" t="str">
        <f t="shared" si="45"/>
        <v>-</v>
      </c>
      <c r="BC52" s="67" t="str">
        <f t="shared" si="45"/>
        <v>-</v>
      </c>
    </row>
    <row r="53" spans="1:56" ht="17.5" x14ac:dyDescent="0.35">
      <c r="A53" s="68" t="s">
        <v>145</v>
      </c>
      <c r="B53" s="69" t="s">
        <v>146</v>
      </c>
      <c r="C53" s="70" t="s">
        <v>147</v>
      </c>
      <c r="D53" s="71" t="s">
        <v>31</v>
      </c>
      <c r="E53" s="73">
        <f>E52*E50</f>
        <v>0</v>
      </c>
      <c r="F53" s="73">
        <f t="shared" ref="F53:K53" si="56">F52*F50</f>
        <v>0</v>
      </c>
      <c r="G53" s="73">
        <f t="shared" si="56"/>
        <v>0</v>
      </c>
      <c r="H53" s="73">
        <f t="shared" si="56"/>
        <v>0</v>
      </c>
      <c r="I53" s="73">
        <f t="shared" si="56"/>
        <v>0</v>
      </c>
      <c r="J53" s="73">
        <f t="shared" si="56"/>
        <v>0</v>
      </c>
      <c r="K53" s="73">
        <f t="shared" si="56"/>
        <v>0</v>
      </c>
      <c r="L53" s="67"/>
      <c r="M53" s="100"/>
      <c r="N53" s="125" t="s">
        <v>182</v>
      </c>
      <c r="O53" s="126" t="s">
        <v>183</v>
      </c>
      <c r="P53" s="73">
        <f t="shared" ref="P53:V53" si="57">P52*P50</f>
        <v>0</v>
      </c>
      <c r="Q53" s="73">
        <f t="shared" si="57"/>
        <v>0</v>
      </c>
      <c r="R53" s="73">
        <f t="shared" si="57"/>
        <v>0</v>
      </c>
      <c r="S53" s="73">
        <f t="shared" si="57"/>
        <v>0</v>
      </c>
      <c r="T53" s="73">
        <f t="shared" si="57"/>
        <v>0</v>
      </c>
      <c r="U53" s="73">
        <f t="shared" si="57"/>
        <v>0</v>
      </c>
      <c r="V53" s="73">
        <f t="shared" si="57"/>
        <v>0</v>
      </c>
      <c r="W53" s="141"/>
      <c r="X53" s="100"/>
      <c r="Y53" s="69" t="s">
        <v>146</v>
      </c>
      <c r="Z53" s="70" t="s">
        <v>147</v>
      </c>
      <c r="AA53" s="73">
        <f>AA52*AA50</f>
        <v>0</v>
      </c>
      <c r="AB53" s="73">
        <f t="shared" ref="AB53:AG53" si="58">AB52*AB50</f>
        <v>0</v>
      </c>
      <c r="AC53" s="73">
        <f t="shared" si="58"/>
        <v>0</v>
      </c>
      <c r="AD53" s="73">
        <f t="shared" si="58"/>
        <v>0</v>
      </c>
      <c r="AE53" s="73">
        <f t="shared" si="58"/>
        <v>0</v>
      </c>
      <c r="AF53" s="73">
        <f t="shared" si="58"/>
        <v>0</v>
      </c>
      <c r="AG53" s="73">
        <f t="shared" si="58"/>
        <v>0</v>
      </c>
      <c r="AH53" s="67"/>
      <c r="AI53" s="100"/>
      <c r="AJ53" s="68" t="s">
        <v>145</v>
      </c>
      <c r="AK53" s="69" t="s">
        <v>146</v>
      </c>
      <c r="AL53" s="70" t="s">
        <v>147</v>
      </c>
      <c r="AM53" s="67" t="str">
        <f t="shared" si="52"/>
        <v>-</v>
      </c>
      <c r="AN53" s="67" t="str">
        <f t="shared" si="52"/>
        <v>-</v>
      </c>
      <c r="AO53" s="67" t="str">
        <f t="shared" si="52"/>
        <v>-</v>
      </c>
      <c r="AP53" s="67" t="str">
        <f t="shared" si="52"/>
        <v>-</v>
      </c>
      <c r="AQ53" s="67" t="str">
        <f t="shared" si="52"/>
        <v>-</v>
      </c>
      <c r="AR53" s="67" t="str">
        <f t="shared" si="52"/>
        <v>-</v>
      </c>
      <c r="AS53" s="67" t="str">
        <f t="shared" si="52"/>
        <v>-</v>
      </c>
      <c r="AT53" s="67" t="str">
        <f t="shared" si="52"/>
        <v>-</v>
      </c>
      <c r="AU53" s="100"/>
      <c r="AV53" s="67" t="str">
        <f t="shared" si="45"/>
        <v>-</v>
      </c>
      <c r="AW53" s="67" t="str">
        <f t="shared" si="45"/>
        <v>-</v>
      </c>
      <c r="AX53" s="67" t="str">
        <f t="shared" si="45"/>
        <v>-</v>
      </c>
      <c r="AY53" s="67" t="str">
        <f t="shared" si="45"/>
        <v>-</v>
      </c>
      <c r="AZ53" s="67" t="str">
        <f t="shared" si="45"/>
        <v>-</v>
      </c>
      <c r="BA53" s="67" t="str">
        <f t="shared" si="45"/>
        <v>-</v>
      </c>
      <c r="BB53" s="67" t="str">
        <f t="shared" si="45"/>
        <v>-</v>
      </c>
      <c r="BC53" s="67" t="str">
        <f t="shared" si="45"/>
        <v>-</v>
      </c>
    </row>
    <row r="54" spans="1:56" ht="30" x14ac:dyDescent="0.35">
      <c r="A54" s="59" t="s">
        <v>148</v>
      </c>
      <c r="B54" s="74" t="s">
        <v>149</v>
      </c>
      <c r="C54" s="75" t="s">
        <v>150</v>
      </c>
      <c r="D54" s="61" t="s">
        <v>31</v>
      </c>
      <c r="E54" s="62">
        <f t="shared" ref="E54:K54" si="59">E50+E53</f>
        <v>0</v>
      </c>
      <c r="F54" s="62">
        <f t="shared" si="59"/>
        <v>0</v>
      </c>
      <c r="G54" s="62">
        <f t="shared" si="59"/>
        <v>0</v>
      </c>
      <c r="H54" s="62">
        <f t="shared" si="59"/>
        <v>0</v>
      </c>
      <c r="I54" s="62">
        <f t="shared" si="59"/>
        <v>0</v>
      </c>
      <c r="J54" s="62">
        <f t="shared" si="59"/>
        <v>0</v>
      </c>
      <c r="K54" s="62">
        <f t="shared" si="59"/>
        <v>0</v>
      </c>
      <c r="L54" s="62">
        <f>SUM(E54:K54)</f>
        <v>0</v>
      </c>
      <c r="M54" s="100"/>
      <c r="N54" s="74" t="s">
        <v>184</v>
      </c>
      <c r="O54" s="75" t="s">
        <v>150</v>
      </c>
      <c r="P54" s="178" t="e">
        <f>'Fakts''X'!Q54</f>
        <v>#DIV/0!</v>
      </c>
      <c r="Q54" s="178" t="e">
        <f>'Fakts''X'!R54</f>
        <v>#DIV/0!</v>
      </c>
      <c r="R54" s="178" t="e">
        <f>'Fakts''X'!S54</f>
        <v>#DIV/0!</v>
      </c>
      <c r="S54" s="178" t="e">
        <f>'Fakts''X'!T54</f>
        <v>#DIV/0!</v>
      </c>
      <c r="T54" s="178" t="e">
        <f>'Fakts''X'!U54</f>
        <v>#DIV/0!</v>
      </c>
      <c r="U54" s="178" t="e">
        <f>'Fakts''X'!V54</f>
        <v>#DIV/0!</v>
      </c>
      <c r="V54" s="178" t="e">
        <f>'Fakts''X'!W54</f>
        <v>#DIV/0!</v>
      </c>
      <c r="W54" s="62" t="e">
        <f>SUM(P54:V54)</f>
        <v>#DIV/0!</v>
      </c>
      <c r="X54" s="100"/>
      <c r="Y54" s="74" t="s">
        <v>149</v>
      </c>
      <c r="Z54" s="75" t="s">
        <v>150</v>
      </c>
      <c r="AA54" s="62">
        <f t="shared" ref="AA54:AG54" si="60">AA50+AA53</f>
        <v>0</v>
      </c>
      <c r="AB54" s="62">
        <f t="shared" si="60"/>
        <v>0</v>
      </c>
      <c r="AC54" s="62">
        <f t="shared" si="60"/>
        <v>0</v>
      </c>
      <c r="AD54" s="62">
        <f t="shared" si="60"/>
        <v>0</v>
      </c>
      <c r="AE54" s="62">
        <f t="shared" si="60"/>
        <v>0</v>
      </c>
      <c r="AF54" s="62">
        <f t="shared" si="60"/>
        <v>0</v>
      </c>
      <c r="AG54" s="62">
        <f t="shared" si="60"/>
        <v>0</v>
      </c>
      <c r="AH54" s="62">
        <f>SUM(AA54:AG54)</f>
        <v>0</v>
      </c>
      <c r="AI54" s="100"/>
      <c r="AJ54" s="59" t="s">
        <v>148</v>
      </c>
      <c r="AK54" s="74" t="s">
        <v>149</v>
      </c>
      <c r="AL54" s="75" t="s">
        <v>150</v>
      </c>
      <c r="AM54" s="122" t="str">
        <f>IFERROR(AA54/E54-1,"-")</f>
        <v>-</v>
      </c>
      <c r="AN54" s="122" t="str">
        <f t="shared" si="52"/>
        <v>-</v>
      </c>
      <c r="AO54" s="122" t="str">
        <f t="shared" si="52"/>
        <v>-</v>
      </c>
      <c r="AP54" s="122" t="str">
        <f t="shared" si="52"/>
        <v>-</v>
      </c>
      <c r="AQ54" s="122" t="str">
        <f t="shared" si="52"/>
        <v>-</v>
      </c>
      <c r="AR54" s="122" t="str">
        <f t="shared" si="52"/>
        <v>-</v>
      </c>
      <c r="AS54" s="122" t="str">
        <f t="shared" si="52"/>
        <v>-</v>
      </c>
      <c r="AT54" s="122" t="str">
        <f t="shared" si="52"/>
        <v>-</v>
      </c>
      <c r="AU54" s="100"/>
      <c r="AV54" s="122" t="str">
        <f t="shared" si="45"/>
        <v>-</v>
      </c>
      <c r="AW54" s="122" t="str">
        <f t="shared" si="45"/>
        <v>-</v>
      </c>
      <c r="AX54" s="122" t="str">
        <f t="shared" si="45"/>
        <v>-</v>
      </c>
      <c r="AY54" s="122" t="str">
        <f t="shared" si="45"/>
        <v>-</v>
      </c>
      <c r="AZ54" s="122" t="str">
        <f t="shared" si="45"/>
        <v>-</v>
      </c>
      <c r="BA54" s="122" t="str">
        <f t="shared" si="45"/>
        <v>-</v>
      </c>
      <c r="BB54" s="122" t="str">
        <f t="shared" si="45"/>
        <v>-</v>
      </c>
      <c r="BC54" s="122" t="str">
        <f t="shared" si="45"/>
        <v>-</v>
      </c>
    </row>
    <row r="55" spans="1:56" s="79" customFormat="1" ht="31" x14ac:dyDescent="0.35">
      <c r="A55" s="13" t="s">
        <v>151</v>
      </c>
      <c r="B55" s="76" t="s">
        <v>152</v>
      </c>
      <c r="C55" s="77" t="s">
        <v>153</v>
      </c>
      <c r="D55" s="77" t="s">
        <v>31</v>
      </c>
      <c r="E55" s="130">
        <f>'Speka esosha maksa'!E55</f>
        <v>0</v>
      </c>
      <c r="F55" s="130">
        <f>'Speka esosha maksa'!F55</f>
        <v>0</v>
      </c>
      <c r="G55" s="130">
        <f>'Speka esosha maksa'!G55</f>
        <v>0</v>
      </c>
      <c r="H55" s="130">
        <f>'Speka esosha maksa'!H55</f>
        <v>0</v>
      </c>
      <c r="I55" s="130">
        <f>'Speka esosha maksa'!I55</f>
        <v>0</v>
      </c>
      <c r="J55" s="130">
        <f>'Speka esosha maksa'!J55</f>
        <v>0</v>
      </c>
      <c r="K55" s="130">
        <f>'Speka esosha maksa'!K55</f>
        <v>0</v>
      </c>
      <c r="L55" s="78">
        <f>SUM(E55:K55)</f>
        <v>0</v>
      </c>
      <c r="M55" s="100"/>
      <c r="N55" s="76" t="s">
        <v>152</v>
      </c>
      <c r="O55" s="77" t="s">
        <v>153</v>
      </c>
      <c r="P55" s="132">
        <f>'Fakts''X'!Q55</f>
        <v>0</v>
      </c>
      <c r="Q55" s="132">
        <f>'Fakts''X'!R55</f>
        <v>0</v>
      </c>
      <c r="R55" s="132">
        <f>'Fakts''X'!S55</f>
        <v>0</v>
      </c>
      <c r="S55" s="132">
        <f>'Fakts''X'!T55</f>
        <v>0</v>
      </c>
      <c r="T55" s="132">
        <f>'Fakts''X'!U55</f>
        <v>0</v>
      </c>
      <c r="U55" s="132">
        <f>'Fakts''X'!V55</f>
        <v>0</v>
      </c>
      <c r="V55" s="132">
        <f>'Fakts''X'!W55</f>
        <v>0</v>
      </c>
      <c r="W55" s="131">
        <f>SUM(P55:V55)</f>
        <v>0</v>
      </c>
      <c r="X55" s="100"/>
      <c r="Y55" s="76" t="s">
        <v>152</v>
      </c>
      <c r="Z55" s="77" t="s">
        <v>153</v>
      </c>
      <c r="AA55" s="78" t="e">
        <f>'Fakts''X'!AC59</f>
        <v>#DIV/0!</v>
      </c>
      <c r="AB55" s="78" t="e">
        <f>'Fakts''X'!AD59</f>
        <v>#DIV/0!</v>
      </c>
      <c r="AC55" s="78" t="e">
        <f>'Fakts''X'!AE59</f>
        <v>#DIV/0!</v>
      </c>
      <c r="AD55" s="78" t="e">
        <f>'Fakts''X'!AF59</f>
        <v>#DIV/0!</v>
      </c>
      <c r="AE55" s="78" t="e">
        <f>'Fakts''X'!AG59</f>
        <v>#DIV/0!</v>
      </c>
      <c r="AF55" s="78" t="e">
        <f>'Fakts''X'!AH59</f>
        <v>#DIV/0!</v>
      </c>
      <c r="AG55" s="78" t="e">
        <f>'Fakts''X'!AI59</f>
        <v>#DIV/0!</v>
      </c>
      <c r="AH55" s="78" t="e">
        <f>SUM(AA55:AG55)</f>
        <v>#DIV/0!</v>
      </c>
      <c r="AI55" s="100"/>
      <c r="AJ55" s="13" t="s">
        <v>151</v>
      </c>
      <c r="AK55" s="76" t="s">
        <v>185</v>
      </c>
      <c r="AL55" s="77" t="s">
        <v>153</v>
      </c>
      <c r="AM55" s="104" t="str">
        <f t="shared" ref="AM55" si="61">IFERROR(AA55/E55-1,"-")</f>
        <v>-</v>
      </c>
      <c r="AN55" s="104" t="str">
        <f t="shared" si="52"/>
        <v>-</v>
      </c>
      <c r="AO55" s="104" t="str">
        <f t="shared" si="52"/>
        <v>-</v>
      </c>
      <c r="AP55" s="104" t="str">
        <f t="shared" si="52"/>
        <v>-</v>
      </c>
      <c r="AQ55" s="104" t="str">
        <f t="shared" si="52"/>
        <v>-</v>
      </c>
      <c r="AR55" s="104" t="str">
        <f t="shared" si="52"/>
        <v>-</v>
      </c>
      <c r="AS55" s="104" t="str">
        <f t="shared" si="52"/>
        <v>-</v>
      </c>
      <c r="AT55" s="104" t="str">
        <f t="shared" si="52"/>
        <v>-</v>
      </c>
      <c r="AU55" s="100"/>
      <c r="AV55" s="104" t="str">
        <f t="shared" si="45"/>
        <v>-</v>
      </c>
      <c r="AW55" s="104" t="str">
        <f t="shared" si="45"/>
        <v>-</v>
      </c>
      <c r="AX55" s="104" t="str">
        <f t="shared" si="45"/>
        <v>-</v>
      </c>
      <c r="AY55" s="104" t="str">
        <f t="shared" si="45"/>
        <v>-</v>
      </c>
      <c r="AZ55" s="104" t="str">
        <f t="shared" si="45"/>
        <v>-</v>
      </c>
      <c r="BA55" s="104" t="str">
        <f t="shared" si="45"/>
        <v>-</v>
      </c>
      <c r="BB55" s="104" t="str">
        <f t="shared" si="45"/>
        <v>-</v>
      </c>
      <c r="BC55" s="104" t="str">
        <f t="shared" si="45"/>
        <v>-</v>
      </c>
      <c r="BD55" s="155"/>
    </row>
    <row r="56" spans="1:56" s="79" customFormat="1" ht="30" x14ac:dyDescent="0.35">
      <c r="A56" s="80" t="s">
        <v>154</v>
      </c>
      <c r="B56" s="81" t="s">
        <v>155</v>
      </c>
      <c r="C56" s="82" t="s">
        <v>156</v>
      </c>
      <c r="D56" s="82" t="s">
        <v>31</v>
      </c>
      <c r="E56" s="83">
        <f t="shared" ref="E56:K56" si="62">E53-E55</f>
        <v>0</v>
      </c>
      <c r="F56" s="83">
        <f t="shared" si="62"/>
        <v>0</v>
      </c>
      <c r="G56" s="83">
        <f t="shared" si="62"/>
        <v>0</v>
      </c>
      <c r="H56" s="83">
        <f t="shared" si="62"/>
        <v>0</v>
      </c>
      <c r="I56" s="83">
        <f t="shared" si="62"/>
        <v>0</v>
      </c>
      <c r="J56" s="83">
        <f t="shared" si="62"/>
        <v>0</v>
      </c>
      <c r="K56" s="83">
        <f t="shared" si="62"/>
        <v>0</v>
      </c>
      <c r="L56" s="83">
        <f>SUM(E56:K56)</f>
        <v>0</v>
      </c>
      <c r="M56" s="100"/>
      <c r="N56" s="81" t="s">
        <v>186</v>
      </c>
      <c r="O56" s="82" t="s">
        <v>187</v>
      </c>
      <c r="P56" s="83" t="e">
        <f>P54-P50</f>
        <v>#DIV/0!</v>
      </c>
      <c r="Q56" s="83" t="e">
        <f t="shared" ref="Q56:V56" si="63">Q54-Q50</f>
        <v>#DIV/0!</v>
      </c>
      <c r="R56" s="83" t="e">
        <f t="shared" si="63"/>
        <v>#DIV/0!</v>
      </c>
      <c r="S56" s="83" t="e">
        <f t="shared" si="63"/>
        <v>#DIV/0!</v>
      </c>
      <c r="T56" s="83" t="e">
        <f t="shared" si="63"/>
        <v>#DIV/0!</v>
      </c>
      <c r="U56" s="83" t="e">
        <f t="shared" si="63"/>
        <v>#DIV/0!</v>
      </c>
      <c r="V56" s="83" t="e">
        <f t="shared" si="63"/>
        <v>#DIV/0!</v>
      </c>
      <c r="W56" s="83" t="e">
        <f>SUM(P56:V56)</f>
        <v>#DIV/0!</v>
      </c>
      <c r="X56" s="100"/>
      <c r="Y56" s="81" t="s">
        <v>155</v>
      </c>
      <c r="Z56" s="82" t="s">
        <v>156</v>
      </c>
      <c r="AA56" s="83" t="e">
        <f>AA53-AA55</f>
        <v>#DIV/0!</v>
      </c>
      <c r="AB56" s="83" t="e">
        <f t="shared" ref="AB56:AG56" si="64">AB53-AB55</f>
        <v>#DIV/0!</v>
      </c>
      <c r="AC56" s="83" t="e">
        <f t="shared" si="64"/>
        <v>#DIV/0!</v>
      </c>
      <c r="AD56" s="83" t="e">
        <f t="shared" si="64"/>
        <v>#DIV/0!</v>
      </c>
      <c r="AE56" s="83" t="e">
        <f t="shared" si="64"/>
        <v>#DIV/0!</v>
      </c>
      <c r="AF56" s="83" t="e">
        <f t="shared" si="64"/>
        <v>#DIV/0!</v>
      </c>
      <c r="AG56" s="83" t="e">
        <f t="shared" si="64"/>
        <v>#DIV/0!</v>
      </c>
      <c r="AH56" s="83" t="e">
        <f>SUM(AA56:AG56)</f>
        <v>#DIV/0!</v>
      </c>
      <c r="AI56" s="100"/>
      <c r="AJ56" s="80" t="s">
        <v>154</v>
      </c>
      <c r="AK56" s="81" t="s">
        <v>155</v>
      </c>
      <c r="AL56" s="82" t="s">
        <v>156</v>
      </c>
      <c r="AM56" s="157" t="str">
        <f>IFERROR(AA56/E56-1,"-")</f>
        <v>-</v>
      </c>
      <c r="AN56" s="157" t="str">
        <f t="shared" si="52"/>
        <v>-</v>
      </c>
      <c r="AO56" s="157" t="str">
        <f t="shared" si="52"/>
        <v>-</v>
      </c>
      <c r="AP56" s="157" t="str">
        <f t="shared" si="52"/>
        <v>-</v>
      </c>
      <c r="AQ56" s="157" t="str">
        <f t="shared" si="52"/>
        <v>-</v>
      </c>
      <c r="AR56" s="157" t="str">
        <f t="shared" si="52"/>
        <v>-</v>
      </c>
      <c r="AS56" s="157" t="str">
        <f t="shared" si="52"/>
        <v>-</v>
      </c>
      <c r="AT56" s="157" t="str">
        <f t="shared" si="52"/>
        <v>-</v>
      </c>
      <c r="AU56" s="100"/>
      <c r="AV56" s="157" t="str">
        <f t="shared" si="45"/>
        <v>-</v>
      </c>
      <c r="AW56" s="157" t="str">
        <f t="shared" si="45"/>
        <v>-</v>
      </c>
      <c r="AX56" s="157" t="str">
        <f t="shared" si="45"/>
        <v>-</v>
      </c>
      <c r="AY56" s="157" t="str">
        <f t="shared" si="45"/>
        <v>-</v>
      </c>
      <c r="AZ56" s="157" t="str">
        <f t="shared" si="45"/>
        <v>-</v>
      </c>
      <c r="BA56" s="157" t="str">
        <f t="shared" si="45"/>
        <v>-</v>
      </c>
      <c r="BB56" s="157" t="str">
        <f t="shared" si="45"/>
        <v>-</v>
      </c>
      <c r="BC56" s="157" t="str">
        <f t="shared" si="45"/>
        <v>-</v>
      </c>
      <c r="BD56" s="155"/>
    </row>
    <row r="57" spans="1:56" ht="30" x14ac:dyDescent="0.35">
      <c r="A57" s="59" t="s">
        <v>157</v>
      </c>
      <c r="B57" s="60" t="s">
        <v>158</v>
      </c>
      <c r="C57" s="61" t="s">
        <v>159</v>
      </c>
      <c r="D57" s="61" t="s">
        <v>31</v>
      </c>
      <c r="E57" s="62">
        <f t="shared" ref="E57:K57" si="65">E54-E55</f>
        <v>0</v>
      </c>
      <c r="F57" s="62">
        <f t="shared" si="65"/>
        <v>0</v>
      </c>
      <c r="G57" s="62">
        <f t="shared" si="65"/>
        <v>0</v>
      </c>
      <c r="H57" s="62">
        <f t="shared" si="65"/>
        <v>0</v>
      </c>
      <c r="I57" s="62">
        <f t="shared" si="65"/>
        <v>0</v>
      </c>
      <c r="J57" s="62">
        <f t="shared" si="65"/>
        <v>0</v>
      </c>
      <c r="K57" s="62">
        <f t="shared" si="65"/>
        <v>0</v>
      </c>
      <c r="L57" s="62">
        <f>SUM(E57:K57)</f>
        <v>0</v>
      </c>
      <c r="M57" s="100"/>
      <c r="N57" s="60" t="s">
        <v>190</v>
      </c>
      <c r="O57" s="61" t="s">
        <v>159</v>
      </c>
      <c r="P57" s="62">
        <f>P50</f>
        <v>0</v>
      </c>
      <c r="Q57" s="62">
        <f t="shared" ref="Q57:V57" si="66">Q50</f>
        <v>0</v>
      </c>
      <c r="R57" s="62">
        <f t="shared" si="66"/>
        <v>0</v>
      </c>
      <c r="S57" s="62">
        <f t="shared" si="66"/>
        <v>0</v>
      </c>
      <c r="T57" s="62">
        <f t="shared" si="66"/>
        <v>0</v>
      </c>
      <c r="U57" s="62">
        <f t="shared" si="66"/>
        <v>0</v>
      </c>
      <c r="V57" s="62">
        <f t="shared" si="66"/>
        <v>0</v>
      </c>
      <c r="W57" s="62">
        <f>SUM(P57:V57)</f>
        <v>0</v>
      </c>
      <c r="X57" s="100"/>
      <c r="Y57" s="60" t="s">
        <v>158</v>
      </c>
      <c r="Z57" s="61" t="s">
        <v>159</v>
      </c>
      <c r="AA57" s="62" t="e">
        <f>AA54-AA55</f>
        <v>#DIV/0!</v>
      </c>
      <c r="AB57" s="62" t="e">
        <f>AB54-AB55</f>
        <v>#DIV/0!</v>
      </c>
      <c r="AC57" s="62" t="e">
        <f t="shared" ref="AC57:AG57" si="67">AC54-AC55</f>
        <v>#DIV/0!</v>
      </c>
      <c r="AD57" s="62" t="e">
        <f t="shared" si="67"/>
        <v>#DIV/0!</v>
      </c>
      <c r="AE57" s="62" t="e">
        <f t="shared" si="67"/>
        <v>#DIV/0!</v>
      </c>
      <c r="AF57" s="62" t="e">
        <f t="shared" si="67"/>
        <v>#DIV/0!</v>
      </c>
      <c r="AG57" s="62" t="e">
        <f t="shared" si="67"/>
        <v>#DIV/0!</v>
      </c>
      <c r="AH57" s="62" t="e">
        <f>SUM(AA57:AG57)</f>
        <v>#DIV/0!</v>
      </c>
      <c r="AI57" s="100"/>
      <c r="AJ57" s="59" t="s">
        <v>157</v>
      </c>
      <c r="AK57" s="60" t="s">
        <v>158</v>
      </c>
      <c r="AL57" s="61" t="s">
        <v>159</v>
      </c>
      <c r="AM57" s="122" t="str">
        <f>IFERROR(AA57/E57-1,"-")</f>
        <v>-</v>
      </c>
      <c r="AN57" s="122" t="str">
        <f t="shared" si="52"/>
        <v>-</v>
      </c>
      <c r="AO57" s="122" t="str">
        <f t="shared" si="52"/>
        <v>-</v>
      </c>
      <c r="AP57" s="122" t="str">
        <f t="shared" si="52"/>
        <v>-</v>
      </c>
      <c r="AQ57" s="122" t="str">
        <f t="shared" si="52"/>
        <v>-</v>
      </c>
      <c r="AR57" s="122" t="str">
        <f t="shared" si="52"/>
        <v>-</v>
      </c>
      <c r="AS57" s="122" t="str">
        <f t="shared" si="52"/>
        <v>-</v>
      </c>
      <c r="AT57" s="122" t="str">
        <f t="shared" si="52"/>
        <v>-</v>
      </c>
      <c r="AU57" s="100"/>
      <c r="AV57" s="122" t="str">
        <f t="shared" si="45"/>
        <v>-</v>
      </c>
      <c r="AW57" s="122" t="str">
        <f t="shared" si="45"/>
        <v>-</v>
      </c>
      <c r="AX57" s="122" t="str">
        <f t="shared" si="45"/>
        <v>-</v>
      </c>
      <c r="AY57" s="122" t="str">
        <f t="shared" si="45"/>
        <v>-</v>
      </c>
      <c r="AZ57" s="122" t="str">
        <f t="shared" si="45"/>
        <v>-</v>
      </c>
      <c r="BA57" s="122" t="str">
        <f t="shared" si="45"/>
        <v>-</v>
      </c>
      <c r="BB57" s="122" t="str">
        <f t="shared" si="45"/>
        <v>-</v>
      </c>
      <c r="BC57" s="122" t="str">
        <f t="shared" si="45"/>
        <v>-</v>
      </c>
    </row>
    <row r="58" spans="1:56" ht="30" x14ac:dyDescent="0.35">
      <c r="A58" s="59" t="s">
        <v>160</v>
      </c>
      <c r="B58" s="84" t="s">
        <v>161</v>
      </c>
      <c r="C58" s="61" t="s">
        <v>162</v>
      </c>
      <c r="D58" s="61" t="s">
        <v>163</v>
      </c>
      <c r="E58" s="85" t="e">
        <f t="shared" ref="E58:K58" si="68">IF(E57/E6&lt;=0,0,E57/E6)</f>
        <v>#DIV/0!</v>
      </c>
      <c r="F58" s="85" t="e">
        <f t="shared" si="68"/>
        <v>#DIV/0!</v>
      </c>
      <c r="G58" s="85" t="e">
        <f t="shared" si="68"/>
        <v>#DIV/0!</v>
      </c>
      <c r="H58" s="85" t="e">
        <f t="shared" si="68"/>
        <v>#DIV/0!</v>
      </c>
      <c r="I58" s="85" t="e">
        <f t="shared" si="68"/>
        <v>#DIV/0!</v>
      </c>
      <c r="J58" s="85" t="e">
        <f t="shared" si="68"/>
        <v>#DIV/0!</v>
      </c>
      <c r="K58" s="85" t="e">
        <f t="shared" si="68"/>
        <v>#DIV/0!</v>
      </c>
      <c r="M58" s="100"/>
      <c r="N58" s="84" t="s">
        <v>191</v>
      </c>
      <c r="O58" s="61" t="s">
        <v>162</v>
      </c>
      <c r="P58" s="85" t="e">
        <f t="shared" ref="P58:V58" si="69">IF(P57/P6&lt;=0,0,P57/P6)</f>
        <v>#DIV/0!</v>
      </c>
      <c r="Q58" s="85" t="e">
        <f t="shared" si="69"/>
        <v>#DIV/0!</v>
      </c>
      <c r="R58" s="85" t="e">
        <f t="shared" si="69"/>
        <v>#DIV/0!</v>
      </c>
      <c r="S58" s="85" t="e">
        <f t="shared" si="69"/>
        <v>#DIV/0!</v>
      </c>
      <c r="T58" s="85" t="e">
        <f t="shared" si="69"/>
        <v>#DIV/0!</v>
      </c>
      <c r="U58" s="85" t="e">
        <f t="shared" si="69"/>
        <v>#DIV/0!</v>
      </c>
      <c r="V58" s="85" t="e">
        <f t="shared" si="69"/>
        <v>#DIV/0!</v>
      </c>
      <c r="Y58" s="84" t="s">
        <v>161</v>
      </c>
      <c r="Z58" s="61" t="s">
        <v>162</v>
      </c>
      <c r="AA58" s="85" t="e">
        <f t="shared" ref="AA58:AG58" si="70">IF(AA57/AA6&lt;=0,0,AA57/AA6)</f>
        <v>#DIV/0!</v>
      </c>
      <c r="AB58" s="85" t="e">
        <f t="shared" si="70"/>
        <v>#DIV/0!</v>
      </c>
      <c r="AC58" s="85" t="e">
        <f t="shared" si="70"/>
        <v>#DIV/0!</v>
      </c>
      <c r="AD58" s="85" t="e">
        <f t="shared" si="70"/>
        <v>#DIV/0!</v>
      </c>
      <c r="AE58" s="85" t="e">
        <f t="shared" si="70"/>
        <v>#DIV/0!</v>
      </c>
      <c r="AF58" s="85" t="e">
        <f t="shared" si="70"/>
        <v>#DIV/0!</v>
      </c>
      <c r="AG58" s="85" t="e">
        <f t="shared" si="70"/>
        <v>#DIV/0!</v>
      </c>
      <c r="AI58" s="100"/>
      <c r="AJ58" s="59" t="s">
        <v>160</v>
      </c>
      <c r="AK58" s="84" t="s">
        <v>161</v>
      </c>
      <c r="AL58" s="61" t="s">
        <v>162</v>
      </c>
      <c r="AM58" s="122" t="str">
        <f>IFERROR(AA58/E58-1,"-")</f>
        <v>-</v>
      </c>
      <c r="AN58" s="122" t="str">
        <f t="shared" si="52"/>
        <v>-</v>
      </c>
      <c r="AO58" s="122" t="str">
        <f t="shared" si="52"/>
        <v>-</v>
      </c>
      <c r="AP58" s="122" t="str">
        <f t="shared" si="52"/>
        <v>-</v>
      </c>
      <c r="AQ58" s="122" t="str">
        <f t="shared" si="52"/>
        <v>-</v>
      </c>
      <c r="AR58" s="122" t="str">
        <f t="shared" si="52"/>
        <v>-</v>
      </c>
      <c r="AS58" s="122" t="str">
        <f t="shared" si="52"/>
        <v>-</v>
      </c>
      <c r="AT58" s="158"/>
      <c r="AU58" s="100"/>
      <c r="AV58" s="122" t="str">
        <f t="shared" si="45"/>
        <v>-</v>
      </c>
      <c r="AW58" s="122" t="str">
        <f t="shared" si="45"/>
        <v>-</v>
      </c>
      <c r="AX58" s="122" t="str">
        <f t="shared" si="45"/>
        <v>-</v>
      </c>
      <c r="AY58" s="122" t="str">
        <f t="shared" si="45"/>
        <v>-</v>
      </c>
      <c r="AZ58" s="122" t="str">
        <f t="shared" si="45"/>
        <v>-</v>
      </c>
      <c r="BA58" s="122" t="str">
        <f t="shared" si="45"/>
        <v>-</v>
      </c>
      <c r="BB58" s="122" t="str">
        <f t="shared" si="45"/>
        <v>-</v>
      </c>
      <c r="BC58" s="158"/>
    </row>
    <row r="59" spans="1:56" ht="60" customHeight="1" x14ac:dyDescent="0.35">
      <c r="A59" s="510" t="s">
        <v>164</v>
      </c>
      <c r="B59" s="510"/>
      <c r="C59" s="510"/>
      <c r="E59" s="87"/>
      <c r="F59" s="87"/>
      <c r="G59" s="87"/>
      <c r="H59" s="87"/>
      <c r="I59" s="87"/>
      <c r="J59" s="87"/>
      <c r="K59" s="87"/>
      <c r="M59" s="100"/>
      <c r="N59" s="143" t="s">
        <v>192</v>
      </c>
      <c r="P59" s="144"/>
      <c r="Q59" s="144"/>
      <c r="R59" s="144"/>
      <c r="S59" s="144"/>
      <c r="T59" s="144"/>
      <c r="U59" s="144"/>
      <c r="V59" s="144"/>
      <c r="Y59" s="510"/>
      <c r="Z59" s="510"/>
      <c r="AA59" s="144" t="e">
        <f>AA57/AA6</f>
        <v>#DIV/0!</v>
      </c>
      <c r="AB59" s="144" t="e">
        <f t="shared" ref="AB59:AG59" si="71">AB57/AB6</f>
        <v>#DIV/0!</v>
      </c>
      <c r="AC59" s="144" t="e">
        <f t="shared" si="71"/>
        <v>#DIV/0!</v>
      </c>
      <c r="AD59" s="144" t="e">
        <f t="shared" si="71"/>
        <v>#DIV/0!</v>
      </c>
      <c r="AE59" s="144" t="e">
        <f t="shared" si="71"/>
        <v>#DIV/0!</v>
      </c>
      <c r="AF59" s="144" t="e">
        <f t="shared" si="71"/>
        <v>#DIV/0!</v>
      </c>
      <c r="AG59" s="144" t="e">
        <f t="shared" si="71"/>
        <v>#DIV/0!</v>
      </c>
      <c r="AI59" s="100"/>
      <c r="AM59" s="158"/>
      <c r="AN59" s="158"/>
      <c r="AO59" s="158"/>
      <c r="AP59" s="158"/>
      <c r="AQ59" s="158"/>
      <c r="AR59" s="158"/>
      <c r="AS59" s="158"/>
      <c r="AT59" s="158"/>
      <c r="AU59" s="100"/>
      <c r="AV59" s="158"/>
      <c r="AW59" s="158"/>
      <c r="AX59" s="158"/>
      <c r="AY59" s="158"/>
      <c r="AZ59" s="158"/>
      <c r="BA59" s="158"/>
      <c r="BB59" s="158"/>
      <c r="BC59" s="158"/>
    </row>
    <row r="60" spans="1:56" x14ac:dyDescent="0.35">
      <c r="A60" s="88" t="s">
        <v>165</v>
      </c>
      <c r="B60" s="89"/>
      <c r="M60" s="100"/>
      <c r="N60" s="89" t="s">
        <v>193</v>
      </c>
      <c r="Y60" s="1"/>
      <c r="Z60" s="1"/>
      <c r="AG60" s="159"/>
      <c r="AH60" s="142"/>
      <c r="AI60" s="100"/>
      <c r="AK60" s="89"/>
      <c r="AU60" s="100"/>
    </row>
    <row r="61" spans="1:56" ht="104.25" customHeight="1" x14ac:dyDescent="0.35">
      <c r="B61" s="90"/>
      <c r="N61" s="90"/>
      <c r="Y61" s="510" t="s">
        <v>164</v>
      </c>
      <c r="Z61" s="510"/>
      <c r="AA61" s="510"/>
      <c r="AB61" s="93"/>
      <c r="AH61" s="160"/>
      <c r="AK61" s="148"/>
      <c r="AM61" s="93"/>
      <c r="AN61" s="93"/>
      <c r="AU61" s="100"/>
      <c r="AV61" s="93"/>
      <c r="AW61" s="93"/>
    </row>
    <row r="62" spans="1:56" ht="15.75" customHeight="1" x14ac:dyDescent="0.35">
      <c r="B62" s="92"/>
      <c r="E62" s="93"/>
      <c r="F62" s="93"/>
      <c r="N62" s="92"/>
      <c r="P62" s="149"/>
      <c r="Q62" s="149"/>
      <c r="R62" s="149"/>
      <c r="S62" s="149"/>
      <c r="T62" s="149"/>
      <c r="U62" s="149"/>
      <c r="V62" s="149"/>
      <c r="Y62" s="88" t="s">
        <v>165</v>
      </c>
      <c r="Z62" s="1"/>
      <c r="AB62" s="93"/>
      <c r="AM62" s="93"/>
      <c r="AN62" s="93"/>
      <c r="AV62" s="93"/>
      <c r="AW62" s="93"/>
    </row>
    <row r="63" spans="1:56" ht="16.5" customHeight="1" x14ac:dyDescent="0.35">
      <c r="B63" s="92"/>
      <c r="E63" s="93"/>
      <c r="F63" s="93"/>
      <c r="N63" s="92"/>
      <c r="P63" s="149"/>
      <c r="Q63" s="149"/>
      <c r="R63" s="149"/>
      <c r="S63" s="149"/>
      <c r="T63" s="149"/>
      <c r="U63" s="149"/>
      <c r="V63" s="149"/>
      <c r="Y63" s="1"/>
      <c r="Z63" s="1"/>
    </row>
    <row r="64" spans="1:56" x14ac:dyDescent="0.35">
      <c r="B64" s="92"/>
      <c r="E64" s="93"/>
      <c r="F64" s="93"/>
      <c r="M64" s="137"/>
      <c r="N64" s="92"/>
      <c r="P64" s="149"/>
      <c r="Q64" s="149"/>
      <c r="R64" s="149"/>
      <c r="S64" s="149"/>
      <c r="T64" s="149"/>
      <c r="U64" s="149"/>
      <c r="V64" s="149"/>
      <c r="X64" s="137"/>
      <c r="Y64" s="1"/>
      <c r="Z64" s="1"/>
      <c r="AI64" s="137"/>
      <c r="AU64" s="137"/>
    </row>
    <row r="65" spans="1:26" x14ac:dyDescent="0.35">
      <c r="B65" s="92"/>
      <c r="E65" s="93"/>
      <c r="F65" s="93"/>
      <c r="Y65" s="1"/>
      <c r="Z65" s="1"/>
    </row>
    <row r="66" spans="1:26" x14ac:dyDescent="0.35">
      <c r="B66" s="92"/>
      <c r="E66" s="93"/>
      <c r="F66" s="93"/>
      <c r="Y66" s="1"/>
      <c r="Z66" s="1"/>
    </row>
    <row r="67" spans="1:26" x14ac:dyDescent="0.35">
      <c r="A67" s="92"/>
      <c r="B67" s="92"/>
      <c r="E67" s="93"/>
      <c r="F67" s="93"/>
      <c r="Y67" s="1"/>
      <c r="Z67" s="1"/>
    </row>
    <row r="68" spans="1:26" x14ac:dyDescent="0.35">
      <c r="B68" s="92"/>
      <c r="E68" s="93"/>
      <c r="F68" s="93"/>
      <c r="Y68" s="1"/>
      <c r="Z68" s="1"/>
    </row>
    <row r="69" spans="1:26" x14ac:dyDescent="0.35">
      <c r="B69" s="92"/>
      <c r="E69" s="93"/>
      <c r="F69" s="93"/>
      <c r="Y69" s="1"/>
      <c r="Z69" s="1"/>
    </row>
    <row r="70" spans="1:26" x14ac:dyDescent="0.35">
      <c r="D70" s="1"/>
      <c r="Y70" s="1"/>
      <c r="Z70" s="1"/>
    </row>
    <row r="71" spans="1:26" x14ac:dyDescent="0.35">
      <c r="Y71" s="1"/>
      <c r="Z71" s="1"/>
    </row>
    <row r="72" spans="1:26" x14ac:dyDescent="0.35">
      <c r="Y72" s="1"/>
      <c r="Z72" s="1"/>
    </row>
    <row r="73" spans="1:26" x14ac:dyDescent="0.35">
      <c r="Y73" s="1"/>
      <c r="Z73" s="1"/>
    </row>
    <row r="74" spans="1:26" x14ac:dyDescent="0.35">
      <c r="Y74" s="1"/>
      <c r="Z74" s="1"/>
    </row>
    <row r="75" spans="1:26" x14ac:dyDescent="0.35">
      <c r="Y75" s="1"/>
      <c r="Z75" s="1"/>
    </row>
    <row r="76" spans="1:26" x14ac:dyDescent="0.35">
      <c r="Y76" s="1"/>
      <c r="Z76" s="1"/>
    </row>
    <row r="77" spans="1:26" x14ac:dyDescent="0.35">
      <c r="Y77" s="1"/>
      <c r="Z77" s="1"/>
    </row>
    <row r="78" spans="1:26" x14ac:dyDescent="0.35">
      <c r="Y78" s="1"/>
      <c r="Z78" s="1"/>
    </row>
    <row r="79" spans="1:26" x14ac:dyDescent="0.35">
      <c r="Y79" s="1"/>
      <c r="Z79" s="1"/>
    </row>
    <row r="80" spans="1:26" x14ac:dyDescent="0.35">
      <c r="Y80" s="1"/>
      <c r="Z80" s="1"/>
    </row>
    <row r="81" spans="25:26" x14ac:dyDescent="0.35">
      <c r="Y81" s="1"/>
      <c r="Z81" s="1"/>
    </row>
    <row r="82" spans="25:26" x14ac:dyDescent="0.35">
      <c r="Y82" s="1"/>
      <c r="Z82" s="1"/>
    </row>
    <row r="83" spans="25:26" x14ac:dyDescent="0.35">
      <c r="Y83" s="1"/>
      <c r="Z83" s="1"/>
    </row>
    <row r="84" spans="25:26" x14ac:dyDescent="0.35">
      <c r="Y84" s="1"/>
      <c r="Z84" s="1"/>
    </row>
    <row r="85" spans="25:26" x14ac:dyDescent="0.35">
      <c r="Y85" s="1"/>
      <c r="Z85" s="1"/>
    </row>
    <row r="86" spans="25:26" x14ac:dyDescent="0.35">
      <c r="Y86" s="1"/>
      <c r="Z86" s="1"/>
    </row>
    <row r="87" spans="25:26" x14ac:dyDescent="0.35">
      <c r="Y87" s="1"/>
      <c r="Z87" s="1"/>
    </row>
    <row r="88" spans="25:26" x14ac:dyDescent="0.35">
      <c r="Y88" s="1"/>
      <c r="Z88" s="1"/>
    </row>
    <row r="89" spans="25:26" x14ac:dyDescent="0.35">
      <c r="Y89" s="1"/>
      <c r="Z89" s="1"/>
    </row>
    <row r="90" spans="25:26" x14ac:dyDescent="0.35">
      <c r="Y90" s="1"/>
      <c r="Z90" s="1"/>
    </row>
    <row r="91" spans="25:26" x14ac:dyDescent="0.35">
      <c r="Y91" s="1"/>
      <c r="Z91" s="1"/>
    </row>
    <row r="92" spans="25:26" x14ac:dyDescent="0.35">
      <c r="Y92" s="1"/>
      <c r="Z92" s="1"/>
    </row>
    <row r="93" spans="25:26" x14ac:dyDescent="0.35">
      <c r="Y93" s="1"/>
      <c r="Z93" s="1"/>
    </row>
    <row r="94" spans="25:26" x14ac:dyDescent="0.35">
      <c r="Y94" s="1"/>
      <c r="Z94" s="1"/>
    </row>
    <row r="95" spans="25:26" x14ac:dyDescent="0.35">
      <c r="Y95" s="1"/>
      <c r="Z95" s="1"/>
    </row>
    <row r="96" spans="25:26" x14ac:dyDescent="0.35">
      <c r="Y96" s="1"/>
      <c r="Z96" s="1"/>
    </row>
    <row r="97" spans="25:26" x14ac:dyDescent="0.35">
      <c r="Y97" s="1"/>
      <c r="Z97" s="1"/>
    </row>
    <row r="98" spans="25:26" x14ac:dyDescent="0.35">
      <c r="Y98" s="1"/>
      <c r="Z98" s="1"/>
    </row>
    <row r="99" spans="25:26" x14ac:dyDescent="0.35">
      <c r="Y99" s="1"/>
      <c r="Z99" s="1"/>
    </row>
    <row r="100" spans="25:26" x14ac:dyDescent="0.35">
      <c r="Y100" s="1"/>
      <c r="Z100" s="1"/>
    </row>
    <row r="101" spans="25:26" x14ac:dyDescent="0.35">
      <c r="Y101" s="1"/>
      <c r="Z101" s="1"/>
    </row>
    <row r="102" spans="25:26" x14ac:dyDescent="0.35">
      <c r="Y102" s="1"/>
      <c r="Z102" s="1"/>
    </row>
    <row r="103" spans="25:26" x14ac:dyDescent="0.35">
      <c r="Y103" s="1"/>
      <c r="Z103" s="1"/>
    </row>
    <row r="104" spans="25:26" x14ac:dyDescent="0.35">
      <c r="Y104" s="1"/>
      <c r="Z104" s="1"/>
    </row>
    <row r="105" spans="25:26" x14ac:dyDescent="0.35">
      <c r="Y105" s="1"/>
      <c r="Z105" s="1"/>
    </row>
    <row r="106" spans="25:26" x14ac:dyDescent="0.35">
      <c r="Y106" s="1"/>
      <c r="Z106" s="1"/>
    </row>
    <row r="107" spans="25:26" x14ac:dyDescent="0.35">
      <c r="Y107" s="1"/>
      <c r="Z107" s="1"/>
    </row>
    <row r="108" spans="25:26" x14ac:dyDescent="0.35">
      <c r="Y108" s="1"/>
      <c r="Z108" s="1"/>
    </row>
    <row r="109" spans="25:26" x14ac:dyDescent="0.35">
      <c r="Y109" s="1"/>
      <c r="Z109" s="1"/>
    </row>
    <row r="110" spans="25:26" x14ac:dyDescent="0.35">
      <c r="Y110" s="1"/>
      <c r="Z110" s="1"/>
    </row>
    <row r="111" spans="25:26" x14ac:dyDescent="0.35">
      <c r="Y111" s="1"/>
      <c r="Z111" s="1"/>
    </row>
    <row r="112" spans="25:26" x14ac:dyDescent="0.35">
      <c r="Y112" s="1"/>
      <c r="Z112" s="1"/>
    </row>
    <row r="113" spans="25:26" x14ac:dyDescent="0.35">
      <c r="Y113" s="1"/>
      <c r="Z113" s="1"/>
    </row>
    <row r="114" spans="25:26" x14ac:dyDescent="0.35">
      <c r="Y114" s="1"/>
      <c r="Z114" s="1"/>
    </row>
    <row r="115" spans="25:26" x14ac:dyDescent="0.35">
      <c r="Y115" s="1"/>
      <c r="Z115" s="1"/>
    </row>
    <row r="116" spans="25:26" x14ac:dyDescent="0.35">
      <c r="Y116" s="1"/>
      <c r="Z116" s="1"/>
    </row>
    <row r="117" spans="25:26" x14ac:dyDescent="0.35">
      <c r="Y117" s="1"/>
      <c r="Z117" s="1"/>
    </row>
    <row r="118" spans="25:26" x14ac:dyDescent="0.35">
      <c r="Y118" s="1"/>
      <c r="Z118" s="1"/>
    </row>
    <row r="119" spans="25:26" x14ac:dyDescent="0.35">
      <c r="Y119" s="1"/>
      <c r="Z119" s="1"/>
    </row>
    <row r="120" spans="25:26" x14ac:dyDescent="0.35">
      <c r="Y120" s="1"/>
      <c r="Z120" s="1"/>
    </row>
    <row r="121" spans="25:26" x14ac:dyDescent="0.35">
      <c r="Y121" s="1"/>
      <c r="Z121" s="1"/>
    </row>
    <row r="122" spans="25:26" x14ac:dyDescent="0.35">
      <c r="Y122" s="1"/>
      <c r="Z122" s="1"/>
    </row>
    <row r="123" spans="25:26" x14ac:dyDescent="0.35">
      <c r="Y123" s="1"/>
      <c r="Z123" s="1"/>
    </row>
    <row r="124" spans="25:26" x14ac:dyDescent="0.35">
      <c r="Y124" s="1"/>
      <c r="Z124" s="1"/>
    </row>
    <row r="125" spans="25:26" x14ac:dyDescent="0.35">
      <c r="Y125" s="1"/>
      <c r="Z125" s="1"/>
    </row>
    <row r="126" spans="25:26" x14ac:dyDescent="0.35">
      <c r="Y126" s="1"/>
      <c r="Z126" s="1"/>
    </row>
    <row r="127" spans="25:26" x14ac:dyDescent="0.35">
      <c r="Y127" s="1"/>
      <c r="Z127" s="1"/>
    </row>
    <row r="128" spans="25:26" x14ac:dyDescent="0.35">
      <c r="Y128" s="1"/>
      <c r="Z128" s="1"/>
    </row>
    <row r="129" spans="25:26" x14ac:dyDescent="0.35">
      <c r="Y129" s="1"/>
      <c r="Z129" s="1"/>
    </row>
    <row r="130" spans="25:26" x14ac:dyDescent="0.35">
      <c r="Y130" s="1"/>
      <c r="Z130" s="1"/>
    </row>
    <row r="131" spans="25:26" x14ac:dyDescent="0.35">
      <c r="Y131" s="1"/>
      <c r="Z131" s="1"/>
    </row>
    <row r="132" spans="25:26" x14ac:dyDescent="0.35">
      <c r="Y132" s="1"/>
      <c r="Z132" s="1"/>
    </row>
    <row r="133" spans="25:26" x14ac:dyDescent="0.35">
      <c r="Y133" s="1"/>
      <c r="Z133" s="1"/>
    </row>
    <row r="134" spans="25:26" x14ac:dyDescent="0.35">
      <c r="Y134" s="1"/>
      <c r="Z134" s="1"/>
    </row>
    <row r="135" spans="25:26" x14ac:dyDescent="0.35">
      <c r="Y135" s="1"/>
      <c r="Z135" s="1"/>
    </row>
    <row r="136" spans="25:26" x14ac:dyDescent="0.35">
      <c r="Y136" s="1"/>
      <c r="Z136" s="1"/>
    </row>
    <row r="137" spans="25:26" x14ac:dyDescent="0.35">
      <c r="Y137" s="1"/>
      <c r="Z137" s="1"/>
    </row>
    <row r="138" spans="25:26" x14ac:dyDescent="0.35">
      <c r="Y138" s="1"/>
      <c r="Z138" s="1"/>
    </row>
    <row r="139" spans="25:26" x14ac:dyDescent="0.35">
      <c r="Y139" s="1"/>
      <c r="Z139" s="1"/>
    </row>
    <row r="140" spans="25:26" x14ac:dyDescent="0.35">
      <c r="Y140" s="1"/>
      <c r="Z140" s="1"/>
    </row>
    <row r="141" spans="25:26" x14ac:dyDescent="0.35">
      <c r="Y141" s="1"/>
      <c r="Z141" s="1"/>
    </row>
    <row r="142" spans="25:26" x14ac:dyDescent="0.35">
      <c r="Y142" s="1"/>
      <c r="Z142" s="1"/>
    </row>
    <row r="143" spans="25:26" x14ac:dyDescent="0.35">
      <c r="Y143" s="1"/>
      <c r="Z143" s="1"/>
    </row>
    <row r="144" spans="25:26" x14ac:dyDescent="0.35">
      <c r="Y144" s="1"/>
      <c r="Z144" s="1"/>
    </row>
    <row r="145" spans="25:26" x14ac:dyDescent="0.35">
      <c r="Y145" s="1"/>
      <c r="Z145" s="1"/>
    </row>
    <row r="146" spans="25:26" x14ac:dyDescent="0.35">
      <c r="Y146" s="1"/>
      <c r="Z146" s="1"/>
    </row>
    <row r="147" spans="25:26" x14ac:dyDescent="0.35">
      <c r="Y147" s="1"/>
      <c r="Z147" s="1"/>
    </row>
    <row r="148" spans="25:26" x14ac:dyDescent="0.35">
      <c r="Y148" s="1"/>
      <c r="Z148" s="1"/>
    </row>
    <row r="149" spans="25:26" x14ac:dyDescent="0.35">
      <c r="Y149" s="1"/>
      <c r="Z149" s="1"/>
    </row>
    <row r="150" spans="25:26" x14ac:dyDescent="0.35">
      <c r="Y150" s="1"/>
      <c r="Z150" s="1"/>
    </row>
    <row r="151" spans="25:26" x14ac:dyDescent="0.35">
      <c r="Y151" s="1"/>
      <c r="Z151" s="1"/>
    </row>
    <row r="152" spans="25:26" x14ac:dyDescent="0.35">
      <c r="Y152" s="1"/>
      <c r="Z152" s="1"/>
    </row>
    <row r="153" spans="25:26" x14ac:dyDescent="0.35">
      <c r="Y153" s="1"/>
      <c r="Z153" s="1"/>
    </row>
    <row r="154" spans="25:26" x14ac:dyDescent="0.35">
      <c r="Y154" s="1"/>
      <c r="Z154" s="1"/>
    </row>
    <row r="155" spans="25:26" x14ac:dyDescent="0.35">
      <c r="Y155" s="1"/>
      <c r="Z155" s="1"/>
    </row>
    <row r="156" spans="25:26" x14ac:dyDescent="0.35">
      <c r="Y156" s="1"/>
      <c r="Z156" s="1"/>
    </row>
    <row r="157" spans="25:26" x14ac:dyDescent="0.35">
      <c r="Y157" s="1"/>
      <c r="Z157" s="1"/>
    </row>
    <row r="158" spans="25:26" x14ac:dyDescent="0.35">
      <c r="Y158" s="1"/>
      <c r="Z158" s="1"/>
    </row>
    <row r="159" spans="25:26" x14ac:dyDescent="0.35">
      <c r="Y159" s="1"/>
      <c r="Z159" s="1"/>
    </row>
    <row r="160" spans="25:26" x14ac:dyDescent="0.35">
      <c r="Y160" s="1"/>
      <c r="Z160" s="1"/>
    </row>
    <row r="161" spans="25:26" x14ac:dyDescent="0.35">
      <c r="Y161" s="1"/>
      <c r="Z161" s="1"/>
    </row>
    <row r="162" spans="25:26" x14ac:dyDescent="0.35">
      <c r="Y162" s="1"/>
      <c r="Z162" s="1"/>
    </row>
    <row r="163" spans="25:26" x14ac:dyDescent="0.35">
      <c r="Y163" s="1"/>
      <c r="Z163" s="1"/>
    </row>
    <row r="164" spans="25:26" x14ac:dyDescent="0.35">
      <c r="Y164" s="1"/>
      <c r="Z164" s="1"/>
    </row>
    <row r="165" spans="25:26" x14ac:dyDescent="0.35">
      <c r="Y165" s="1"/>
      <c r="Z165" s="1"/>
    </row>
    <row r="166" spans="25:26" x14ac:dyDescent="0.35">
      <c r="Y166" s="1"/>
      <c r="Z166" s="1"/>
    </row>
    <row r="167" spans="25:26" x14ac:dyDescent="0.35">
      <c r="Y167" s="1"/>
      <c r="Z167" s="1"/>
    </row>
    <row r="168" spans="25:26" x14ac:dyDescent="0.35">
      <c r="Y168" s="1"/>
      <c r="Z168" s="1"/>
    </row>
    <row r="169" spans="25:26" x14ac:dyDescent="0.35">
      <c r="Y169" s="1"/>
      <c r="Z169" s="1"/>
    </row>
    <row r="170" spans="25:26" x14ac:dyDescent="0.35">
      <c r="Y170" s="1"/>
      <c r="Z170" s="1"/>
    </row>
    <row r="171" spans="25:26" x14ac:dyDescent="0.35">
      <c r="Y171" s="1"/>
      <c r="Z171" s="1"/>
    </row>
    <row r="172" spans="25:26" x14ac:dyDescent="0.35">
      <c r="Y172" s="1"/>
      <c r="Z172" s="1"/>
    </row>
    <row r="173" spans="25:26" x14ac:dyDescent="0.35">
      <c r="Y173" s="1"/>
      <c r="Z173" s="1"/>
    </row>
    <row r="174" spans="25:26" x14ac:dyDescent="0.35">
      <c r="Y174" s="1"/>
      <c r="Z174" s="1"/>
    </row>
    <row r="175" spans="25:26" x14ac:dyDescent="0.35">
      <c r="Y175" s="1"/>
      <c r="Z175" s="1"/>
    </row>
    <row r="176" spans="25:26" x14ac:dyDescent="0.35">
      <c r="Y176" s="1"/>
      <c r="Z176" s="1"/>
    </row>
    <row r="177" spans="25:26" x14ac:dyDescent="0.35">
      <c r="Y177" s="1"/>
      <c r="Z177" s="1"/>
    </row>
    <row r="178" spans="25:26" x14ac:dyDescent="0.35">
      <c r="Y178" s="1"/>
      <c r="Z178" s="1"/>
    </row>
    <row r="179" spans="25:26" x14ac:dyDescent="0.35">
      <c r="Y179" s="1"/>
      <c r="Z179" s="1"/>
    </row>
    <row r="180" spans="25:26" x14ac:dyDescent="0.35">
      <c r="Y180" s="1"/>
      <c r="Z180" s="1"/>
    </row>
    <row r="181" spans="25:26" x14ac:dyDescent="0.35">
      <c r="Y181" s="1"/>
      <c r="Z181" s="1"/>
    </row>
    <row r="182" spans="25:26" x14ac:dyDescent="0.35">
      <c r="Y182" s="1"/>
      <c r="Z182" s="1"/>
    </row>
    <row r="183" spans="25:26" x14ac:dyDescent="0.35">
      <c r="Y183" s="1"/>
      <c r="Z183" s="1"/>
    </row>
    <row r="184" spans="25:26" x14ac:dyDescent="0.35">
      <c r="Y184" s="1"/>
      <c r="Z184" s="1"/>
    </row>
    <row r="185" spans="25:26" x14ac:dyDescent="0.35">
      <c r="Y185" s="1"/>
      <c r="Z185" s="1"/>
    </row>
    <row r="186" spans="25:26" x14ac:dyDescent="0.35">
      <c r="Y186" s="1"/>
      <c r="Z186" s="1"/>
    </row>
    <row r="187" spans="25:26" x14ac:dyDescent="0.35">
      <c r="Y187" s="1"/>
      <c r="Z187" s="1"/>
    </row>
    <row r="188" spans="25:26" x14ac:dyDescent="0.35">
      <c r="Y188" s="1"/>
      <c r="Z188" s="1"/>
    </row>
    <row r="189" spans="25:26" x14ac:dyDescent="0.35">
      <c r="Y189" s="1"/>
      <c r="Z189" s="1"/>
    </row>
    <row r="190" spans="25:26" x14ac:dyDescent="0.35">
      <c r="Y190" s="1"/>
      <c r="Z190" s="1"/>
    </row>
    <row r="191" spans="25:26" x14ac:dyDescent="0.35">
      <c r="Y191" s="1"/>
      <c r="Z191" s="1"/>
    </row>
    <row r="192" spans="25:26" x14ac:dyDescent="0.35">
      <c r="Y192" s="1"/>
      <c r="Z192" s="1"/>
    </row>
    <row r="193" spans="25:26" x14ac:dyDescent="0.35">
      <c r="Y193" s="1"/>
      <c r="Z193" s="1"/>
    </row>
    <row r="194" spans="25:26" x14ac:dyDescent="0.35">
      <c r="Y194" s="1"/>
      <c r="Z194" s="1"/>
    </row>
    <row r="195" spans="25:26" x14ac:dyDescent="0.35">
      <c r="Y195" s="1"/>
      <c r="Z195" s="1"/>
    </row>
    <row r="196" spans="25:26" x14ac:dyDescent="0.35">
      <c r="Y196" s="1"/>
      <c r="Z196" s="1"/>
    </row>
    <row r="197" spans="25:26" x14ac:dyDescent="0.35">
      <c r="Y197" s="1"/>
      <c r="Z197" s="1"/>
    </row>
    <row r="198" spans="25:26" x14ac:dyDescent="0.35">
      <c r="Y198" s="1"/>
      <c r="Z198" s="1"/>
    </row>
    <row r="199" spans="25:26" x14ac:dyDescent="0.35">
      <c r="Y199" s="1"/>
      <c r="Z199" s="1"/>
    </row>
    <row r="200" spans="25:26" x14ac:dyDescent="0.35">
      <c r="Y200" s="1"/>
      <c r="Z200" s="1"/>
    </row>
    <row r="201" spans="25:26" x14ac:dyDescent="0.35">
      <c r="Y201" s="1"/>
      <c r="Z201" s="1"/>
    </row>
    <row r="202" spans="25:26" x14ac:dyDescent="0.35">
      <c r="Y202" s="1"/>
      <c r="Z202" s="1"/>
    </row>
    <row r="203" spans="25:26" x14ac:dyDescent="0.35">
      <c r="Y203" s="1"/>
      <c r="Z203" s="1"/>
    </row>
    <row r="204" spans="25:26" x14ac:dyDescent="0.35">
      <c r="Y204" s="1"/>
      <c r="Z204" s="1"/>
    </row>
    <row r="205" spans="25:26" x14ac:dyDescent="0.35">
      <c r="Y205" s="1"/>
      <c r="Z205" s="1"/>
    </row>
    <row r="206" spans="25:26" x14ac:dyDescent="0.35">
      <c r="Y206" s="1"/>
      <c r="Z206" s="1"/>
    </row>
    <row r="207" spans="25:26" x14ac:dyDescent="0.35">
      <c r="Y207" s="1"/>
      <c r="Z207" s="1"/>
    </row>
    <row r="208" spans="25:26" x14ac:dyDescent="0.35">
      <c r="Y208" s="1"/>
      <c r="Z208" s="1"/>
    </row>
    <row r="209" spans="25:26" x14ac:dyDescent="0.35">
      <c r="Y209" s="1"/>
      <c r="Z209" s="1"/>
    </row>
    <row r="210" spans="25:26" x14ac:dyDescent="0.35">
      <c r="Y210" s="1"/>
      <c r="Z210" s="1"/>
    </row>
    <row r="211" spans="25:26" x14ac:dyDescent="0.35">
      <c r="Y211" s="1"/>
      <c r="Z211" s="1"/>
    </row>
    <row r="212" spans="25:26" x14ac:dyDescent="0.35">
      <c r="Y212" s="1"/>
      <c r="Z212" s="1"/>
    </row>
    <row r="213" spans="25:26" x14ac:dyDescent="0.35">
      <c r="Y213" s="1"/>
      <c r="Z213" s="1"/>
    </row>
    <row r="214" spans="25:26" x14ac:dyDescent="0.35">
      <c r="Y214" s="1"/>
      <c r="Z214" s="1"/>
    </row>
    <row r="215" spans="25:26" x14ac:dyDescent="0.35">
      <c r="Y215" s="1"/>
      <c r="Z215" s="1"/>
    </row>
    <row r="216" spans="25:26" x14ac:dyDescent="0.35">
      <c r="Y216" s="1"/>
      <c r="Z216" s="1"/>
    </row>
    <row r="217" spans="25:26" x14ac:dyDescent="0.35">
      <c r="Y217" s="1"/>
      <c r="Z217" s="1"/>
    </row>
    <row r="218" spans="25:26" x14ac:dyDescent="0.35">
      <c r="Y218" s="1"/>
      <c r="Z218" s="1"/>
    </row>
    <row r="219" spans="25:26" x14ac:dyDescent="0.35">
      <c r="Y219" s="1"/>
      <c r="Z219" s="1"/>
    </row>
    <row r="220" spans="25:26" x14ac:dyDescent="0.35">
      <c r="Y220" s="1"/>
      <c r="Z220" s="1"/>
    </row>
    <row r="221" spans="25:26" x14ac:dyDescent="0.35">
      <c r="Y221" s="1"/>
      <c r="Z221" s="1"/>
    </row>
    <row r="222" spans="25:26" x14ac:dyDescent="0.35">
      <c r="Y222" s="1"/>
      <c r="Z222" s="1"/>
    </row>
    <row r="223" spans="25:26" x14ac:dyDescent="0.35">
      <c r="Y223" s="1"/>
      <c r="Z223" s="1"/>
    </row>
    <row r="224" spans="25:26" x14ac:dyDescent="0.35">
      <c r="Y224" s="1"/>
      <c r="Z224" s="1"/>
    </row>
    <row r="225" spans="25:26" x14ac:dyDescent="0.35">
      <c r="Y225" s="1"/>
      <c r="Z225" s="1"/>
    </row>
    <row r="226" spans="25:26" x14ac:dyDescent="0.35">
      <c r="Y226" s="1"/>
      <c r="Z226" s="1"/>
    </row>
    <row r="227" spans="25:26" x14ac:dyDescent="0.35">
      <c r="Y227" s="1"/>
      <c r="Z227" s="1"/>
    </row>
    <row r="228" spans="25:26" x14ac:dyDescent="0.35">
      <c r="Y228" s="1"/>
      <c r="Z228" s="1"/>
    </row>
    <row r="229" spans="25:26" x14ac:dyDescent="0.35">
      <c r="Y229" s="1"/>
      <c r="Z229" s="1"/>
    </row>
    <row r="230" spans="25:26" x14ac:dyDescent="0.35">
      <c r="Y230" s="1"/>
      <c r="Z230" s="1"/>
    </row>
    <row r="231" spans="25:26" x14ac:dyDescent="0.35">
      <c r="Y231" s="1"/>
      <c r="Z231" s="1"/>
    </row>
    <row r="232" spans="25:26" x14ac:dyDescent="0.35">
      <c r="Y232" s="1"/>
      <c r="Z232" s="1"/>
    </row>
    <row r="233" spans="25:26" x14ac:dyDescent="0.35">
      <c r="Y233" s="1"/>
      <c r="Z233" s="1"/>
    </row>
    <row r="234" spans="25:26" x14ac:dyDescent="0.35">
      <c r="Y234" s="1"/>
      <c r="Z234" s="1"/>
    </row>
    <row r="235" spans="25:26" x14ac:dyDescent="0.35">
      <c r="Y235" s="1"/>
      <c r="Z235" s="1"/>
    </row>
    <row r="236" spans="25:26" x14ac:dyDescent="0.35">
      <c r="Y236" s="1"/>
      <c r="Z236" s="1"/>
    </row>
    <row r="237" spans="25:26" x14ac:dyDescent="0.35">
      <c r="Y237" s="1"/>
      <c r="Z237" s="1"/>
    </row>
    <row r="238" spans="25:26" x14ac:dyDescent="0.35">
      <c r="Y238" s="1"/>
      <c r="Z238" s="1"/>
    </row>
    <row r="239" spans="25:26" x14ac:dyDescent="0.35">
      <c r="Y239" s="1"/>
      <c r="Z239" s="1"/>
    </row>
    <row r="240" spans="25:26" x14ac:dyDescent="0.35">
      <c r="Y240" s="1"/>
      <c r="Z240" s="1"/>
    </row>
    <row r="241" spans="25:26" x14ac:dyDescent="0.35">
      <c r="Y241" s="1"/>
      <c r="Z241" s="1"/>
    </row>
    <row r="242" spans="25:26" x14ac:dyDescent="0.35">
      <c r="Y242" s="1"/>
      <c r="Z242" s="1"/>
    </row>
    <row r="243" spans="25:26" x14ac:dyDescent="0.35">
      <c r="Y243" s="1"/>
      <c r="Z243" s="1"/>
    </row>
    <row r="244" spans="25:26" x14ac:dyDescent="0.35">
      <c r="Y244" s="1"/>
      <c r="Z244" s="1"/>
    </row>
    <row r="245" spans="25:26" x14ac:dyDescent="0.35">
      <c r="Y245" s="1"/>
      <c r="Z245" s="1"/>
    </row>
    <row r="246" spans="25:26" x14ac:dyDescent="0.35">
      <c r="Y246" s="1"/>
      <c r="Z246" s="1"/>
    </row>
    <row r="247" spans="25:26" x14ac:dyDescent="0.35">
      <c r="Y247" s="1"/>
      <c r="Z247" s="1"/>
    </row>
    <row r="248" spans="25:26" x14ac:dyDescent="0.35">
      <c r="Y248" s="1"/>
      <c r="Z248" s="1"/>
    </row>
    <row r="249" spans="25:26" x14ac:dyDescent="0.35">
      <c r="Y249" s="1"/>
      <c r="Z249" s="1"/>
    </row>
    <row r="250" spans="25:26" x14ac:dyDescent="0.35">
      <c r="Y250" s="1"/>
      <c r="Z250" s="1"/>
    </row>
    <row r="251" spans="25:26" x14ac:dyDescent="0.35">
      <c r="Y251" s="1"/>
      <c r="Z251" s="1"/>
    </row>
    <row r="252" spans="25:26" x14ac:dyDescent="0.35">
      <c r="Y252" s="1"/>
      <c r="Z252" s="1"/>
    </row>
    <row r="253" spans="25:26" x14ac:dyDescent="0.35">
      <c r="Y253" s="1"/>
      <c r="Z253" s="1"/>
    </row>
    <row r="254" spans="25:26" x14ac:dyDescent="0.35">
      <c r="Y254" s="1"/>
      <c r="Z254" s="1"/>
    </row>
    <row r="255" spans="25:26" x14ac:dyDescent="0.35">
      <c r="Y255" s="1"/>
      <c r="Z255" s="1"/>
    </row>
    <row r="256" spans="25:26" x14ac:dyDescent="0.35">
      <c r="Y256" s="1"/>
      <c r="Z256" s="1"/>
    </row>
    <row r="257" spans="25:26" x14ac:dyDescent="0.35">
      <c r="Y257" s="1"/>
      <c r="Z257" s="1"/>
    </row>
    <row r="258" spans="25:26" x14ac:dyDescent="0.35">
      <c r="Y258" s="1"/>
      <c r="Z258" s="1"/>
    </row>
    <row r="259" spans="25:26" x14ac:dyDescent="0.35">
      <c r="Y259" s="1"/>
      <c r="Z259" s="1"/>
    </row>
    <row r="260" spans="25:26" x14ac:dyDescent="0.35">
      <c r="Y260" s="1"/>
      <c r="Z260" s="1"/>
    </row>
    <row r="261" spans="25:26" x14ac:dyDescent="0.35">
      <c r="Y261" s="1"/>
      <c r="Z261" s="1"/>
    </row>
    <row r="262" spans="25:26" x14ac:dyDescent="0.35">
      <c r="Y262" s="1"/>
      <c r="Z262" s="1"/>
    </row>
    <row r="263" spans="25:26" x14ac:dyDescent="0.35">
      <c r="Y263" s="1"/>
      <c r="Z263" s="1"/>
    </row>
    <row r="264" spans="25:26" x14ac:dyDescent="0.35">
      <c r="Y264" s="1"/>
      <c r="Z264" s="1"/>
    </row>
    <row r="265" spans="25:26" x14ac:dyDescent="0.35">
      <c r="Y265" s="1"/>
      <c r="Z265" s="1"/>
    </row>
    <row r="266" spans="25:26" x14ac:dyDescent="0.35">
      <c r="Y266" s="1"/>
      <c r="Z266" s="1"/>
    </row>
    <row r="267" spans="25:26" x14ac:dyDescent="0.35">
      <c r="Y267" s="1"/>
      <c r="Z267" s="1"/>
    </row>
    <row r="268" spans="25:26" x14ac:dyDescent="0.35">
      <c r="Y268" s="1"/>
      <c r="Z268" s="1"/>
    </row>
    <row r="269" spans="25:26" x14ac:dyDescent="0.35">
      <c r="Y269" s="1"/>
      <c r="Z269" s="1"/>
    </row>
    <row r="270" spans="25:26" x14ac:dyDescent="0.35">
      <c r="Y270" s="1"/>
      <c r="Z270" s="1"/>
    </row>
    <row r="271" spans="25:26" x14ac:dyDescent="0.35">
      <c r="Y271" s="1"/>
      <c r="Z271" s="1"/>
    </row>
    <row r="272" spans="25:26" x14ac:dyDescent="0.35">
      <c r="Y272" s="1"/>
      <c r="Z272" s="1"/>
    </row>
    <row r="273" spans="25:26" x14ac:dyDescent="0.35">
      <c r="Y273" s="1"/>
      <c r="Z273" s="1"/>
    </row>
    <row r="274" spans="25:26" x14ac:dyDescent="0.35">
      <c r="Y274" s="1"/>
      <c r="Z274" s="1"/>
    </row>
    <row r="275" spans="25:26" x14ac:dyDescent="0.35">
      <c r="Y275" s="1"/>
      <c r="Z275" s="1"/>
    </row>
    <row r="276" spans="25:26" x14ac:dyDescent="0.35">
      <c r="Y276" s="1"/>
      <c r="Z276" s="1"/>
    </row>
    <row r="277" spans="25:26" x14ac:dyDescent="0.35">
      <c r="Y277" s="1"/>
      <c r="Z277" s="1"/>
    </row>
    <row r="278" spans="25:26" x14ac:dyDescent="0.35">
      <c r="Y278" s="1"/>
      <c r="Z278" s="1"/>
    </row>
    <row r="279" spans="25:26" x14ac:dyDescent="0.35">
      <c r="Y279" s="1"/>
      <c r="Z279" s="1"/>
    </row>
    <row r="280" spans="25:26" x14ac:dyDescent="0.35">
      <c r="Y280" s="1"/>
      <c r="Z280" s="1"/>
    </row>
    <row r="281" spans="25:26" x14ac:dyDescent="0.35">
      <c r="Y281" s="1"/>
      <c r="Z281" s="1"/>
    </row>
    <row r="282" spans="25:26" x14ac:dyDescent="0.35">
      <c r="Y282" s="1"/>
      <c r="Z282" s="1"/>
    </row>
    <row r="283" spans="25:26" x14ac:dyDescent="0.35">
      <c r="Y283" s="1"/>
      <c r="Z283" s="1"/>
    </row>
    <row r="284" spans="25:26" x14ac:dyDescent="0.35">
      <c r="Y284" s="1"/>
      <c r="Z284" s="1"/>
    </row>
    <row r="285" spans="25:26" x14ac:dyDescent="0.35">
      <c r="Y285" s="1"/>
      <c r="Z285" s="1"/>
    </row>
    <row r="286" spans="25:26" x14ac:dyDescent="0.35">
      <c r="Y286" s="1"/>
      <c r="Z286" s="1"/>
    </row>
    <row r="287" spans="25:26" x14ac:dyDescent="0.35">
      <c r="Y287" s="1"/>
      <c r="Z287" s="1"/>
    </row>
    <row r="288" spans="25:26" x14ac:dyDescent="0.35">
      <c r="Y288" s="1"/>
      <c r="Z288" s="1"/>
    </row>
    <row r="289" spans="25:26" x14ac:dyDescent="0.35">
      <c r="Y289" s="1"/>
      <c r="Z289" s="1"/>
    </row>
    <row r="290" spans="25:26" x14ac:dyDescent="0.35">
      <c r="Y290" s="1"/>
      <c r="Z290" s="1"/>
    </row>
    <row r="291" spans="25:26" x14ac:dyDescent="0.35">
      <c r="Y291" s="1"/>
      <c r="Z291" s="1"/>
    </row>
    <row r="292" spans="25:26" x14ac:dyDescent="0.35">
      <c r="Y292" s="1"/>
      <c r="Z292" s="1"/>
    </row>
    <row r="293" spans="25:26" x14ac:dyDescent="0.35">
      <c r="Y293" s="1"/>
      <c r="Z293" s="1"/>
    </row>
    <row r="294" spans="25:26" x14ac:dyDescent="0.35">
      <c r="Y294" s="1"/>
      <c r="Z294" s="1"/>
    </row>
    <row r="295" spans="25:26" x14ac:dyDescent="0.35">
      <c r="Y295" s="1"/>
      <c r="Z295" s="1"/>
    </row>
    <row r="296" spans="25:26" x14ac:dyDescent="0.35">
      <c r="Y296" s="1"/>
      <c r="Z296" s="1"/>
    </row>
    <row r="297" spans="25:26" x14ac:dyDescent="0.35">
      <c r="Y297" s="1"/>
      <c r="Z297" s="1"/>
    </row>
    <row r="298" spans="25:26" x14ac:dyDescent="0.35">
      <c r="Y298" s="1"/>
      <c r="Z298" s="1"/>
    </row>
    <row r="299" spans="25:26" x14ac:dyDescent="0.35">
      <c r="Y299" s="1"/>
      <c r="Z299" s="1"/>
    </row>
    <row r="300" spans="25:26" x14ac:dyDescent="0.35">
      <c r="Y300" s="1"/>
      <c r="Z300" s="1"/>
    </row>
    <row r="301" spans="25:26" x14ac:dyDescent="0.35">
      <c r="Y301" s="1"/>
      <c r="Z301" s="1"/>
    </row>
    <row r="302" spans="25:26" x14ac:dyDescent="0.35">
      <c r="Y302" s="1"/>
      <c r="Z302" s="1"/>
    </row>
    <row r="303" spans="25:26" x14ac:dyDescent="0.35">
      <c r="Y303" s="1"/>
      <c r="Z303" s="1"/>
    </row>
    <row r="304" spans="25:26" x14ac:dyDescent="0.35">
      <c r="Y304" s="1"/>
      <c r="Z304" s="1"/>
    </row>
    <row r="305" spans="25:26" x14ac:dyDescent="0.35">
      <c r="Y305" s="1"/>
      <c r="Z305" s="1"/>
    </row>
    <row r="306" spans="25:26" x14ac:dyDescent="0.35">
      <c r="Y306" s="1"/>
      <c r="Z306" s="1"/>
    </row>
    <row r="307" spans="25:26" x14ac:dyDescent="0.35">
      <c r="Y307" s="1"/>
      <c r="Z307" s="1"/>
    </row>
    <row r="308" spans="25:26" x14ac:dyDescent="0.35">
      <c r="Y308" s="1"/>
      <c r="Z308" s="1"/>
    </row>
    <row r="309" spans="25:26" x14ac:dyDescent="0.35">
      <c r="Y309" s="1"/>
      <c r="Z309" s="1"/>
    </row>
    <row r="310" spans="25:26" x14ac:dyDescent="0.35">
      <c r="Y310" s="1"/>
      <c r="Z310" s="1"/>
    </row>
    <row r="311" spans="25:26" x14ac:dyDescent="0.35">
      <c r="Y311" s="1"/>
      <c r="Z311" s="1"/>
    </row>
    <row r="312" spans="25:26" x14ac:dyDescent="0.35">
      <c r="Y312" s="1"/>
      <c r="Z312" s="1"/>
    </row>
    <row r="313" spans="25:26" x14ac:dyDescent="0.35">
      <c r="Y313" s="1"/>
      <c r="Z313" s="1"/>
    </row>
    <row r="314" spans="25:26" x14ac:dyDescent="0.35">
      <c r="Y314" s="1"/>
      <c r="Z314" s="1"/>
    </row>
    <row r="315" spans="25:26" x14ac:dyDescent="0.35">
      <c r="Y315" s="1"/>
      <c r="Z315" s="1"/>
    </row>
    <row r="316" spans="25:26" x14ac:dyDescent="0.35">
      <c r="Y316" s="1"/>
      <c r="Z316" s="1"/>
    </row>
    <row r="317" spans="25:26" x14ac:dyDescent="0.35">
      <c r="Y317" s="1"/>
      <c r="Z317" s="1"/>
    </row>
    <row r="318" spans="25:26" x14ac:dyDescent="0.35">
      <c r="Y318" s="1"/>
      <c r="Z318" s="1"/>
    </row>
    <row r="319" spans="25:26" x14ac:dyDescent="0.35">
      <c r="Y319" s="1"/>
      <c r="Z319" s="1"/>
    </row>
    <row r="320" spans="25:26" x14ac:dyDescent="0.35">
      <c r="Y320" s="1"/>
      <c r="Z320" s="1"/>
    </row>
    <row r="321" spans="25:26" x14ac:dyDescent="0.35">
      <c r="Y321" s="1"/>
      <c r="Z321" s="1"/>
    </row>
    <row r="322" spans="25:26" x14ac:dyDescent="0.35">
      <c r="Y322" s="1"/>
      <c r="Z322" s="1"/>
    </row>
    <row r="323" spans="25:26" x14ac:dyDescent="0.35">
      <c r="Y323" s="1"/>
      <c r="Z323" s="1"/>
    </row>
    <row r="324" spans="25:26" x14ac:dyDescent="0.35">
      <c r="Y324" s="1"/>
      <c r="Z324" s="1"/>
    </row>
    <row r="325" spans="25:26" x14ac:dyDescent="0.35">
      <c r="Y325" s="1"/>
      <c r="Z325" s="1"/>
    </row>
    <row r="326" spans="25:26" x14ac:dyDescent="0.35">
      <c r="Y326" s="1"/>
      <c r="Z326" s="1"/>
    </row>
    <row r="327" spans="25:26" x14ac:dyDescent="0.35">
      <c r="Y327" s="1"/>
      <c r="Z327" s="1"/>
    </row>
    <row r="328" spans="25:26" x14ac:dyDescent="0.35">
      <c r="Y328" s="1"/>
      <c r="Z328" s="1"/>
    </row>
    <row r="329" spans="25:26" x14ac:dyDescent="0.35">
      <c r="Y329" s="1"/>
      <c r="Z329" s="1"/>
    </row>
    <row r="330" spans="25:26" x14ac:dyDescent="0.35">
      <c r="Y330" s="1"/>
      <c r="Z330" s="1"/>
    </row>
    <row r="331" spans="25:26" x14ac:dyDescent="0.35">
      <c r="Y331" s="1"/>
      <c r="Z331" s="1"/>
    </row>
    <row r="332" spans="25:26" x14ac:dyDescent="0.35">
      <c r="Y332" s="1"/>
      <c r="Z332" s="1"/>
    </row>
    <row r="333" spans="25:26" x14ac:dyDescent="0.35">
      <c r="Y333" s="1"/>
      <c r="Z333" s="1"/>
    </row>
    <row r="334" spans="25:26" x14ac:dyDescent="0.35">
      <c r="Y334" s="1"/>
      <c r="Z334" s="1"/>
    </row>
    <row r="335" spans="25:26" x14ac:dyDescent="0.35">
      <c r="Y335" s="1"/>
      <c r="Z335" s="1"/>
    </row>
    <row r="336" spans="25:26" x14ac:dyDescent="0.35">
      <c r="Y336" s="1"/>
      <c r="Z336" s="1"/>
    </row>
    <row r="337" spans="25:26" x14ac:dyDescent="0.35">
      <c r="Y337" s="1"/>
      <c r="Z337" s="1"/>
    </row>
    <row r="338" spans="25:26" x14ac:dyDescent="0.35">
      <c r="Y338" s="1"/>
      <c r="Z338" s="1"/>
    </row>
    <row r="339" spans="25:26" x14ac:dyDescent="0.35">
      <c r="Y339" s="1"/>
      <c r="Z339" s="1"/>
    </row>
    <row r="340" spans="25:26" x14ac:dyDescent="0.35">
      <c r="Y340" s="1"/>
      <c r="Z340" s="1"/>
    </row>
    <row r="341" spans="25:26" x14ac:dyDescent="0.35">
      <c r="Y341" s="1"/>
      <c r="Z341" s="1"/>
    </row>
    <row r="342" spans="25:26" x14ac:dyDescent="0.35">
      <c r="Y342" s="1"/>
      <c r="Z342" s="1"/>
    </row>
    <row r="343" spans="25:26" x14ac:dyDescent="0.35">
      <c r="Y343" s="1"/>
      <c r="Z343" s="1"/>
    </row>
    <row r="344" spans="25:26" x14ac:dyDescent="0.35">
      <c r="Y344" s="1"/>
      <c r="Z344" s="1"/>
    </row>
    <row r="345" spans="25:26" x14ac:dyDescent="0.35">
      <c r="Y345" s="1"/>
      <c r="Z345" s="1"/>
    </row>
    <row r="346" spans="25:26" x14ac:dyDescent="0.35">
      <c r="Y346" s="1"/>
      <c r="Z346" s="1"/>
    </row>
    <row r="347" spans="25:26" x14ac:dyDescent="0.35">
      <c r="Y347" s="1"/>
      <c r="Z347" s="1"/>
    </row>
    <row r="348" spans="25:26" x14ac:dyDescent="0.35">
      <c r="Y348" s="1"/>
      <c r="Z348" s="1"/>
    </row>
    <row r="349" spans="25:26" x14ac:dyDescent="0.35">
      <c r="Y349" s="1"/>
      <c r="Z349" s="1"/>
    </row>
    <row r="350" spans="25:26" x14ac:dyDescent="0.35">
      <c r="Y350" s="1"/>
      <c r="Z350" s="1"/>
    </row>
    <row r="351" spans="25:26" x14ac:dyDescent="0.35">
      <c r="Y351" s="1"/>
      <c r="Z351" s="1"/>
    </row>
    <row r="352" spans="25:26" x14ac:dyDescent="0.35">
      <c r="Y352" s="1"/>
      <c r="Z352" s="1"/>
    </row>
    <row r="353" spans="25:26" x14ac:dyDescent="0.35">
      <c r="Y353" s="1"/>
      <c r="Z353" s="1"/>
    </row>
    <row r="354" spans="25:26" x14ac:dyDescent="0.35">
      <c r="Y354" s="1"/>
      <c r="Z354" s="1"/>
    </row>
    <row r="355" spans="25:26" x14ac:dyDescent="0.35">
      <c r="Y355" s="1"/>
      <c r="Z355" s="1"/>
    </row>
    <row r="356" spans="25:26" x14ac:dyDescent="0.35">
      <c r="Y356" s="1"/>
      <c r="Z356" s="1"/>
    </row>
    <row r="357" spans="25:26" x14ac:dyDescent="0.35">
      <c r="Y357" s="1"/>
      <c r="Z357" s="1"/>
    </row>
    <row r="358" spans="25:26" x14ac:dyDescent="0.35">
      <c r="Y358" s="1"/>
      <c r="Z358" s="1"/>
    </row>
    <row r="359" spans="25:26" x14ac:dyDescent="0.35">
      <c r="Y359" s="1"/>
      <c r="Z359" s="1"/>
    </row>
    <row r="360" spans="25:26" x14ac:dyDescent="0.35">
      <c r="Y360" s="1"/>
      <c r="Z360" s="1"/>
    </row>
    <row r="361" spans="25:26" x14ac:dyDescent="0.35">
      <c r="Y361" s="1"/>
      <c r="Z361" s="1"/>
    </row>
    <row r="362" spans="25:26" x14ac:dyDescent="0.35">
      <c r="Y362" s="1"/>
      <c r="Z362" s="1"/>
    </row>
    <row r="363" spans="25:26" x14ac:dyDescent="0.35">
      <c r="Y363" s="1"/>
      <c r="Z363" s="1"/>
    </row>
    <row r="364" spans="25:26" x14ac:dyDescent="0.35">
      <c r="Y364" s="1"/>
      <c r="Z364" s="1"/>
    </row>
    <row r="365" spans="25:26" x14ac:dyDescent="0.35">
      <c r="Y365" s="1"/>
      <c r="Z365" s="1"/>
    </row>
    <row r="366" spans="25:26" x14ac:dyDescent="0.35">
      <c r="Y366" s="1"/>
      <c r="Z366" s="1"/>
    </row>
    <row r="367" spans="25:26" x14ac:dyDescent="0.35">
      <c r="Y367" s="1"/>
      <c r="Z367" s="1"/>
    </row>
    <row r="368" spans="25:26" x14ac:dyDescent="0.35">
      <c r="Y368" s="1"/>
      <c r="Z368" s="1"/>
    </row>
    <row r="369" spans="25:26" x14ac:dyDescent="0.35">
      <c r="Y369" s="1"/>
      <c r="Z369" s="1"/>
    </row>
    <row r="370" spans="25:26" x14ac:dyDescent="0.35">
      <c r="Y370" s="1"/>
      <c r="Z370" s="1"/>
    </row>
    <row r="371" spans="25:26" x14ac:dyDescent="0.35">
      <c r="Y371" s="1"/>
      <c r="Z371" s="1"/>
    </row>
    <row r="372" spans="25:26" x14ac:dyDescent="0.35">
      <c r="Y372" s="1"/>
      <c r="Z372" s="1"/>
    </row>
    <row r="373" spans="25:26" x14ac:dyDescent="0.35">
      <c r="Y373" s="1"/>
      <c r="Z373" s="1"/>
    </row>
    <row r="374" spans="25:26" x14ac:dyDescent="0.35">
      <c r="Y374" s="1"/>
      <c r="Z374" s="1"/>
    </row>
    <row r="375" spans="25:26" x14ac:dyDescent="0.35">
      <c r="Y375" s="1"/>
      <c r="Z375" s="1"/>
    </row>
    <row r="376" spans="25:26" x14ac:dyDescent="0.35">
      <c r="Y376" s="1"/>
      <c r="Z376" s="1"/>
    </row>
    <row r="377" spans="25:26" x14ac:dyDescent="0.35">
      <c r="Y377" s="1"/>
      <c r="Z377" s="1"/>
    </row>
    <row r="378" spans="25:26" x14ac:dyDescent="0.35">
      <c r="Y378" s="1"/>
      <c r="Z378" s="1"/>
    </row>
    <row r="379" spans="25:26" x14ac:dyDescent="0.35">
      <c r="Y379" s="1"/>
      <c r="Z379" s="1"/>
    </row>
    <row r="380" spans="25:26" x14ac:dyDescent="0.35">
      <c r="Y380" s="1"/>
      <c r="Z380" s="1"/>
    </row>
    <row r="381" spans="25:26" x14ac:dyDescent="0.35">
      <c r="Y381" s="1"/>
      <c r="Z381" s="1"/>
    </row>
    <row r="382" spans="25:26" x14ac:dyDescent="0.35">
      <c r="Y382" s="1"/>
      <c r="Z382" s="1"/>
    </row>
    <row r="383" spans="25:26" x14ac:dyDescent="0.35">
      <c r="Y383" s="1"/>
      <c r="Z383" s="1"/>
    </row>
    <row r="384" spans="25:26" x14ac:dyDescent="0.35">
      <c r="Y384" s="1"/>
      <c r="Z384" s="1"/>
    </row>
    <row r="385" spans="25:26" x14ac:dyDescent="0.35">
      <c r="Y385" s="1"/>
      <c r="Z385" s="1"/>
    </row>
    <row r="386" spans="25:26" x14ac:dyDescent="0.35">
      <c r="Y386" s="1"/>
      <c r="Z386" s="1"/>
    </row>
    <row r="387" spans="25:26" x14ac:dyDescent="0.35">
      <c r="Y387" s="1"/>
      <c r="Z387" s="1"/>
    </row>
    <row r="388" spans="25:26" x14ac:dyDescent="0.35">
      <c r="Y388" s="1"/>
      <c r="Z388" s="1"/>
    </row>
    <row r="389" spans="25:26" x14ac:dyDescent="0.35">
      <c r="Y389" s="1"/>
      <c r="Z389" s="1"/>
    </row>
    <row r="390" spans="25:26" x14ac:dyDescent="0.35">
      <c r="Y390" s="1"/>
      <c r="Z390" s="1"/>
    </row>
    <row r="391" spans="25:26" x14ac:dyDescent="0.35">
      <c r="Y391" s="1"/>
      <c r="Z391" s="1"/>
    </row>
    <row r="392" spans="25:26" x14ac:dyDescent="0.35">
      <c r="Y392" s="1"/>
      <c r="Z392" s="1"/>
    </row>
    <row r="393" spans="25:26" x14ac:dyDescent="0.35">
      <c r="Y393" s="1"/>
      <c r="Z393" s="1"/>
    </row>
    <row r="394" spans="25:26" x14ac:dyDescent="0.35">
      <c r="Y394" s="1"/>
      <c r="Z394" s="1"/>
    </row>
    <row r="395" spans="25:26" x14ac:dyDescent="0.35">
      <c r="Y395" s="1"/>
      <c r="Z395" s="1"/>
    </row>
    <row r="396" spans="25:26" x14ac:dyDescent="0.35">
      <c r="Y396" s="1"/>
      <c r="Z396" s="1"/>
    </row>
    <row r="397" spans="25:26" x14ac:dyDescent="0.35">
      <c r="Y397" s="1"/>
      <c r="Z397" s="1"/>
    </row>
    <row r="398" spans="25:26" x14ac:dyDescent="0.35">
      <c r="Y398" s="1"/>
      <c r="Z398" s="1"/>
    </row>
    <row r="399" spans="25:26" x14ac:dyDescent="0.35">
      <c r="Y399" s="1"/>
      <c r="Z399" s="1"/>
    </row>
    <row r="400" spans="25:26" x14ac:dyDescent="0.35">
      <c r="Y400" s="1"/>
      <c r="Z400" s="1"/>
    </row>
    <row r="401" spans="25:26" x14ac:dyDescent="0.35">
      <c r="Y401" s="1"/>
      <c r="Z401" s="1"/>
    </row>
    <row r="402" spans="25:26" x14ac:dyDescent="0.35">
      <c r="Y402" s="1"/>
      <c r="Z402" s="1"/>
    </row>
    <row r="403" spans="25:26" x14ac:dyDescent="0.35">
      <c r="Y403" s="1"/>
      <c r="Z403" s="1"/>
    </row>
    <row r="404" spans="25:26" x14ac:dyDescent="0.35">
      <c r="Y404" s="1"/>
      <c r="Z404" s="1"/>
    </row>
    <row r="405" spans="25:26" x14ac:dyDescent="0.35">
      <c r="Y405" s="1"/>
      <c r="Z405" s="1"/>
    </row>
    <row r="406" spans="25:26" x14ac:dyDescent="0.35">
      <c r="Y406" s="1"/>
      <c r="Z406" s="1"/>
    </row>
    <row r="407" spans="25:26" x14ac:dyDescent="0.35">
      <c r="Y407" s="1"/>
      <c r="Z407" s="1"/>
    </row>
    <row r="408" spans="25:26" x14ac:dyDescent="0.35">
      <c r="Y408" s="1"/>
      <c r="Z408" s="1"/>
    </row>
    <row r="409" spans="25:26" x14ac:dyDescent="0.35">
      <c r="Y409" s="1"/>
      <c r="Z409" s="1"/>
    </row>
    <row r="410" spans="25:26" x14ac:dyDescent="0.35">
      <c r="Y410" s="1"/>
      <c r="Z410" s="1"/>
    </row>
    <row r="411" spans="25:26" x14ac:dyDescent="0.35">
      <c r="Y411" s="1"/>
      <c r="Z411" s="1"/>
    </row>
    <row r="412" spans="25:26" x14ac:dyDescent="0.35">
      <c r="Y412" s="1"/>
      <c r="Z412" s="1"/>
    </row>
    <row r="413" spans="25:26" x14ac:dyDescent="0.35">
      <c r="Y413" s="1"/>
      <c r="Z413" s="1"/>
    </row>
    <row r="414" spans="25:26" x14ac:dyDescent="0.35">
      <c r="Y414" s="1"/>
      <c r="Z414" s="1"/>
    </row>
    <row r="415" spans="25:26" x14ac:dyDescent="0.35">
      <c r="Y415" s="1"/>
      <c r="Z415" s="1"/>
    </row>
    <row r="416" spans="25:26" x14ac:dyDescent="0.35">
      <c r="Y416" s="1"/>
      <c r="Z416" s="1"/>
    </row>
    <row r="417" spans="25:26" x14ac:dyDescent="0.35">
      <c r="Y417" s="1"/>
      <c r="Z417" s="1"/>
    </row>
    <row r="418" spans="25:26" x14ac:dyDescent="0.35">
      <c r="Y418" s="1"/>
      <c r="Z418" s="1"/>
    </row>
    <row r="419" spans="25:26" x14ac:dyDescent="0.35">
      <c r="Y419" s="1"/>
      <c r="Z419" s="1"/>
    </row>
    <row r="420" spans="25:26" x14ac:dyDescent="0.35">
      <c r="Y420" s="1"/>
      <c r="Z420" s="1"/>
    </row>
    <row r="421" spans="25:26" x14ac:dyDescent="0.35">
      <c r="Y421" s="1"/>
      <c r="Z421" s="1"/>
    </row>
    <row r="422" spans="25:26" x14ac:dyDescent="0.35">
      <c r="Y422" s="1"/>
      <c r="Z422" s="1"/>
    </row>
    <row r="423" spans="25:26" x14ac:dyDescent="0.35">
      <c r="Y423" s="1"/>
      <c r="Z423" s="1"/>
    </row>
    <row r="424" spans="25:26" x14ac:dyDescent="0.35">
      <c r="Y424" s="1"/>
      <c r="Z424" s="1"/>
    </row>
    <row r="425" spans="25:26" x14ac:dyDescent="0.35">
      <c r="Y425" s="1"/>
      <c r="Z425" s="1"/>
    </row>
    <row r="426" spans="25:26" x14ac:dyDescent="0.35">
      <c r="Y426" s="1"/>
      <c r="Z426" s="1"/>
    </row>
    <row r="427" spans="25:26" x14ac:dyDescent="0.35">
      <c r="Y427" s="1"/>
      <c r="Z427" s="1"/>
    </row>
    <row r="428" spans="25:26" x14ac:dyDescent="0.35">
      <c r="Y428" s="1"/>
      <c r="Z428" s="1"/>
    </row>
    <row r="429" spans="25:26" x14ac:dyDescent="0.35">
      <c r="Y429" s="1"/>
      <c r="Z429" s="1"/>
    </row>
    <row r="430" spans="25:26" x14ac:dyDescent="0.35">
      <c r="Y430" s="1"/>
      <c r="Z430" s="1"/>
    </row>
    <row r="431" spans="25:26" x14ac:dyDescent="0.35">
      <c r="Y431" s="1"/>
      <c r="Z431" s="1"/>
    </row>
    <row r="432" spans="25:26" x14ac:dyDescent="0.35">
      <c r="Y432" s="1"/>
      <c r="Z432" s="1"/>
    </row>
    <row r="433" spans="25:26" x14ac:dyDescent="0.35">
      <c r="Y433" s="1"/>
      <c r="Z433" s="1"/>
    </row>
    <row r="434" spans="25:26" x14ac:dyDescent="0.35">
      <c r="Y434" s="1"/>
      <c r="Z434" s="1"/>
    </row>
    <row r="435" spans="25:26" x14ac:dyDescent="0.35">
      <c r="Y435" s="1"/>
      <c r="Z435" s="1"/>
    </row>
    <row r="436" spans="25:26" x14ac:dyDescent="0.35">
      <c r="Y436" s="1"/>
      <c r="Z436" s="1"/>
    </row>
    <row r="437" spans="25:26" x14ac:dyDescent="0.35">
      <c r="Y437" s="1"/>
      <c r="Z437" s="1"/>
    </row>
    <row r="438" spans="25:26" x14ac:dyDescent="0.35">
      <c r="Y438" s="1"/>
      <c r="Z438" s="1"/>
    </row>
    <row r="439" spans="25:26" x14ac:dyDescent="0.35">
      <c r="Y439" s="1"/>
      <c r="Z439" s="1"/>
    </row>
    <row r="440" spans="25:26" x14ac:dyDescent="0.35">
      <c r="Y440" s="1"/>
      <c r="Z440" s="1"/>
    </row>
    <row r="441" spans="25:26" x14ac:dyDescent="0.35">
      <c r="Y441" s="1"/>
      <c r="Z441" s="1"/>
    </row>
    <row r="442" spans="25:26" x14ac:dyDescent="0.35">
      <c r="Y442" s="1"/>
      <c r="Z442" s="1"/>
    </row>
    <row r="443" spans="25:26" x14ac:dyDescent="0.35">
      <c r="Y443" s="1"/>
      <c r="Z443" s="1"/>
    </row>
    <row r="444" spans="25:26" x14ac:dyDescent="0.35">
      <c r="Y444" s="1"/>
      <c r="Z444" s="1"/>
    </row>
    <row r="445" spans="25:26" x14ac:dyDescent="0.35">
      <c r="Y445" s="1"/>
      <c r="Z445" s="1"/>
    </row>
    <row r="446" spans="25:26" x14ac:dyDescent="0.35">
      <c r="Y446" s="1"/>
      <c r="Z446" s="1"/>
    </row>
    <row r="447" spans="25:26" x14ac:dyDescent="0.35">
      <c r="Y447" s="1"/>
      <c r="Z447" s="1"/>
    </row>
    <row r="448" spans="25:26" x14ac:dyDescent="0.35">
      <c r="Y448" s="1"/>
      <c r="Z448" s="1"/>
    </row>
    <row r="449" spans="25:26" x14ac:dyDescent="0.35">
      <c r="Y449" s="1"/>
      <c r="Z449" s="1"/>
    </row>
    <row r="450" spans="25:26" x14ac:dyDescent="0.35">
      <c r="Y450" s="1"/>
      <c r="Z450" s="1"/>
    </row>
    <row r="451" spans="25:26" x14ac:dyDescent="0.35">
      <c r="Y451" s="1"/>
      <c r="Z451" s="1"/>
    </row>
    <row r="452" spans="25:26" x14ac:dyDescent="0.35">
      <c r="Y452" s="1"/>
      <c r="Z452" s="1"/>
    </row>
    <row r="453" spans="25:26" x14ac:dyDescent="0.35">
      <c r="Y453" s="1"/>
      <c r="Z453" s="1"/>
    </row>
    <row r="454" spans="25:26" x14ac:dyDescent="0.35">
      <c r="Y454" s="1"/>
      <c r="Z454" s="1"/>
    </row>
    <row r="455" spans="25:26" x14ac:dyDescent="0.35">
      <c r="Y455" s="1"/>
      <c r="Z455" s="1"/>
    </row>
    <row r="456" spans="25:26" x14ac:dyDescent="0.35">
      <c r="Y456" s="1"/>
      <c r="Z456" s="1"/>
    </row>
    <row r="457" spans="25:26" x14ac:dyDescent="0.35">
      <c r="Y457" s="1"/>
      <c r="Z457" s="1"/>
    </row>
    <row r="458" spans="25:26" x14ac:dyDescent="0.35">
      <c r="Y458" s="1"/>
      <c r="Z458" s="1"/>
    </row>
    <row r="459" spans="25:26" x14ac:dyDescent="0.35">
      <c r="Y459" s="1"/>
      <c r="Z459" s="1"/>
    </row>
    <row r="460" spans="25:26" x14ac:dyDescent="0.35">
      <c r="Y460" s="1"/>
      <c r="Z460" s="1"/>
    </row>
    <row r="461" spans="25:26" x14ac:dyDescent="0.35">
      <c r="Y461" s="1"/>
      <c r="Z461" s="1"/>
    </row>
    <row r="462" spans="25:26" x14ac:dyDescent="0.35">
      <c r="Y462" s="1"/>
      <c r="Z462" s="1"/>
    </row>
    <row r="463" spans="25:26" x14ac:dyDescent="0.35">
      <c r="Y463" s="1"/>
      <c r="Z463" s="1"/>
    </row>
    <row r="464" spans="25:26" x14ac:dyDescent="0.35">
      <c r="Y464" s="1"/>
      <c r="Z464" s="1"/>
    </row>
    <row r="465" spans="25:26" x14ac:dyDescent="0.35">
      <c r="Y465" s="1"/>
      <c r="Z465" s="1"/>
    </row>
    <row r="466" spans="25:26" x14ac:dyDescent="0.35">
      <c r="Y466" s="1"/>
      <c r="Z466" s="1"/>
    </row>
    <row r="467" spans="25:26" x14ac:dyDescent="0.35">
      <c r="Y467" s="1"/>
      <c r="Z467" s="1"/>
    </row>
    <row r="468" spans="25:26" x14ac:dyDescent="0.35">
      <c r="Y468" s="1"/>
      <c r="Z468" s="1"/>
    </row>
    <row r="469" spans="25:26" x14ac:dyDescent="0.35">
      <c r="Y469" s="1"/>
      <c r="Z469" s="1"/>
    </row>
    <row r="470" spans="25:26" x14ac:dyDescent="0.35">
      <c r="Y470" s="1"/>
      <c r="Z470" s="1"/>
    </row>
    <row r="471" spans="25:26" x14ac:dyDescent="0.35">
      <c r="Y471" s="1"/>
      <c r="Z471" s="1"/>
    </row>
    <row r="472" spans="25:26" x14ac:dyDescent="0.35">
      <c r="Y472" s="1"/>
      <c r="Z472" s="1"/>
    </row>
    <row r="473" spans="25:26" x14ac:dyDescent="0.35">
      <c r="Y473" s="1"/>
      <c r="Z473" s="1"/>
    </row>
    <row r="474" spans="25:26" x14ac:dyDescent="0.35">
      <c r="Y474" s="1"/>
      <c r="Z474" s="1"/>
    </row>
    <row r="475" spans="25:26" x14ac:dyDescent="0.35">
      <c r="Y475" s="1"/>
      <c r="Z475" s="1"/>
    </row>
    <row r="476" spans="25:26" x14ac:dyDescent="0.35">
      <c r="Y476" s="1"/>
      <c r="Z476" s="1"/>
    </row>
    <row r="477" spans="25:26" x14ac:dyDescent="0.35">
      <c r="Y477" s="1"/>
      <c r="Z477" s="1"/>
    </row>
    <row r="478" spans="25:26" x14ac:dyDescent="0.35">
      <c r="Y478" s="1"/>
      <c r="Z478" s="1"/>
    </row>
    <row r="479" spans="25:26" x14ac:dyDescent="0.35">
      <c r="Y479" s="1"/>
      <c r="Z479" s="1"/>
    </row>
    <row r="480" spans="25:26" x14ac:dyDescent="0.35">
      <c r="Y480" s="1"/>
      <c r="Z480" s="1"/>
    </row>
    <row r="481" spans="25:26" x14ac:dyDescent="0.35">
      <c r="Y481" s="1"/>
      <c r="Z481" s="1"/>
    </row>
    <row r="482" spans="25:26" x14ac:dyDescent="0.35">
      <c r="Y482" s="1"/>
      <c r="Z482" s="1"/>
    </row>
    <row r="483" spans="25:26" x14ac:dyDescent="0.35">
      <c r="Y483" s="1"/>
      <c r="Z483" s="1"/>
    </row>
    <row r="484" spans="25:26" x14ac:dyDescent="0.35">
      <c r="Y484" s="1"/>
      <c r="Z484" s="1"/>
    </row>
    <row r="485" spans="25:26" x14ac:dyDescent="0.35">
      <c r="Y485" s="1"/>
      <c r="Z485" s="1"/>
    </row>
    <row r="486" spans="25:26" x14ac:dyDescent="0.35">
      <c r="Y486" s="1"/>
      <c r="Z486" s="1"/>
    </row>
    <row r="487" spans="25:26" x14ac:dyDescent="0.35">
      <c r="Y487" s="1"/>
      <c r="Z487" s="1"/>
    </row>
    <row r="488" spans="25:26" x14ac:dyDescent="0.35">
      <c r="Y488" s="1"/>
      <c r="Z488" s="1"/>
    </row>
    <row r="489" spans="25:26" x14ac:dyDescent="0.35">
      <c r="Y489" s="1"/>
      <c r="Z489" s="1"/>
    </row>
    <row r="490" spans="25:26" x14ac:dyDescent="0.35">
      <c r="Y490" s="1"/>
      <c r="Z490" s="1"/>
    </row>
    <row r="491" spans="25:26" x14ac:dyDescent="0.35">
      <c r="Y491" s="1"/>
      <c r="Z491" s="1"/>
    </row>
    <row r="492" spans="25:26" x14ac:dyDescent="0.35">
      <c r="Y492" s="1"/>
      <c r="Z492" s="1"/>
    </row>
    <row r="493" spans="25:26" x14ac:dyDescent="0.35">
      <c r="Y493" s="1"/>
      <c r="Z493" s="1"/>
    </row>
    <row r="494" spans="25:26" x14ac:dyDescent="0.35">
      <c r="Y494" s="1"/>
      <c r="Z494" s="1"/>
    </row>
    <row r="495" spans="25:26" x14ac:dyDescent="0.35">
      <c r="Y495" s="1"/>
      <c r="Z495" s="1"/>
    </row>
    <row r="496" spans="25:26" x14ac:dyDescent="0.35">
      <c r="Y496" s="1"/>
      <c r="Z496" s="1"/>
    </row>
    <row r="497" spans="25:26" x14ac:dyDescent="0.35">
      <c r="Y497" s="1"/>
      <c r="Z497" s="1"/>
    </row>
    <row r="498" spans="25:26" x14ac:dyDescent="0.35">
      <c r="Y498" s="1"/>
      <c r="Z498" s="1"/>
    </row>
    <row r="499" spans="25:26" x14ac:dyDescent="0.35">
      <c r="Y499" s="1"/>
      <c r="Z499" s="1"/>
    </row>
    <row r="500" spans="25:26" x14ac:dyDescent="0.35">
      <c r="Y500" s="1"/>
      <c r="Z500" s="1"/>
    </row>
    <row r="501" spans="25:26" x14ac:dyDescent="0.35">
      <c r="Y501" s="1"/>
      <c r="Z501" s="1"/>
    </row>
    <row r="502" spans="25:26" x14ac:dyDescent="0.35">
      <c r="Y502" s="1"/>
      <c r="Z502" s="1"/>
    </row>
    <row r="503" spans="25:26" x14ac:dyDescent="0.35">
      <c r="Y503" s="1"/>
      <c r="Z503" s="1"/>
    </row>
    <row r="504" spans="25:26" x14ac:dyDescent="0.35">
      <c r="Y504" s="1"/>
      <c r="Z504" s="1"/>
    </row>
    <row r="505" spans="25:26" x14ac:dyDescent="0.35">
      <c r="Y505" s="1"/>
      <c r="Z505" s="1"/>
    </row>
    <row r="506" spans="25:26" x14ac:dyDescent="0.35">
      <c r="Y506" s="1"/>
      <c r="Z506" s="1"/>
    </row>
    <row r="507" spans="25:26" x14ac:dyDescent="0.35">
      <c r="Y507" s="1"/>
      <c r="Z507" s="1"/>
    </row>
    <row r="508" spans="25:26" x14ac:dyDescent="0.35">
      <c r="Y508" s="1"/>
      <c r="Z508" s="1"/>
    </row>
    <row r="509" spans="25:26" x14ac:dyDescent="0.35">
      <c r="Y509" s="1"/>
      <c r="Z509" s="1"/>
    </row>
    <row r="510" spans="25:26" x14ac:dyDescent="0.35">
      <c r="Y510" s="1"/>
      <c r="Z510" s="1"/>
    </row>
    <row r="511" spans="25:26" x14ac:dyDescent="0.35">
      <c r="Y511" s="1"/>
      <c r="Z511" s="1"/>
    </row>
    <row r="512" spans="25:26" x14ac:dyDescent="0.35">
      <c r="Y512" s="1"/>
      <c r="Z512" s="1"/>
    </row>
    <row r="513" spans="25:26" x14ac:dyDescent="0.35">
      <c r="Y513" s="1"/>
      <c r="Z513" s="1"/>
    </row>
    <row r="514" spans="25:26" x14ac:dyDescent="0.35">
      <c r="Y514" s="1"/>
      <c r="Z514" s="1"/>
    </row>
    <row r="515" spans="25:26" x14ac:dyDescent="0.35">
      <c r="Y515" s="1"/>
      <c r="Z515" s="1"/>
    </row>
    <row r="516" spans="25:26" x14ac:dyDescent="0.35">
      <c r="Y516" s="1"/>
      <c r="Z516" s="1"/>
    </row>
    <row r="517" spans="25:26" x14ac:dyDescent="0.35">
      <c r="Y517" s="1"/>
      <c r="Z517" s="1"/>
    </row>
    <row r="518" spans="25:26" x14ac:dyDescent="0.35">
      <c r="Y518" s="1"/>
      <c r="Z518" s="1"/>
    </row>
    <row r="519" spans="25:26" x14ac:dyDescent="0.35">
      <c r="Y519" s="1"/>
      <c r="Z519" s="1"/>
    </row>
    <row r="520" spans="25:26" x14ac:dyDescent="0.35">
      <c r="Y520" s="1"/>
      <c r="Z520" s="1"/>
    </row>
    <row r="521" spans="25:26" x14ac:dyDescent="0.35">
      <c r="Y521" s="1"/>
      <c r="Z521" s="1"/>
    </row>
    <row r="522" spans="25:26" x14ac:dyDescent="0.35">
      <c r="Y522" s="1"/>
      <c r="Z522" s="1"/>
    </row>
    <row r="523" spans="25:26" x14ac:dyDescent="0.35">
      <c r="Y523" s="1"/>
      <c r="Z523" s="1"/>
    </row>
    <row r="524" spans="25:26" x14ac:dyDescent="0.35">
      <c r="Y524" s="1"/>
      <c r="Z524" s="1"/>
    </row>
    <row r="525" spans="25:26" x14ac:dyDescent="0.35">
      <c r="Y525" s="1"/>
      <c r="Z525" s="1"/>
    </row>
    <row r="526" spans="25:26" x14ac:dyDescent="0.35">
      <c r="Y526" s="1"/>
      <c r="Z526" s="1"/>
    </row>
    <row r="527" spans="25:26" x14ac:dyDescent="0.35">
      <c r="Y527" s="1"/>
      <c r="Z527" s="1"/>
    </row>
    <row r="528" spans="25:26" x14ac:dyDescent="0.35">
      <c r="Y528" s="1"/>
      <c r="Z528" s="1"/>
    </row>
    <row r="529" spans="25:26" x14ac:dyDescent="0.35">
      <c r="Y529" s="1"/>
      <c r="Z529" s="1"/>
    </row>
    <row r="530" spans="25:26" x14ac:dyDescent="0.35">
      <c r="Y530" s="1"/>
      <c r="Z530" s="1"/>
    </row>
    <row r="531" spans="25:26" x14ac:dyDescent="0.35">
      <c r="Y531" s="1"/>
      <c r="Z531" s="1"/>
    </row>
    <row r="532" spans="25:26" x14ac:dyDescent="0.35">
      <c r="Y532" s="1"/>
      <c r="Z532" s="1"/>
    </row>
    <row r="533" spans="25:26" x14ac:dyDescent="0.35">
      <c r="Y533" s="1"/>
      <c r="Z533" s="1"/>
    </row>
    <row r="534" spans="25:26" x14ac:dyDescent="0.35">
      <c r="Y534" s="1"/>
      <c r="Z534" s="1"/>
    </row>
    <row r="535" spans="25:26" x14ac:dyDescent="0.35">
      <c r="Y535" s="1"/>
      <c r="Z535" s="1"/>
    </row>
    <row r="536" spans="25:26" x14ac:dyDescent="0.35">
      <c r="Y536" s="1"/>
      <c r="Z536" s="1"/>
    </row>
    <row r="537" spans="25:26" x14ac:dyDescent="0.35">
      <c r="Y537" s="1"/>
      <c r="Z537" s="1"/>
    </row>
    <row r="538" spans="25:26" x14ac:dyDescent="0.35">
      <c r="Y538" s="1"/>
      <c r="Z538" s="1"/>
    </row>
    <row r="539" spans="25:26" x14ac:dyDescent="0.35">
      <c r="Y539" s="1"/>
      <c r="Z539" s="1"/>
    </row>
    <row r="540" spans="25:26" x14ac:dyDescent="0.35">
      <c r="Y540" s="1"/>
      <c r="Z540" s="1"/>
    </row>
    <row r="541" spans="25:26" x14ac:dyDescent="0.35">
      <c r="Y541" s="1"/>
      <c r="Z541" s="1"/>
    </row>
    <row r="542" spans="25:26" x14ac:dyDescent="0.35">
      <c r="Y542" s="1"/>
      <c r="Z542" s="1"/>
    </row>
    <row r="543" spans="25:26" x14ac:dyDescent="0.35">
      <c r="Y543" s="1"/>
      <c r="Z543" s="1"/>
    </row>
    <row r="544" spans="25:26" x14ac:dyDescent="0.35">
      <c r="Y544" s="1"/>
      <c r="Z544" s="1"/>
    </row>
    <row r="545" spans="25:26" x14ac:dyDescent="0.35">
      <c r="Y545" s="1"/>
      <c r="Z545" s="1"/>
    </row>
    <row r="546" spans="25:26" x14ac:dyDescent="0.35">
      <c r="Y546" s="1"/>
      <c r="Z546" s="1"/>
    </row>
    <row r="547" spans="25:26" x14ac:dyDescent="0.35">
      <c r="Y547" s="1"/>
      <c r="Z547" s="1"/>
    </row>
    <row r="548" spans="25:26" x14ac:dyDescent="0.35">
      <c r="Y548" s="1"/>
      <c r="Z548" s="1"/>
    </row>
    <row r="549" spans="25:26" x14ac:dyDescent="0.35">
      <c r="Y549" s="1"/>
      <c r="Z549" s="1"/>
    </row>
    <row r="550" spans="25:26" x14ac:dyDescent="0.35">
      <c r="Y550" s="1"/>
      <c r="Z550" s="1"/>
    </row>
    <row r="551" spans="25:26" x14ac:dyDescent="0.35">
      <c r="Y551" s="1"/>
      <c r="Z551" s="1"/>
    </row>
    <row r="552" spans="25:26" x14ac:dyDescent="0.35">
      <c r="Y552" s="1"/>
      <c r="Z552" s="1"/>
    </row>
    <row r="553" spans="25:26" x14ac:dyDescent="0.35">
      <c r="Y553" s="1"/>
      <c r="Z553" s="1"/>
    </row>
    <row r="554" spans="25:26" x14ac:dyDescent="0.35">
      <c r="Y554" s="1"/>
      <c r="Z554" s="1"/>
    </row>
    <row r="555" spans="25:26" x14ac:dyDescent="0.35">
      <c r="Y555" s="1"/>
      <c r="Z555" s="1"/>
    </row>
    <row r="556" spans="25:26" x14ac:dyDescent="0.35">
      <c r="Y556" s="1"/>
      <c r="Z556" s="1"/>
    </row>
    <row r="557" spans="25:26" x14ac:dyDescent="0.35">
      <c r="Y557" s="1"/>
      <c r="Z557" s="1"/>
    </row>
    <row r="558" spans="25:26" x14ac:dyDescent="0.35">
      <c r="Y558" s="1"/>
      <c r="Z558" s="1"/>
    </row>
    <row r="559" spans="25:26" x14ac:dyDescent="0.35">
      <c r="Y559" s="1"/>
      <c r="Z559" s="1"/>
    </row>
    <row r="560" spans="25:26" x14ac:dyDescent="0.35">
      <c r="Y560" s="1"/>
      <c r="Z560" s="1"/>
    </row>
    <row r="561" spans="25:26" x14ac:dyDescent="0.35">
      <c r="Y561" s="1"/>
      <c r="Z561" s="1"/>
    </row>
    <row r="562" spans="25:26" x14ac:dyDescent="0.35">
      <c r="Y562" s="1"/>
      <c r="Z562" s="1"/>
    </row>
    <row r="563" spans="25:26" x14ac:dyDescent="0.35">
      <c r="Y563" s="1"/>
      <c r="Z563" s="1"/>
    </row>
    <row r="564" spans="25:26" x14ac:dyDescent="0.35">
      <c r="Y564" s="1"/>
      <c r="Z564" s="1"/>
    </row>
    <row r="565" spans="25:26" x14ac:dyDescent="0.35">
      <c r="Y565" s="1"/>
      <c r="Z565" s="1"/>
    </row>
    <row r="566" spans="25:26" x14ac:dyDescent="0.35">
      <c r="Y566" s="1"/>
      <c r="Z566" s="1"/>
    </row>
    <row r="567" spans="25:26" x14ac:dyDescent="0.35">
      <c r="Y567" s="1"/>
      <c r="Z567" s="1"/>
    </row>
    <row r="568" spans="25:26" x14ac:dyDescent="0.35">
      <c r="Y568" s="1"/>
      <c r="Z568" s="1"/>
    </row>
    <row r="569" spans="25:26" x14ac:dyDescent="0.35">
      <c r="Y569" s="1"/>
      <c r="Z569" s="1"/>
    </row>
    <row r="570" spans="25:26" x14ac:dyDescent="0.35">
      <c r="Y570" s="1"/>
      <c r="Z570" s="1"/>
    </row>
    <row r="571" spans="25:26" x14ac:dyDescent="0.35">
      <c r="Y571" s="1"/>
      <c r="Z571" s="1"/>
    </row>
    <row r="572" spans="25:26" x14ac:dyDescent="0.35">
      <c r="Y572" s="1"/>
      <c r="Z572" s="1"/>
    </row>
    <row r="573" spans="25:26" x14ac:dyDescent="0.35">
      <c r="Y573" s="1"/>
      <c r="Z573" s="1"/>
    </row>
    <row r="574" spans="25:26" x14ac:dyDescent="0.35">
      <c r="Y574" s="1"/>
      <c r="Z574" s="1"/>
    </row>
    <row r="575" spans="25:26" x14ac:dyDescent="0.35">
      <c r="Y575" s="1"/>
      <c r="Z575" s="1"/>
    </row>
    <row r="576" spans="25:26" x14ac:dyDescent="0.35">
      <c r="Y576" s="1"/>
      <c r="Z576" s="1"/>
    </row>
    <row r="577" spans="25:26" x14ac:dyDescent="0.35">
      <c r="Y577" s="1"/>
      <c r="Z577" s="1"/>
    </row>
    <row r="578" spans="25:26" x14ac:dyDescent="0.35">
      <c r="Y578" s="1"/>
      <c r="Z578" s="1"/>
    </row>
    <row r="579" spans="25:26" x14ac:dyDescent="0.35">
      <c r="Y579" s="1"/>
      <c r="Z579" s="1"/>
    </row>
    <row r="580" spans="25:26" x14ac:dyDescent="0.35">
      <c r="Y580" s="1"/>
      <c r="Z580" s="1"/>
    </row>
    <row r="581" spans="25:26" x14ac:dyDescent="0.35">
      <c r="Y581" s="1"/>
      <c r="Z581" s="1"/>
    </row>
    <row r="582" spans="25:26" x14ac:dyDescent="0.35">
      <c r="Y582" s="1"/>
      <c r="Z582" s="1"/>
    </row>
    <row r="583" spans="25:26" x14ac:dyDescent="0.35">
      <c r="Y583" s="1"/>
      <c r="Z583" s="1"/>
    </row>
    <row r="584" spans="25:26" x14ac:dyDescent="0.35">
      <c r="Y584" s="1"/>
      <c r="Z584" s="1"/>
    </row>
    <row r="585" spans="25:26" x14ac:dyDescent="0.35">
      <c r="Y585" s="1"/>
      <c r="Z585" s="1"/>
    </row>
    <row r="586" spans="25:26" x14ac:dyDescent="0.35">
      <c r="Y586" s="1"/>
      <c r="Z586" s="1"/>
    </row>
    <row r="587" spans="25:26" x14ac:dyDescent="0.35">
      <c r="Y587" s="1"/>
      <c r="Z587" s="1"/>
    </row>
    <row r="588" spans="25:26" x14ac:dyDescent="0.35">
      <c r="Y588" s="1"/>
      <c r="Z588" s="1"/>
    </row>
    <row r="589" spans="25:26" x14ac:dyDescent="0.35">
      <c r="Y589" s="1"/>
      <c r="Z589" s="1"/>
    </row>
    <row r="590" spans="25:26" x14ac:dyDescent="0.35">
      <c r="Y590" s="1"/>
      <c r="Z590" s="1"/>
    </row>
    <row r="591" spans="25:26" x14ac:dyDescent="0.35">
      <c r="Y591" s="1"/>
      <c r="Z591" s="1"/>
    </row>
    <row r="592" spans="25:26" x14ac:dyDescent="0.35">
      <c r="Y592" s="1"/>
      <c r="Z592" s="1"/>
    </row>
    <row r="593" spans="25:26" x14ac:dyDescent="0.35">
      <c r="Y593" s="1"/>
      <c r="Z593" s="1"/>
    </row>
    <row r="594" spans="25:26" x14ac:dyDescent="0.35">
      <c r="Y594" s="1"/>
      <c r="Z594" s="1"/>
    </row>
    <row r="595" spans="25:26" x14ac:dyDescent="0.35">
      <c r="Y595" s="1"/>
      <c r="Z595" s="1"/>
    </row>
    <row r="596" spans="25:26" x14ac:dyDescent="0.35">
      <c r="Y596" s="1"/>
      <c r="Z596" s="1"/>
    </row>
    <row r="597" spans="25:26" x14ac:dyDescent="0.35">
      <c r="Y597" s="1"/>
      <c r="Z597" s="1"/>
    </row>
    <row r="598" spans="25:26" x14ac:dyDescent="0.35">
      <c r="Y598" s="1"/>
      <c r="Z598" s="1"/>
    </row>
    <row r="599" spans="25:26" x14ac:dyDescent="0.35">
      <c r="Y599" s="1"/>
      <c r="Z599" s="1"/>
    </row>
    <row r="600" spans="25:26" x14ac:dyDescent="0.35">
      <c r="Y600" s="1"/>
      <c r="Z600" s="1"/>
    </row>
    <row r="601" spans="25:26" x14ac:dyDescent="0.35">
      <c r="Y601" s="1"/>
      <c r="Z601" s="1"/>
    </row>
    <row r="602" spans="25:26" x14ac:dyDescent="0.35">
      <c r="Y602" s="1"/>
      <c r="Z602" s="1"/>
    </row>
    <row r="603" spans="25:26" x14ac:dyDescent="0.35">
      <c r="Y603" s="1"/>
      <c r="Z603" s="1"/>
    </row>
    <row r="604" spans="25:26" x14ac:dyDescent="0.35">
      <c r="Y604" s="1"/>
      <c r="Z604" s="1"/>
    </row>
    <row r="605" spans="25:26" x14ac:dyDescent="0.35">
      <c r="Y605" s="1"/>
      <c r="Z605" s="1"/>
    </row>
    <row r="606" spans="25:26" x14ac:dyDescent="0.35">
      <c r="Y606" s="1"/>
      <c r="Z606" s="1"/>
    </row>
    <row r="607" spans="25:26" x14ac:dyDescent="0.35">
      <c r="Y607" s="1"/>
      <c r="Z607" s="1"/>
    </row>
    <row r="608" spans="25:26" x14ac:dyDescent="0.35">
      <c r="Y608" s="1"/>
      <c r="Z608" s="1"/>
    </row>
    <row r="609" spans="25:26" x14ac:dyDescent="0.35">
      <c r="Y609" s="1"/>
      <c r="Z609" s="1"/>
    </row>
    <row r="610" spans="25:26" x14ac:dyDescent="0.35">
      <c r="Y610" s="1"/>
      <c r="Z610" s="1"/>
    </row>
    <row r="611" spans="25:26" x14ac:dyDescent="0.35">
      <c r="Y611" s="1"/>
      <c r="Z611" s="1"/>
    </row>
    <row r="612" spans="25:26" x14ac:dyDescent="0.35">
      <c r="Y612" s="1"/>
      <c r="Z612" s="1"/>
    </row>
    <row r="613" spans="25:26" x14ac:dyDescent="0.35">
      <c r="Y613" s="1"/>
      <c r="Z613" s="1"/>
    </row>
    <row r="614" spans="25:26" x14ac:dyDescent="0.35">
      <c r="Y614" s="1"/>
      <c r="Z614" s="1"/>
    </row>
    <row r="615" spans="25:26" x14ac:dyDescent="0.35">
      <c r="Y615" s="1"/>
      <c r="Z615" s="1"/>
    </row>
    <row r="616" spans="25:26" x14ac:dyDescent="0.35">
      <c r="Y616" s="1"/>
      <c r="Z616" s="1"/>
    </row>
    <row r="617" spans="25:26" x14ac:dyDescent="0.35">
      <c r="Y617" s="1"/>
      <c r="Z617" s="1"/>
    </row>
    <row r="618" spans="25:26" x14ac:dyDescent="0.35">
      <c r="Y618" s="1"/>
      <c r="Z618" s="1"/>
    </row>
    <row r="619" spans="25:26" x14ac:dyDescent="0.35">
      <c r="Y619" s="1"/>
      <c r="Z619" s="1"/>
    </row>
    <row r="620" spans="25:26" x14ac:dyDescent="0.35">
      <c r="Y620" s="1"/>
      <c r="Z620" s="1"/>
    </row>
    <row r="621" spans="25:26" x14ac:dyDescent="0.35">
      <c r="Y621" s="1"/>
      <c r="Z621" s="1"/>
    </row>
    <row r="622" spans="25:26" x14ac:dyDescent="0.35">
      <c r="Y622" s="1"/>
      <c r="Z622" s="1"/>
    </row>
    <row r="623" spans="25:26" x14ac:dyDescent="0.35">
      <c r="Y623" s="1"/>
      <c r="Z623" s="1"/>
    </row>
    <row r="624" spans="25:26" x14ac:dyDescent="0.35">
      <c r="Y624" s="1"/>
      <c r="Z624" s="1"/>
    </row>
    <row r="625" spans="25:26" x14ac:dyDescent="0.35">
      <c r="Y625" s="1"/>
      <c r="Z625" s="1"/>
    </row>
    <row r="626" spans="25:26" x14ac:dyDescent="0.35">
      <c r="Y626" s="1"/>
      <c r="Z626" s="1"/>
    </row>
    <row r="627" spans="25:26" x14ac:dyDescent="0.35">
      <c r="Y627" s="1"/>
      <c r="Z627" s="1"/>
    </row>
    <row r="628" spans="25:26" x14ac:dyDescent="0.35">
      <c r="Y628" s="1"/>
      <c r="Z628" s="1"/>
    </row>
    <row r="629" spans="25:26" x14ac:dyDescent="0.35">
      <c r="Y629" s="1"/>
      <c r="Z629" s="1"/>
    </row>
    <row r="630" spans="25:26" x14ac:dyDescent="0.35">
      <c r="Y630" s="1"/>
      <c r="Z630" s="1"/>
    </row>
    <row r="631" spans="25:26" x14ac:dyDescent="0.35">
      <c r="Y631" s="1"/>
      <c r="Z631" s="1"/>
    </row>
    <row r="632" spans="25:26" x14ac:dyDescent="0.35">
      <c r="Y632" s="1"/>
      <c r="Z632" s="1"/>
    </row>
    <row r="633" spans="25:26" x14ac:dyDescent="0.35">
      <c r="Y633" s="1"/>
      <c r="Z633" s="1"/>
    </row>
    <row r="634" spans="25:26" x14ac:dyDescent="0.35">
      <c r="Y634" s="1"/>
      <c r="Z634" s="1"/>
    </row>
    <row r="635" spans="25:26" x14ac:dyDescent="0.35">
      <c r="Y635" s="1"/>
      <c r="Z635" s="1"/>
    </row>
    <row r="636" spans="25:26" x14ac:dyDescent="0.35">
      <c r="Y636" s="1"/>
      <c r="Z636" s="1"/>
    </row>
    <row r="637" spans="25:26" x14ac:dyDescent="0.35">
      <c r="Y637" s="1"/>
      <c r="Z637" s="1"/>
    </row>
    <row r="638" spans="25:26" x14ac:dyDescent="0.35">
      <c r="Y638" s="1"/>
      <c r="Z638" s="1"/>
    </row>
    <row r="639" spans="25:26" x14ac:dyDescent="0.35">
      <c r="Y639" s="1"/>
      <c r="Z639" s="1"/>
    </row>
    <row r="640" spans="25:26" x14ac:dyDescent="0.35">
      <c r="Y640" s="1"/>
      <c r="Z640" s="1"/>
    </row>
    <row r="641" spans="25:26" x14ac:dyDescent="0.35">
      <c r="Y641" s="1"/>
      <c r="Z641" s="1"/>
    </row>
    <row r="642" spans="25:26" x14ac:dyDescent="0.35">
      <c r="Y642" s="1"/>
      <c r="Z642" s="1"/>
    </row>
    <row r="643" spans="25:26" x14ac:dyDescent="0.35">
      <c r="Y643" s="1"/>
      <c r="Z643" s="1"/>
    </row>
    <row r="644" spans="25:26" x14ac:dyDescent="0.35">
      <c r="Y644" s="1"/>
      <c r="Z644" s="1"/>
    </row>
    <row r="645" spans="25:26" x14ac:dyDescent="0.35">
      <c r="Y645" s="1"/>
      <c r="Z645" s="1"/>
    </row>
    <row r="646" spans="25:26" x14ac:dyDescent="0.35">
      <c r="Y646" s="1"/>
      <c r="Z646" s="1"/>
    </row>
    <row r="647" spans="25:26" x14ac:dyDescent="0.35">
      <c r="Y647" s="1"/>
      <c r="Z647" s="1"/>
    </row>
    <row r="648" spans="25:26" x14ac:dyDescent="0.35">
      <c r="Y648" s="1"/>
      <c r="Z648" s="1"/>
    </row>
    <row r="649" spans="25:26" x14ac:dyDescent="0.35">
      <c r="Y649" s="1"/>
      <c r="Z649" s="1"/>
    </row>
    <row r="650" spans="25:26" x14ac:dyDescent="0.35">
      <c r="Y650" s="1"/>
      <c r="Z650" s="1"/>
    </row>
    <row r="651" spans="25:26" x14ac:dyDescent="0.35">
      <c r="Y651" s="1"/>
      <c r="Z651" s="1"/>
    </row>
    <row r="652" spans="25:26" x14ac:dyDescent="0.35">
      <c r="Y652" s="1"/>
      <c r="Z652" s="1"/>
    </row>
    <row r="653" spans="25:26" x14ac:dyDescent="0.35">
      <c r="Y653" s="1"/>
      <c r="Z653" s="1"/>
    </row>
    <row r="654" spans="25:26" x14ac:dyDescent="0.35">
      <c r="Y654" s="1"/>
      <c r="Z654" s="1"/>
    </row>
    <row r="655" spans="25:26" x14ac:dyDescent="0.35">
      <c r="Y655" s="1"/>
      <c r="Z655" s="1"/>
    </row>
    <row r="656" spans="25:26" x14ac:dyDescent="0.35">
      <c r="Y656" s="1"/>
      <c r="Z656" s="1"/>
    </row>
    <row r="657" spans="25:26" x14ac:dyDescent="0.35">
      <c r="Y657" s="1"/>
      <c r="Z657" s="1"/>
    </row>
    <row r="658" spans="25:26" x14ac:dyDescent="0.35">
      <c r="Y658" s="1"/>
      <c r="Z658" s="1"/>
    </row>
    <row r="659" spans="25:26" x14ac:dyDescent="0.35">
      <c r="Y659" s="1"/>
      <c r="Z659" s="1"/>
    </row>
    <row r="660" spans="25:26" x14ac:dyDescent="0.35">
      <c r="Y660" s="1"/>
      <c r="Z660" s="1"/>
    </row>
    <row r="661" spans="25:26" x14ac:dyDescent="0.35">
      <c r="Y661" s="1"/>
      <c r="Z661" s="1"/>
    </row>
    <row r="662" spans="25:26" x14ac:dyDescent="0.35">
      <c r="Y662" s="1"/>
      <c r="Z662" s="1"/>
    </row>
    <row r="663" spans="25:26" x14ac:dyDescent="0.35">
      <c r="Y663" s="1"/>
      <c r="Z663" s="1"/>
    </row>
    <row r="664" spans="25:26" x14ac:dyDescent="0.35">
      <c r="Y664" s="1"/>
      <c r="Z664" s="1"/>
    </row>
    <row r="665" spans="25:26" x14ac:dyDescent="0.35">
      <c r="Y665" s="1"/>
      <c r="Z665" s="1"/>
    </row>
    <row r="666" spans="25:26" x14ac:dyDescent="0.35">
      <c r="Y666" s="1"/>
      <c r="Z666" s="1"/>
    </row>
    <row r="667" spans="25:26" x14ac:dyDescent="0.35">
      <c r="Y667" s="1"/>
      <c r="Z667" s="1"/>
    </row>
    <row r="668" spans="25:26" x14ac:dyDescent="0.35">
      <c r="Y668" s="1"/>
      <c r="Z668" s="1"/>
    </row>
    <row r="669" spans="25:26" x14ac:dyDescent="0.35">
      <c r="Y669" s="1"/>
      <c r="Z669" s="1"/>
    </row>
    <row r="670" spans="25:26" x14ac:dyDescent="0.35">
      <c r="Y670" s="1"/>
      <c r="Z670" s="1"/>
    </row>
    <row r="671" spans="25:26" x14ac:dyDescent="0.35">
      <c r="Y671" s="1"/>
      <c r="Z671" s="1"/>
    </row>
    <row r="672" spans="25:26" x14ac:dyDescent="0.35">
      <c r="Y672" s="1"/>
      <c r="Z672" s="1"/>
    </row>
    <row r="673" spans="25:26" x14ac:dyDescent="0.35">
      <c r="Y673" s="1"/>
      <c r="Z673" s="1"/>
    </row>
    <row r="674" spans="25:26" x14ac:dyDescent="0.35">
      <c r="Y674" s="1"/>
      <c r="Z674" s="1"/>
    </row>
    <row r="675" spans="25:26" x14ac:dyDescent="0.35">
      <c r="Y675" s="1"/>
      <c r="Z675" s="1"/>
    </row>
    <row r="676" spans="25:26" x14ac:dyDescent="0.35">
      <c r="Y676" s="1"/>
      <c r="Z676" s="1"/>
    </row>
    <row r="677" spans="25:26" x14ac:dyDescent="0.35">
      <c r="Y677" s="1"/>
      <c r="Z677" s="1"/>
    </row>
    <row r="678" spans="25:26" x14ac:dyDescent="0.35">
      <c r="Y678" s="1"/>
      <c r="Z678" s="1"/>
    </row>
    <row r="679" spans="25:26" x14ac:dyDescent="0.35">
      <c r="Y679" s="1"/>
      <c r="Z679" s="1"/>
    </row>
    <row r="680" spans="25:26" x14ac:dyDescent="0.35">
      <c r="Y680" s="1"/>
      <c r="Z680" s="1"/>
    </row>
    <row r="681" spans="25:26" x14ac:dyDescent="0.35">
      <c r="Y681" s="1"/>
      <c r="Z681" s="1"/>
    </row>
    <row r="682" spans="25:26" x14ac:dyDescent="0.35">
      <c r="Y682" s="1"/>
      <c r="Z682" s="1"/>
    </row>
    <row r="683" spans="25:26" x14ac:dyDescent="0.35">
      <c r="Y683" s="1"/>
      <c r="Z683" s="1"/>
    </row>
    <row r="684" spans="25:26" x14ac:dyDescent="0.35">
      <c r="Y684" s="1"/>
      <c r="Z684" s="1"/>
    </row>
    <row r="685" spans="25:26" x14ac:dyDescent="0.35">
      <c r="Y685" s="1"/>
      <c r="Z685" s="1"/>
    </row>
    <row r="686" spans="25:26" x14ac:dyDescent="0.35">
      <c r="Y686" s="1"/>
      <c r="Z686" s="1"/>
    </row>
    <row r="687" spans="25:26" x14ac:dyDescent="0.35">
      <c r="Y687" s="1"/>
      <c r="Z687" s="1"/>
    </row>
    <row r="688" spans="25:26" x14ac:dyDescent="0.35">
      <c r="Y688" s="1"/>
      <c r="Z688" s="1"/>
    </row>
    <row r="689" spans="25:26" x14ac:dyDescent="0.35">
      <c r="Y689" s="1"/>
      <c r="Z689" s="1"/>
    </row>
    <row r="690" spans="25:26" x14ac:dyDescent="0.35">
      <c r="Y690" s="1"/>
      <c r="Z690" s="1"/>
    </row>
    <row r="691" spans="25:26" x14ac:dyDescent="0.35">
      <c r="Y691" s="1"/>
      <c r="Z691" s="1"/>
    </row>
    <row r="692" spans="25:26" x14ac:dyDescent="0.35">
      <c r="Y692" s="1"/>
      <c r="Z692" s="1"/>
    </row>
    <row r="693" spans="25:26" x14ac:dyDescent="0.35">
      <c r="Y693" s="1"/>
      <c r="Z693" s="1"/>
    </row>
    <row r="694" spans="25:26" x14ac:dyDescent="0.35">
      <c r="Y694" s="1"/>
      <c r="Z694" s="1"/>
    </row>
    <row r="695" spans="25:26" x14ac:dyDescent="0.35">
      <c r="Y695" s="1"/>
      <c r="Z695" s="1"/>
    </row>
    <row r="696" spans="25:26" x14ac:dyDescent="0.35">
      <c r="Y696" s="1"/>
      <c r="Z696" s="1"/>
    </row>
    <row r="697" spans="25:26" x14ac:dyDescent="0.35">
      <c r="Y697" s="1"/>
      <c r="Z697" s="1"/>
    </row>
    <row r="698" spans="25:26" x14ac:dyDescent="0.35">
      <c r="Y698" s="1"/>
      <c r="Z698" s="1"/>
    </row>
    <row r="699" spans="25:26" x14ac:dyDescent="0.35">
      <c r="Y699" s="1"/>
      <c r="Z699" s="1"/>
    </row>
    <row r="700" spans="25:26" x14ac:dyDescent="0.35">
      <c r="Y700" s="1"/>
      <c r="Z700" s="1"/>
    </row>
    <row r="701" spans="25:26" x14ac:dyDescent="0.35">
      <c r="Y701" s="1"/>
      <c r="Z701" s="1"/>
    </row>
    <row r="702" spans="25:26" x14ac:dyDescent="0.35">
      <c r="Y702" s="1"/>
      <c r="Z702" s="1"/>
    </row>
    <row r="703" spans="25:26" x14ac:dyDescent="0.35">
      <c r="Y703" s="1"/>
      <c r="Z703" s="1"/>
    </row>
    <row r="704" spans="25:26" x14ac:dyDescent="0.35">
      <c r="Y704" s="1"/>
      <c r="Z704" s="1"/>
    </row>
    <row r="705" spans="25:26" x14ac:dyDescent="0.35">
      <c r="Y705" s="1"/>
      <c r="Z705" s="1"/>
    </row>
    <row r="706" spans="25:26" x14ac:dyDescent="0.35">
      <c r="Y706" s="1"/>
      <c r="Z706" s="1"/>
    </row>
    <row r="707" spans="25:26" x14ac:dyDescent="0.35">
      <c r="Y707" s="1"/>
      <c r="Z707" s="1"/>
    </row>
    <row r="708" spans="25:26" x14ac:dyDescent="0.35">
      <c r="Y708" s="1"/>
      <c r="Z708" s="1"/>
    </row>
    <row r="709" spans="25:26" x14ac:dyDescent="0.35">
      <c r="Y709" s="1"/>
      <c r="Z709" s="1"/>
    </row>
    <row r="710" spans="25:26" x14ac:dyDescent="0.35">
      <c r="Y710" s="1"/>
      <c r="Z710" s="1"/>
    </row>
    <row r="711" spans="25:26" x14ac:dyDescent="0.35">
      <c r="Y711" s="1"/>
      <c r="Z711" s="1"/>
    </row>
    <row r="712" spans="25:26" x14ac:dyDescent="0.35">
      <c r="Y712" s="1"/>
      <c r="Z712" s="1"/>
    </row>
    <row r="713" spans="25:26" x14ac:dyDescent="0.35">
      <c r="Y713" s="1"/>
      <c r="Z713" s="1"/>
    </row>
    <row r="714" spans="25:26" x14ac:dyDescent="0.35">
      <c r="Y714" s="1"/>
      <c r="Z714" s="1"/>
    </row>
    <row r="715" spans="25:26" x14ac:dyDescent="0.35">
      <c r="Y715" s="1"/>
      <c r="Z715" s="1"/>
    </row>
    <row r="716" spans="25:26" x14ac:dyDescent="0.35">
      <c r="Y716" s="1"/>
      <c r="Z716" s="1"/>
    </row>
    <row r="717" spans="25:26" x14ac:dyDescent="0.35">
      <c r="Y717" s="1"/>
      <c r="Z717" s="1"/>
    </row>
    <row r="718" spans="25:26" x14ac:dyDescent="0.35">
      <c r="Y718" s="1"/>
      <c r="Z718" s="1"/>
    </row>
    <row r="719" spans="25:26" x14ac:dyDescent="0.35">
      <c r="Y719" s="1"/>
      <c r="Z719" s="1"/>
    </row>
    <row r="720" spans="25:26" x14ac:dyDescent="0.35">
      <c r="Y720" s="1"/>
      <c r="Z720" s="1"/>
    </row>
    <row r="721" spans="25:26" x14ac:dyDescent="0.35">
      <c r="Y721" s="1"/>
      <c r="Z721" s="1"/>
    </row>
    <row r="722" spans="25:26" x14ac:dyDescent="0.35">
      <c r="Y722" s="1"/>
      <c r="Z722" s="1"/>
    </row>
    <row r="723" spans="25:26" x14ac:dyDescent="0.35">
      <c r="Y723" s="1"/>
      <c r="Z723" s="1"/>
    </row>
    <row r="724" spans="25:26" x14ac:dyDescent="0.35">
      <c r="Y724" s="1"/>
      <c r="Z724" s="1"/>
    </row>
    <row r="725" spans="25:26" x14ac:dyDescent="0.35">
      <c r="Y725" s="1"/>
      <c r="Z725" s="1"/>
    </row>
    <row r="726" spans="25:26" x14ac:dyDescent="0.35">
      <c r="Y726" s="1"/>
      <c r="Z726" s="1"/>
    </row>
    <row r="727" spans="25:26" x14ac:dyDescent="0.35">
      <c r="Y727" s="1"/>
      <c r="Z727" s="1"/>
    </row>
    <row r="728" spans="25:26" x14ac:dyDescent="0.35">
      <c r="Y728" s="1"/>
      <c r="Z728" s="1"/>
    </row>
    <row r="729" spans="25:26" x14ac:dyDescent="0.35">
      <c r="Y729" s="1"/>
      <c r="Z729" s="1"/>
    </row>
    <row r="730" spans="25:26" x14ac:dyDescent="0.35">
      <c r="Y730" s="1"/>
      <c r="Z730" s="1"/>
    </row>
    <row r="731" spans="25:26" x14ac:dyDescent="0.35">
      <c r="Y731" s="1"/>
      <c r="Z731" s="1"/>
    </row>
    <row r="732" spans="25:26" x14ac:dyDescent="0.35">
      <c r="Y732" s="1"/>
      <c r="Z732" s="1"/>
    </row>
    <row r="733" spans="25:26" x14ac:dyDescent="0.35">
      <c r="Y733" s="1"/>
      <c r="Z733" s="1"/>
    </row>
    <row r="734" spans="25:26" x14ac:dyDescent="0.35">
      <c r="Y734" s="1"/>
      <c r="Z734" s="1"/>
    </row>
    <row r="735" spans="25:26" x14ac:dyDescent="0.35">
      <c r="Y735" s="1"/>
      <c r="Z735" s="1"/>
    </row>
    <row r="736" spans="25:26" x14ac:dyDescent="0.35">
      <c r="Y736" s="1"/>
      <c r="Z736" s="1"/>
    </row>
    <row r="737" spans="25:26" x14ac:dyDescent="0.35">
      <c r="Y737" s="1"/>
      <c r="Z737" s="1"/>
    </row>
    <row r="738" spans="25:26" x14ac:dyDescent="0.35">
      <c r="Y738" s="1"/>
      <c r="Z738" s="1"/>
    </row>
    <row r="739" spans="25:26" x14ac:dyDescent="0.35">
      <c r="Y739" s="1"/>
      <c r="Z739" s="1"/>
    </row>
    <row r="740" spans="25:26" x14ac:dyDescent="0.35">
      <c r="Y740" s="1"/>
      <c r="Z740" s="1"/>
    </row>
    <row r="741" spans="25:26" x14ac:dyDescent="0.35">
      <c r="Y741" s="1"/>
      <c r="Z741" s="1"/>
    </row>
    <row r="742" spans="25:26" x14ac:dyDescent="0.35">
      <c r="Y742" s="1"/>
      <c r="Z742" s="1"/>
    </row>
    <row r="743" spans="25:26" x14ac:dyDescent="0.35">
      <c r="Y743" s="1"/>
      <c r="Z743" s="1"/>
    </row>
    <row r="744" spans="25:26" x14ac:dyDescent="0.35">
      <c r="Y744" s="1"/>
      <c r="Z744" s="1"/>
    </row>
    <row r="745" spans="25:26" x14ac:dyDescent="0.35">
      <c r="Y745" s="1"/>
      <c r="Z745" s="1"/>
    </row>
    <row r="746" spans="25:26" x14ac:dyDescent="0.35">
      <c r="Y746" s="1"/>
      <c r="Z746" s="1"/>
    </row>
    <row r="747" spans="25:26" x14ac:dyDescent="0.35">
      <c r="Y747" s="1"/>
      <c r="Z747" s="1"/>
    </row>
    <row r="748" spans="25:26" x14ac:dyDescent="0.35">
      <c r="Y748" s="1"/>
      <c r="Z748" s="1"/>
    </row>
    <row r="749" spans="25:26" x14ac:dyDescent="0.35">
      <c r="Y749" s="1"/>
      <c r="Z749" s="1"/>
    </row>
    <row r="750" spans="25:26" x14ac:dyDescent="0.35">
      <c r="Y750" s="1"/>
      <c r="Z750" s="1"/>
    </row>
    <row r="751" spans="25:26" x14ac:dyDescent="0.35">
      <c r="Y751" s="1"/>
      <c r="Z751" s="1"/>
    </row>
    <row r="752" spans="25:26" x14ac:dyDescent="0.35">
      <c r="Y752" s="1"/>
      <c r="Z752" s="1"/>
    </row>
    <row r="753" spans="25:26" x14ac:dyDescent="0.35">
      <c r="Y753" s="1"/>
      <c r="Z753" s="1"/>
    </row>
    <row r="754" spans="25:26" x14ac:dyDescent="0.35">
      <c r="Y754" s="1"/>
      <c r="Z754" s="1"/>
    </row>
    <row r="755" spans="25:26" x14ac:dyDescent="0.35">
      <c r="Y755" s="1"/>
      <c r="Z755" s="1"/>
    </row>
    <row r="756" spans="25:26" x14ac:dyDescent="0.35">
      <c r="Y756" s="1"/>
      <c r="Z756" s="1"/>
    </row>
    <row r="757" spans="25:26" x14ac:dyDescent="0.35">
      <c r="Y757" s="1"/>
      <c r="Z757" s="1"/>
    </row>
    <row r="758" spans="25:26" x14ac:dyDescent="0.35">
      <c r="Y758" s="1"/>
      <c r="Z758" s="1"/>
    </row>
    <row r="759" spans="25:26" x14ac:dyDescent="0.35">
      <c r="Y759" s="1"/>
      <c r="Z759" s="1"/>
    </row>
    <row r="760" spans="25:26" x14ac:dyDescent="0.35">
      <c r="Y760" s="1"/>
      <c r="Z760" s="1"/>
    </row>
    <row r="761" spans="25:26" x14ac:dyDescent="0.35">
      <c r="Y761" s="1"/>
      <c r="Z761" s="1"/>
    </row>
    <row r="762" spans="25:26" x14ac:dyDescent="0.35">
      <c r="Y762" s="1"/>
      <c r="Z762" s="1"/>
    </row>
    <row r="763" spans="25:26" x14ac:dyDescent="0.35">
      <c r="Y763" s="1"/>
      <c r="Z763" s="1"/>
    </row>
    <row r="764" spans="25:26" x14ac:dyDescent="0.35">
      <c r="Y764" s="1"/>
      <c r="Z764" s="1"/>
    </row>
    <row r="765" spans="25:26" x14ac:dyDescent="0.35">
      <c r="Y765" s="1"/>
      <c r="Z765" s="1"/>
    </row>
    <row r="766" spans="25:26" x14ac:dyDescent="0.35">
      <c r="Y766" s="1"/>
      <c r="Z766" s="1"/>
    </row>
    <row r="767" spans="25:26" x14ac:dyDescent="0.35">
      <c r="Y767" s="1"/>
      <c r="Z767" s="1"/>
    </row>
    <row r="768" spans="25:26" x14ac:dyDescent="0.35">
      <c r="Y768" s="1"/>
      <c r="Z768" s="1"/>
    </row>
    <row r="769" spans="25:26" x14ac:dyDescent="0.35">
      <c r="Y769" s="1"/>
      <c r="Z769" s="1"/>
    </row>
    <row r="770" spans="25:26" x14ac:dyDescent="0.35">
      <c r="Y770" s="1"/>
      <c r="Z770" s="1"/>
    </row>
    <row r="771" spans="25:26" x14ac:dyDescent="0.35">
      <c r="Y771" s="1"/>
      <c r="Z771" s="1"/>
    </row>
    <row r="772" spans="25:26" x14ac:dyDescent="0.35">
      <c r="Y772" s="1"/>
      <c r="Z772" s="1"/>
    </row>
    <row r="773" spans="25:26" x14ac:dyDescent="0.35">
      <c r="Y773" s="1"/>
      <c r="Z773" s="1"/>
    </row>
    <row r="774" spans="25:26" x14ac:dyDescent="0.35">
      <c r="Y774" s="1"/>
      <c r="Z774" s="1"/>
    </row>
    <row r="775" spans="25:26" x14ac:dyDescent="0.35">
      <c r="Y775" s="1"/>
      <c r="Z775" s="1"/>
    </row>
    <row r="776" spans="25:26" x14ac:dyDescent="0.35">
      <c r="Y776" s="1"/>
      <c r="Z776" s="1"/>
    </row>
    <row r="777" spans="25:26" x14ac:dyDescent="0.35">
      <c r="Y777" s="1"/>
      <c r="Z777" s="1"/>
    </row>
    <row r="778" spans="25:26" x14ac:dyDescent="0.35">
      <c r="Y778" s="1"/>
      <c r="Z778" s="1"/>
    </row>
    <row r="779" spans="25:26" x14ac:dyDescent="0.35">
      <c r="Y779" s="1"/>
      <c r="Z779" s="1"/>
    </row>
    <row r="780" spans="25:26" x14ac:dyDescent="0.35">
      <c r="Y780" s="1"/>
      <c r="Z780" s="1"/>
    </row>
    <row r="781" spans="25:26" x14ac:dyDescent="0.35">
      <c r="Y781" s="1"/>
      <c r="Z781" s="1"/>
    </row>
    <row r="782" spans="25:26" x14ac:dyDescent="0.35">
      <c r="Y782" s="1"/>
      <c r="Z782" s="1"/>
    </row>
    <row r="783" spans="25:26" x14ac:dyDescent="0.35">
      <c r="Y783" s="1"/>
      <c r="Z783" s="1"/>
    </row>
    <row r="784" spans="25:26" x14ac:dyDescent="0.35">
      <c r="Y784" s="1"/>
      <c r="Z784" s="1"/>
    </row>
    <row r="785" spans="25:26" x14ac:dyDescent="0.35">
      <c r="Y785" s="1"/>
      <c r="Z785" s="1"/>
    </row>
    <row r="786" spans="25:26" x14ac:dyDescent="0.35">
      <c r="Y786" s="1"/>
      <c r="Z786" s="1"/>
    </row>
    <row r="787" spans="25:26" x14ac:dyDescent="0.35">
      <c r="Y787" s="1"/>
      <c r="Z787" s="1"/>
    </row>
    <row r="788" spans="25:26" x14ac:dyDescent="0.35">
      <c r="Y788" s="1"/>
      <c r="Z788" s="1"/>
    </row>
    <row r="789" spans="25:26" x14ac:dyDescent="0.35">
      <c r="Y789" s="1"/>
      <c r="Z789" s="1"/>
    </row>
    <row r="790" spans="25:26" x14ac:dyDescent="0.35">
      <c r="Y790" s="1"/>
      <c r="Z790" s="1"/>
    </row>
    <row r="791" spans="25:26" x14ac:dyDescent="0.35">
      <c r="Y791" s="1"/>
      <c r="Z791" s="1"/>
    </row>
    <row r="792" spans="25:26" x14ac:dyDescent="0.35">
      <c r="Y792" s="1"/>
      <c r="Z792" s="1"/>
    </row>
    <row r="793" spans="25:26" x14ac:dyDescent="0.35">
      <c r="Y793" s="1"/>
      <c r="Z793" s="1"/>
    </row>
    <row r="794" spans="25:26" x14ac:dyDescent="0.35">
      <c r="Y794" s="1"/>
      <c r="Z794" s="1"/>
    </row>
    <row r="795" spans="25:26" x14ac:dyDescent="0.35">
      <c r="Y795" s="1"/>
      <c r="Z795" s="1"/>
    </row>
    <row r="796" spans="25:26" x14ac:dyDescent="0.35">
      <c r="Y796" s="1"/>
      <c r="Z796" s="1"/>
    </row>
    <row r="797" spans="25:26" x14ac:dyDescent="0.35">
      <c r="Y797" s="1"/>
      <c r="Z797" s="1"/>
    </row>
    <row r="798" spans="25:26" x14ac:dyDescent="0.35">
      <c r="Y798" s="1"/>
      <c r="Z798" s="1"/>
    </row>
    <row r="799" spans="25:26" x14ac:dyDescent="0.35">
      <c r="Y799" s="1"/>
      <c r="Z799" s="1"/>
    </row>
    <row r="800" spans="25:26" x14ac:dyDescent="0.35">
      <c r="Y800" s="1"/>
      <c r="Z800" s="1"/>
    </row>
    <row r="801" spans="25:26" x14ac:dyDescent="0.35">
      <c r="Y801" s="1"/>
      <c r="Z801" s="1"/>
    </row>
    <row r="802" spans="25:26" x14ac:dyDescent="0.35">
      <c r="Y802" s="1"/>
      <c r="Z802" s="1"/>
    </row>
    <row r="803" spans="25:26" x14ac:dyDescent="0.35">
      <c r="Y803" s="1"/>
      <c r="Z803" s="1"/>
    </row>
    <row r="804" spans="25:26" x14ac:dyDescent="0.35">
      <c r="Y804" s="1"/>
      <c r="Z804" s="1"/>
    </row>
    <row r="805" spans="25:26" x14ac:dyDescent="0.35">
      <c r="Y805" s="1"/>
      <c r="Z805" s="1"/>
    </row>
    <row r="806" spans="25:26" x14ac:dyDescent="0.35">
      <c r="Y806" s="1"/>
      <c r="Z806" s="1"/>
    </row>
    <row r="807" spans="25:26" x14ac:dyDescent="0.35">
      <c r="Y807" s="1"/>
      <c r="Z807" s="1"/>
    </row>
    <row r="808" spans="25:26" x14ac:dyDescent="0.35">
      <c r="Y808" s="1"/>
      <c r="Z808" s="1"/>
    </row>
    <row r="809" spans="25:26" x14ac:dyDescent="0.35">
      <c r="Y809" s="1"/>
      <c r="Z809" s="1"/>
    </row>
    <row r="810" spans="25:26" x14ac:dyDescent="0.35">
      <c r="Y810" s="1"/>
      <c r="Z810" s="1"/>
    </row>
    <row r="811" spans="25:26" x14ac:dyDescent="0.35">
      <c r="Y811" s="1"/>
      <c r="Z811" s="1"/>
    </row>
    <row r="812" spans="25:26" x14ac:dyDescent="0.35">
      <c r="Y812" s="1"/>
      <c r="Z812" s="1"/>
    </row>
    <row r="813" spans="25:26" x14ac:dyDescent="0.35">
      <c r="Y813" s="1"/>
      <c r="Z813" s="1"/>
    </row>
    <row r="814" spans="25:26" x14ac:dyDescent="0.35">
      <c r="Y814" s="1"/>
      <c r="Z814" s="1"/>
    </row>
    <row r="815" spans="25:26" x14ac:dyDescent="0.35">
      <c r="Y815" s="1"/>
      <c r="Z815" s="1"/>
    </row>
    <row r="816" spans="25:26" x14ac:dyDescent="0.35">
      <c r="Y816" s="1"/>
      <c r="Z816" s="1"/>
    </row>
    <row r="817" spans="25:26" x14ac:dyDescent="0.35">
      <c r="Y817" s="1"/>
      <c r="Z817" s="1"/>
    </row>
    <row r="818" spans="25:26" x14ac:dyDescent="0.35">
      <c r="Y818" s="1"/>
      <c r="Z818" s="1"/>
    </row>
    <row r="819" spans="25:26" x14ac:dyDescent="0.35">
      <c r="Y819" s="1"/>
      <c r="Z819" s="1"/>
    </row>
    <row r="820" spans="25:26" x14ac:dyDescent="0.35">
      <c r="Y820" s="1"/>
      <c r="Z820" s="1"/>
    </row>
    <row r="821" spans="25:26" x14ac:dyDescent="0.35">
      <c r="Y821" s="1"/>
      <c r="Z821" s="1"/>
    </row>
    <row r="822" spans="25:26" x14ac:dyDescent="0.35">
      <c r="Y822" s="1"/>
      <c r="Z822" s="1"/>
    </row>
    <row r="823" spans="25:26" x14ac:dyDescent="0.35">
      <c r="Y823" s="1"/>
      <c r="Z823" s="1"/>
    </row>
    <row r="824" spans="25:26" x14ac:dyDescent="0.35">
      <c r="Y824" s="1"/>
      <c r="Z824" s="1"/>
    </row>
    <row r="825" spans="25:26" x14ac:dyDescent="0.35">
      <c r="Y825" s="1"/>
      <c r="Z825" s="1"/>
    </row>
    <row r="826" spans="25:26" x14ac:dyDescent="0.35">
      <c r="Y826" s="1"/>
      <c r="Z826" s="1"/>
    </row>
    <row r="827" spans="25:26" x14ac:dyDescent="0.35">
      <c r="Y827" s="1"/>
      <c r="Z827" s="1"/>
    </row>
    <row r="828" spans="25:26" x14ac:dyDescent="0.35">
      <c r="Y828" s="1"/>
      <c r="Z828" s="1"/>
    </row>
    <row r="829" spans="25:26" x14ac:dyDescent="0.35">
      <c r="Y829" s="1"/>
      <c r="Z829" s="1"/>
    </row>
    <row r="830" spans="25:26" x14ac:dyDescent="0.35">
      <c r="Y830" s="1"/>
      <c r="Z830" s="1"/>
    </row>
    <row r="831" spans="25:26" x14ac:dyDescent="0.35">
      <c r="Y831" s="1"/>
      <c r="Z831" s="1"/>
    </row>
    <row r="832" spans="25:26" x14ac:dyDescent="0.35">
      <c r="Y832" s="1"/>
      <c r="Z832" s="1"/>
    </row>
    <row r="833" spans="25:26" x14ac:dyDescent="0.35">
      <c r="Y833" s="1"/>
      <c r="Z833" s="1"/>
    </row>
    <row r="834" spans="25:26" x14ac:dyDescent="0.35">
      <c r="Y834" s="1"/>
      <c r="Z834" s="1"/>
    </row>
    <row r="835" spans="25:26" x14ac:dyDescent="0.35">
      <c r="Y835" s="1"/>
      <c r="Z835" s="1"/>
    </row>
    <row r="836" spans="25:26" x14ac:dyDescent="0.35">
      <c r="Y836" s="1"/>
      <c r="Z836" s="1"/>
    </row>
    <row r="837" spans="25:26" x14ac:dyDescent="0.35">
      <c r="Y837" s="1"/>
      <c r="Z837" s="1"/>
    </row>
    <row r="838" spans="25:26" x14ac:dyDescent="0.35">
      <c r="Y838" s="1"/>
      <c r="Z838" s="1"/>
    </row>
    <row r="839" spans="25:26" x14ac:dyDescent="0.35">
      <c r="Y839" s="1"/>
      <c r="Z839" s="1"/>
    </row>
    <row r="840" spans="25:26" x14ac:dyDescent="0.35">
      <c r="Y840" s="1"/>
      <c r="Z840" s="1"/>
    </row>
    <row r="841" spans="25:26" x14ac:dyDescent="0.35">
      <c r="Y841" s="1"/>
      <c r="Z841" s="1"/>
    </row>
    <row r="842" spans="25:26" x14ac:dyDescent="0.35">
      <c r="Y842" s="1"/>
      <c r="Z842" s="1"/>
    </row>
    <row r="843" spans="25:26" x14ac:dyDescent="0.35">
      <c r="Y843" s="1"/>
      <c r="Z843" s="1"/>
    </row>
    <row r="844" spans="25:26" x14ac:dyDescent="0.35">
      <c r="Y844" s="1"/>
      <c r="Z844" s="1"/>
    </row>
    <row r="845" spans="25:26" x14ac:dyDescent="0.35">
      <c r="Y845" s="1"/>
      <c r="Z845" s="1"/>
    </row>
    <row r="846" spans="25:26" x14ac:dyDescent="0.35">
      <c r="Y846" s="1"/>
      <c r="Z846" s="1"/>
    </row>
    <row r="847" spans="25:26" x14ac:dyDescent="0.35">
      <c r="Y847" s="1"/>
      <c r="Z847" s="1"/>
    </row>
    <row r="848" spans="25:26" x14ac:dyDescent="0.35">
      <c r="Y848" s="1"/>
      <c r="Z848" s="1"/>
    </row>
    <row r="849" spans="25:26" x14ac:dyDescent="0.35">
      <c r="Y849" s="1"/>
      <c r="Z849" s="1"/>
    </row>
    <row r="850" spans="25:26" x14ac:dyDescent="0.35">
      <c r="Y850" s="1"/>
      <c r="Z850" s="1"/>
    </row>
    <row r="851" spans="25:26" x14ac:dyDescent="0.35">
      <c r="Y851" s="1"/>
      <c r="Z851" s="1"/>
    </row>
    <row r="852" spans="25:26" x14ac:dyDescent="0.35">
      <c r="Y852" s="1"/>
      <c r="Z852" s="1"/>
    </row>
    <row r="853" spans="25:26" x14ac:dyDescent="0.35">
      <c r="Y853" s="1"/>
      <c r="Z853" s="1"/>
    </row>
    <row r="854" spans="25:26" x14ac:dyDescent="0.35">
      <c r="Y854" s="1"/>
      <c r="Z854" s="1"/>
    </row>
    <row r="855" spans="25:26" x14ac:dyDescent="0.35">
      <c r="Y855" s="1"/>
      <c r="Z855" s="1"/>
    </row>
    <row r="856" spans="25:26" x14ac:dyDescent="0.35">
      <c r="Y856" s="1"/>
      <c r="Z856" s="1"/>
    </row>
    <row r="857" spans="25:26" x14ac:dyDescent="0.35">
      <c r="Y857" s="1"/>
      <c r="Z857" s="1"/>
    </row>
    <row r="858" spans="25:26" x14ac:dyDescent="0.35">
      <c r="Y858" s="1"/>
      <c r="Z858" s="1"/>
    </row>
    <row r="859" spans="25:26" x14ac:dyDescent="0.35">
      <c r="Y859" s="1"/>
      <c r="Z859" s="1"/>
    </row>
    <row r="860" spans="25:26" x14ac:dyDescent="0.35">
      <c r="Y860" s="1"/>
      <c r="Z860" s="1"/>
    </row>
    <row r="861" spans="25:26" x14ac:dyDescent="0.35">
      <c r="Y861" s="1"/>
      <c r="Z861" s="1"/>
    </row>
    <row r="862" spans="25:26" x14ac:dyDescent="0.35">
      <c r="Y862" s="1"/>
      <c r="Z862" s="1"/>
    </row>
    <row r="863" spans="25:26" x14ac:dyDescent="0.35">
      <c r="Y863" s="1"/>
      <c r="Z863" s="1"/>
    </row>
    <row r="864" spans="25:26" x14ac:dyDescent="0.35">
      <c r="Y864" s="1"/>
      <c r="Z864" s="1"/>
    </row>
    <row r="865" spans="25:26" x14ac:dyDescent="0.35">
      <c r="Y865" s="1"/>
      <c r="Z865" s="1"/>
    </row>
    <row r="866" spans="25:26" x14ac:dyDescent="0.35">
      <c r="Y866" s="1"/>
      <c r="Z866" s="1"/>
    </row>
    <row r="867" spans="25:26" x14ac:dyDescent="0.35">
      <c r="Y867" s="1"/>
      <c r="Z867" s="1"/>
    </row>
    <row r="868" spans="25:26" x14ac:dyDescent="0.35">
      <c r="Y868" s="1"/>
      <c r="Z868" s="1"/>
    </row>
    <row r="869" spans="25:26" x14ac:dyDescent="0.35">
      <c r="Y869" s="1"/>
      <c r="Z869" s="1"/>
    </row>
    <row r="870" spans="25:26" x14ac:dyDescent="0.35">
      <c r="Y870" s="1"/>
      <c r="Z870" s="1"/>
    </row>
    <row r="871" spans="25:26" x14ac:dyDescent="0.35">
      <c r="Y871" s="1"/>
      <c r="Z871" s="1"/>
    </row>
    <row r="872" spans="25:26" x14ac:dyDescent="0.35">
      <c r="Y872" s="1"/>
      <c r="Z872" s="1"/>
    </row>
    <row r="873" spans="25:26" x14ac:dyDescent="0.35">
      <c r="Y873" s="1"/>
      <c r="Z873" s="1"/>
    </row>
    <row r="874" spans="25:26" x14ac:dyDescent="0.35">
      <c r="Y874" s="1"/>
      <c r="Z874" s="1"/>
    </row>
    <row r="875" spans="25:26" x14ac:dyDescent="0.35">
      <c r="Y875" s="1"/>
      <c r="Z875" s="1"/>
    </row>
    <row r="876" spans="25:26" x14ac:dyDescent="0.35">
      <c r="Y876" s="1"/>
      <c r="Z876" s="1"/>
    </row>
    <row r="877" spans="25:26" x14ac:dyDescent="0.35">
      <c r="Y877" s="1"/>
      <c r="Z877" s="1"/>
    </row>
    <row r="878" spans="25:26" x14ac:dyDescent="0.35">
      <c r="Y878" s="1"/>
      <c r="Z878" s="1"/>
    </row>
    <row r="879" spans="25:26" x14ac:dyDescent="0.35">
      <c r="Y879" s="1"/>
      <c r="Z879" s="1"/>
    </row>
    <row r="880" spans="25:26" x14ac:dyDescent="0.35">
      <c r="Y880" s="1"/>
      <c r="Z880" s="1"/>
    </row>
    <row r="881" spans="25:26" x14ac:dyDescent="0.35">
      <c r="Y881" s="1"/>
      <c r="Z881" s="1"/>
    </row>
    <row r="882" spans="25:26" x14ac:dyDescent="0.35">
      <c r="Y882" s="1"/>
      <c r="Z882" s="1"/>
    </row>
    <row r="883" spans="25:26" x14ac:dyDescent="0.35">
      <c r="Y883" s="1"/>
      <c r="Z883" s="1"/>
    </row>
    <row r="884" spans="25:26" x14ac:dyDescent="0.35">
      <c r="Y884" s="1"/>
      <c r="Z884" s="1"/>
    </row>
    <row r="885" spans="25:26" x14ac:dyDescent="0.35">
      <c r="Y885" s="1"/>
      <c r="Z885" s="1"/>
    </row>
    <row r="886" spans="25:26" x14ac:dyDescent="0.35">
      <c r="Y886" s="1"/>
      <c r="Z886" s="1"/>
    </row>
    <row r="887" spans="25:26" x14ac:dyDescent="0.35">
      <c r="Y887" s="1"/>
      <c r="Z887" s="1"/>
    </row>
    <row r="888" spans="25:26" x14ac:dyDescent="0.35">
      <c r="Y888" s="1"/>
      <c r="Z888" s="1"/>
    </row>
    <row r="889" spans="25:26" x14ac:dyDescent="0.35">
      <c r="Y889" s="1"/>
      <c r="Z889" s="1"/>
    </row>
    <row r="890" spans="25:26" x14ac:dyDescent="0.35">
      <c r="Y890" s="1"/>
      <c r="Z890" s="1"/>
    </row>
    <row r="891" spans="25:26" x14ac:dyDescent="0.35">
      <c r="Y891" s="1"/>
      <c r="Z891" s="1"/>
    </row>
    <row r="892" spans="25:26" x14ac:dyDescent="0.35">
      <c r="Y892" s="1"/>
      <c r="Z892" s="1"/>
    </row>
    <row r="893" spans="25:26" x14ac:dyDescent="0.35">
      <c r="Y893" s="1"/>
      <c r="Z893" s="1"/>
    </row>
    <row r="894" spans="25:26" x14ac:dyDescent="0.35">
      <c r="Y894" s="1"/>
      <c r="Z894" s="1"/>
    </row>
    <row r="895" spans="25:26" x14ac:dyDescent="0.35">
      <c r="Y895" s="1"/>
      <c r="Z895" s="1"/>
    </row>
    <row r="896" spans="25:26" x14ac:dyDescent="0.35">
      <c r="Y896" s="1"/>
      <c r="Z896" s="1"/>
    </row>
    <row r="897" spans="25:26" x14ac:dyDescent="0.35">
      <c r="Y897" s="1"/>
      <c r="Z897" s="1"/>
    </row>
    <row r="898" spans="25:26" x14ac:dyDescent="0.35">
      <c r="Y898" s="1"/>
      <c r="Z898" s="1"/>
    </row>
    <row r="899" spans="25:26" x14ac:dyDescent="0.35">
      <c r="Y899" s="1"/>
      <c r="Z899" s="1"/>
    </row>
    <row r="900" spans="25:26" x14ac:dyDescent="0.35">
      <c r="Y900" s="1"/>
      <c r="Z900" s="1"/>
    </row>
    <row r="901" spans="25:26" x14ac:dyDescent="0.35">
      <c r="Y901" s="1"/>
      <c r="Z901" s="1"/>
    </row>
    <row r="902" spans="25:26" x14ac:dyDescent="0.35">
      <c r="Y902" s="1"/>
      <c r="Z902" s="1"/>
    </row>
    <row r="903" spans="25:26" x14ac:dyDescent="0.35">
      <c r="Y903" s="1"/>
      <c r="Z903" s="1"/>
    </row>
    <row r="904" spans="25:26" x14ac:dyDescent="0.35">
      <c r="Y904" s="1"/>
      <c r="Z904" s="1"/>
    </row>
    <row r="905" spans="25:26" x14ac:dyDescent="0.35">
      <c r="Y905" s="1"/>
      <c r="Z905" s="1"/>
    </row>
    <row r="906" spans="25:26" x14ac:dyDescent="0.35">
      <c r="Y906" s="1"/>
      <c r="Z906" s="1"/>
    </row>
    <row r="907" spans="25:26" x14ac:dyDescent="0.35">
      <c r="Y907" s="1"/>
      <c r="Z907" s="1"/>
    </row>
    <row r="908" spans="25:26" x14ac:dyDescent="0.35">
      <c r="Y908" s="1"/>
      <c r="Z908" s="1"/>
    </row>
    <row r="909" spans="25:26" x14ac:dyDescent="0.35">
      <c r="Y909" s="1"/>
      <c r="Z909" s="1"/>
    </row>
    <row r="910" spans="25:26" x14ac:dyDescent="0.35">
      <c r="Y910" s="1"/>
      <c r="Z910" s="1"/>
    </row>
    <row r="911" spans="25:26" x14ac:dyDescent="0.35">
      <c r="Y911" s="1"/>
      <c r="Z911" s="1"/>
    </row>
    <row r="912" spans="25:26" x14ac:dyDescent="0.35">
      <c r="Y912" s="1"/>
      <c r="Z912" s="1"/>
    </row>
    <row r="913" spans="25:26" x14ac:dyDescent="0.35">
      <c r="Y913" s="1"/>
      <c r="Z913" s="1"/>
    </row>
    <row r="914" spans="25:26" x14ac:dyDescent="0.35">
      <c r="Y914" s="1"/>
      <c r="Z914" s="1"/>
    </row>
    <row r="915" spans="25:26" x14ac:dyDescent="0.35">
      <c r="Y915" s="1"/>
      <c r="Z915" s="1"/>
    </row>
    <row r="916" spans="25:26" x14ac:dyDescent="0.35">
      <c r="Y916" s="1"/>
      <c r="Z916" s="1"/>
    </row>
    <row r="917" spans="25:26" x14ac:dyDescent="0.35">
      <c r="Y917" s="1"/>
      <c r="Z917" s="1"/>
    </row>
    <row r="918" spans="25:26" x14ac:dyDescent="0.35">
      <c r="Y918" s="1"/>
      <c r="Z918" s="1"/>
    </row>
    <row r="919" spans="25:26" x14ac:dyDescent="0.35">
      <c r="Y919" s="1"/>
      <c r="Z919" s="1"/>
    </row>
    <row r="920" spans="25:26" x14ac:dyDescent="0.35">
      <c r="Y920" s="1"/>
      <c r="Z920" s="1"/>
    </row>
    <row r="921" spans="25:26" x14ac:dyDescent="0.35">
      <c r="Y921" s="1"/>
      <c r="Z921" s="1"/>
    </row>
    <row r="922" spans="25:26" x14ac:dyDescent="0.35">
      <c r="Y922" s="1"/>
      <c r="Z922" s="1"/>
    </row>
    <row r="923" spans="25:26" x14ac:dyDescent="0.35">
      <c r="Y923" s="1"/>
      <c r="Z923" s="1"/>
    </row>
    <row r="924" spans="25:26" x14ac:dyDescent="0.35">
      <c r="Y924" s="1"/>
      <c r="Z924" s="1"/>
    </row>
    <row r="925" spans="25:26" x14ac:dyDescent="0.35">
      <c r="Y925" s="1"/>
      <c r="Z925" s="1"/>
    </row>
    <row r="926" spans="25:26" x14ac:dyDescent="0.35">
      <c r="Y926" s="1"/>
      <c r="Z926" s="1"/>
    </row>
    <row r="927" spans="25:26" x14ac:dyDescent="0.35">
      <c r="Y927" s="1"/>
      <c r="Z927" s="1"/>
    </row>
    <row r="928" spans="25:26" x14ac:dyDescent="0.35">
      <c r="Y928" s="1"/>
      <c r="Z928" s="1"/>
    </row>
    <row r="929" spans="25:26" x14ac:dyDescent="0.35">
      <c r="Y929" s="1"/>
      <c r="Z929" s="1"/>
    </row>
    <row r="930" spans="25:26" x14ac:dyDescent="0.35">
      <c r="Y930" s="1"/>
      <c r="Z930" s="1"/>
    </row>
    <row r="931" spans="25:26" x14ac:dyDescent="0.35">
      <c r="Y931" s="1"/>
      <c r="Z931" s="1"/>
    </row>
    <row r="932" spans="25:26" x14ac:dyDescent="0.35">
      <c r="Y932" s="1"/>
      <c r="Z932" s="1"/>
    </row>
    <row r="933" spans="25:26" x14ac:dyDescent="0.35">
      <c r="Y933" s="1"/>
      <c r="Z933" s="1"/>
    </row>
    <row r="934" spans="25:26" x14ac:dyDescent="0.35">
      <c r="Y934" s="1"/>
      <c r="Z934" s="1"/>
    </row>
    <row r="935" spans="25:26" x14ac:dyDescent="0.35">
      <c r="Y935" s="1"/>
      <c r="Z935" s="1"/>
    </row>
    <row r="936" spans="25:26" x14ac:dyDescent="0.35">
      <c r="Y936" s="1"/>
      <c r="Z936" s="1"/>
    </row>
    <row r="937" spans="25:26" x14ac:dyDescent="0.35">
      <c r="Y937" s="1"/>
      <c r="Z937" s="1"/>
    </row>
    <row r="938" spans="25:26" x14ac:dyDescent="0.35">
      <c r="Y938" s="1"/>
      <c r="Z938" s="1"/>
    </row>
    <row r="939" spans="25:26" x14ac:dyDescent="0.35">
      <c r="Y939" s="1"/>
      <c r="Z939" s="1"/>
    </row>
    <row r="940" spans="25:26" x14ac:dyDescent="0.35">
      <c r="Y940" s="1"/>
      <c r="Z940" s="1"/>
    </row>
    <row r="941" spans="25:26" x14ac:dyDescent="0.35">
      <c r="Y941" s="1"/>
      <c r="Z941" s="1"/>
    </row>
    <row r="942" spans="25:26" x14ac:dyDescent="0.35">
      <c r="Y942" s="1"/>
      <c r="Z942" s="1"/>
    </row>
    <row r="943" spans="25:26" x14ac:dyDescent="0.35">
      <c r="Y943" s="1"/>
      <c r="Z943" s="1"/>
    </row>
    <row r="944" spans="25:26" x14ac:dyDescent="0.35">
      <c r="Y944" s="1"/>
      <c r="Z944" s="1"/>
    </row>
    <row r="945" spans="25:26" x14ac:dyDescent="0.35">
      <c r="Y945" s="1"/>
      <c r="Z945" s="1"/>
    </row>
    <row r="946" spans="25:26" x14ac:dyDescent="0.35">
      <c r="Y946" s="1"/>
      <c r="Z946" s="1"/>
    </row>
    <row r="947" spans="25:26" x14ac:dyDescent="0.35">
      <c r="Y947" s="1"/>
      <c r="Z947" s="1"/>
    </row>
    <row r="948" spans="25:26" x14ac:dyDescent="0.35">
      <c r="Y948" s="1"/>
      <c r="Z948" s="1"/>
    </row>
    <row r="949" spans="25:26" x14ac:dyDescent="0.35">
      <c r="Y949" s="1"/>
      <c r="Z949" s="1"/>
    </row>
    <row r="950" spans="25:26" x14ac:dyDescent="0.35">
      <c r="Y950" s="1"/>
      <c r="Z950" s="1"/>
    </row>
    <row r="951" spans="25:26" x14ac:dyDescent="0.35">
      <c r="Y951" s="1"/>
      <c r="Z951" s="1"/>
    </row>
    <row r="952" spans="25:26" x14ac:dyDescent="0.35">
      <c r="Y952" s="1"/>
      <c r="Z952" s="1"/>
    </row>
    <row r="953" spans="25:26" x14ac:dyDescent="0.35">
      <c r="Y953" s="1"/>
      <c r="Z953" s="1"/>
    </row>
    <row r="954" spans="25:26" x14ac:dyDescent="0.35">
      <c r="Y954" s="1"/>
      <c r="Z954" s="1"/>
    </row>
    <row r="955" spans="25:26" x14ac:dyDescent="0.35">
      <c r="Y955" s="1"/>
      <c r="Z955" s="1"/>
    </row>
    <row r="956" spans="25:26" x14ac:dyDescent="0.35">
      <c r="Y956" s="1"/>
      <c r="Z956" s="1"/>
    </row>
    <row r="957" spans="25:26" x14ac:dyDescent="0.35">
      <c r="Y957" s="1"/>
      <c r="Z957" s="1"/>
    </row>
    <row r="958" spans="25:26" x14ac:dyDescent="0.35">
      <c r="Y958" s="1"/>
      <c r="Z958" s="1"/>
    </row>
    <row r="959" spans="25:26" x14ac:dyDescent="0.35">
      <c r="Y959" s="1"/>
      <c r="Z959" s="1"/>
    </row>
    <row r="960" spans="25:26" x14ac:dyDescent="0.35">
      <c r="Y960" s="1"/>
      <c r="Z960" s="1"/>
    </row>
    <row r="961" spans="25:26" x14ac:dyDescent="0.35">
      <c r="Y961" s="1"/>
      <c r="Z961" s="1"/>
    </row>
    <row r="962" spans="25:26" x14ac:dyDescent="0.35">
      <c r="Y962" s="1"/>
      <c r="Z962" s="1"/>
    </row>
    <row r="963" spans="25:26" x14ac:dyDescent="0.35">
      <c r="Y963" s="1"/>
      <c r="Z963" s="1"/>
    </row>
    <row r="964" spans="25:26" x14ac:dyDescent="0.35">
      <c r="Y964" s="1"/>
      <c r="Z964" s="1"/>
    </row>
    <row r="965" spans="25:26" x14ac:dyDescent="0.35">
      <c r="Y965" s="1"/>
      <c r="Z965" s="1"/>
    </row>
    <row r="966" spans="25:26" x14ac:dyDescent="0.35">
      <c r="Y966" s="1"/>
      <c r="Z966" s="1"/>
    </row>
    <row r="967" spans="25:26" x14ac:dyDescent="0.35">
      <c r="Y967" s="1"/>
      <c r="Z967" s="1"/>
    </row>
    <row r="968" spans="25:26" x14ac:dyDescent="0.35">
      <c r="Y968" s="1"/>
      <c r="Z968" s="1"/>
    </row>
    <row r="969" spans="25:26" x14ac:dyDescent="0.35">
      <c r="Y969" s="1"/>
      <c r="Z969" s="1"/>
    </row>
    <row r="970" spans="25:26" x14ac:dyDescent="0.35">
      <c r="Y970" s="1"/>
      <c r="Z970" s="1"/>
    </row>
    <row r="971" spans="25:26" x14ac:dyDescent="0.35">
      <c r="Y971" s="1"/>
      <c r="Z971" s="1"/>
    </row>
    <row r="972" spans="25:26" x14ac:dyDescent="0.35">
      <c r="Y972" s="1"/>
      <c r="Z972" s="1"/>
    </row>
    <row r="973" spans="25:26" x14ac:dyDescent="0.35">
      <c r="Y973" s="1"/>
      <c r="Z973" s="1"/>
    </row>
    <row r="974" spans="25:26" x14ac:dyDescent="0.35">
      <c r="Y974" s="1"/>
      <c r="Z974" s="1"/>
    </row>
    <row r="975" spans="25:26" x14ac:dyDescent="0.35">
      <c r="Y975" s="1"/>
      <c r="Z975" s="1"/>
    </row>
    <row r="976" spans="25:26" x14ac:dyDescent="0.35">
      <c r="Y976" s="1"/>
      <c r="Z976" s="1"/>
    </row>
    <row r="977" spans="25:26" x14ac:dyDescent="0.35">
      <c r="Y977" s="1"/>
      <c r="Z977" s="1"/>
    </row>
    <row r="978" spans="25:26" x14ac:dyDescent="0.35">
      <c r="Y978" s="1"/>
      <c r="Z978" s="1"/>
    </row>
    <row r="979" spans="25:26" x14ac:dyDescent="0.35">
      <c r="Y979" s="1"/>
      <c r="Z979" s="1"/>
    </row>
    <row r="980" spans="25:26" x14ac:dyDescent="0.35">
      <c r="Y980" s="1"/>
      <c r="Z980" s="1"/>
    </row>
    <row r="981" spans="25:26" x14ac:dyDescent="0.35">
      <c r="Y981" s="1"/>
      <c r="Z981" s="1"/>
    </row>
    <row r="982" spans="25:26" x14ac:dyDescent="0.35">
      <c r="Y982" s="1"/>
      <c r="Z982" s="1"/>
    </row>
    <row r="983" spans="25:26" x14ac:dyDescent="0.35">
      <c r="Y983" s="1"/>
      <c r="Z983" s="1"/>
    </row>
    <row r="984" spans="25:26" x14ac:dyDescent="0.35">
      <c r="Y984" s="1"/>
      <c r="Z984" s="1"/>
    </row>
    <row r="985" spans="25:26" x14ac:dyDescent="0.35">
      <c r="Y985" s="1"/>
      <c r="Z985" s="1"/>
    </row>
    <row r="986" spans="25:26" x14ac:dyDescent="0.35">
      <c r="Y986" s="1"/>
      <c r="Z986" s="1"/>
    </row>
    <row r="987" spans="25:26" x14ac:dyDescent="0.35">
      <c r="Y987" s="1"/>
      <c r="Z987" s="1"/>
    </row>
    <row r="988" spans="25:26" x14ac:dyDescent="0.35">
      <c r="Y988" s="1"/>
      <c r="Z988" s="1"/>
    </row>
    <row r="989" spans="25:26" x14ac:dyDescent="0.35">
      <c r="Y989" s="1"/>
      <c r="Z989" s="1"/>
    </row>
    <row r="990" spans="25:26" x14ac:dyDescent="0.35">
      <c r="Y990" s="1"/>
      <c r="Z990" s="1"/>
    </row>
    <row r="991" spans="25:26" x14ac:dyDescent="0.35">
      <c r="Y991" s="1"/>
      <c r="Z991" s="1"/>
    </row>
    <row r="992" spans="25:26" x14ac:dyDescent="0.35">
      <c r="Y992" s="1"/>
      <c r="Z992" s="1"/>
    </row>
    <row r="993" spans="25:26" x14ac:dyDescent="0.35">
      <c r="Y993" s="1"/>
      <c r="Z993" s="1"/>
    </row>
    <row r="994" spans="25:26" x14ac:dyDescent="0.35">
      <c r="Y994" s="1"/>
      <c r="Z994" s="1"/>
    </row>
    <row r="995" spans="25:26" x14ac:dyDescent="0.35">
      <c r="Y995" s="1"/>
      <c r="Z995" s="1"/>
    </row>
    <row r="996" spans="25:26" x14ac:dyDescent="0.35">
      <c r="Y996" s="1"/>
      <c r="Z996" s="1"/>
    </row>
    <row r="997" spans="25:26" x14ac:dyDescent="0.35">
      <c r="Y997" s="1"/>
      <c r="Z997" s="1"/>
    </row>
    <row r="998" spans="25:26" x14ac:dyDescent="0.35">
      <c r="Y998" s="1"/>
      <c r="Z998" s="1"/>
    </row>
    <row r="999" spans="25:26" x14ac:dyDescent="0.35">
      <c r="Y999" s="1"/>
      <c r="Z999" s="1"/>
    </row>
    <row r="1000" spans="25:26" x14ac:dyDescent="0.35">
      <c r="Y1000" s="1"/>
      <c r="Z1000" s="1"/>
    </row>
    <row r="1001" spans="25:26" x14ac:dyDescent="0.35">
      <c r="Y1001" s="1"/>
      <c r="Z1001" s="1"/>
    </row>
    <row r="1002" spans="25:26" x14ac:dyDescent="0.35">
      <c r="Y1002" s="1"/>
      <c r="Z1002" s="1"/>
    </row>
    <row r="1003" spans="25:26" x14ac:dyDescent="0.35">
      <c r="Y1003" s="1"/>
      <c r="Z1003" s="1"/>
    </row>
    <row r="1004" spans="25:26" x14ac:dyDescent="0.35">
      <c r="Y1004" s="1"/>
      <c r="Z1004" s="1"/>
    </row>
    <row r="1005" spans="25:26" x14ac:dyDescent="0.35">
      <c r="Y1005" s="1"/>
      <c r="Z1005" s="1"/>
    </row>
    <row r="1006" spans="25:26" x14ac:dyDescent="0.35">
      <c r="Y1006" s="1"/>
      <c r="Z1006" s="1"/>
    </row>
    <row r="1007" spans="25:26" x14ac:dyDescent="0.35">
      <c r="Y1007" s="1"/>
      <c r="Z1007" s="1"/>
    </row>
    <row r="1008" spans="25:26" x14ac:dyDescent="0.35">
      <c r="Y1008" s="1"/>
      <c r="Z1008" s="1"/>
    </row>
    <row r="1009" spans="25:26" x14ac:dyDescent="0.35">
      <c r="Y1009" s="1"/>
      <c r="Z1009" s="1"/>
    </row>
    <row r="1010" spans="25:26" x14ac:dyDescent="0.35">
      <c r="Y1010" s="1"/>
      <c r="Z1010" s="1"/>
    </row>
    <row r="1011" spans="25:26" x14ac:dyDescent="0.35">
      <c r="Y1011" s="1"/>
      <c r="Z1011" s="1"/>
    </row>
    <row r="1012" spans="25:26" x14ac:dyDescent="0.35">
      <c r="Y1012" s="1"/>
      <c r="Z1012" s="1"/>
    </row>
    <row r="1013" spans="25:26" x14ac:dyDescent="0.35">
      <c r="Y1013" s="1"/>
      <c r="Z1013" s="1"/>
    </row>
    <row r="1014" spans="25:26" x14ac:dyDescent="0.35">
      <c r="Y1014" s="1"/>
      <c r="Z1014" s="1"/>
    </row>
    <row r="1015" spans="25:26" x14ac:dyDescent="0.35">
      <c r="Y1015" s="1"/>
      <c r="Z1015" s="1"/>
    </row>
    <row r="1016" spans="25:26" x14ac:dyDescent="0.35">
      <c r="Y1016" s="1"/>
      <c r="Z1016" s="1"/>
    </row>
    <row r="1017" spans="25:26" x14ac:dyDescent="0.35">
      <c r="Y1017" s="1"/>
      <c r="Z1017" s="1"/>
    </row>
    <row r="1018" spans="25:26" x14ac:dyDescent="0.35">
      <c r="Y1018" s="1"/>
      <c r="Z1018" s="1"/>
    </row>
    <row r="1019" spans="25:26" x14ac:dyDescent="0.35">
      <c r="Y1019" s="1"/>
      <c r="Z1019" s="1"/>
    </row>
    <row r="1020" spans="25:26" x14ac:dyDescent="0.35">
      <c r="Y1020" s="1"/>
      <c r="Z1020" s="1"/>
    </row>
    <row r="1021" spans="25:26" x14ac:dyDescent="0.35">
      <c r="Y1021" s="1"/>
      <c r="Z1021" s="1"/>
    </row>
    <row r="1022" spans="25:26" x14ac:dyDescent="0.35">
      <c r="Y1022" s="1"/>
      <c r="Z1022" s="1"/>
    </row>
    <row r="1023" spans="25:26" x14ac:dyDescent="0.35">
      <c r="Y1023" s="1"/>
      <c r="Z1023" s="1"/>
    </row>
    <row r="1024" spans="25:26" x14ac:dyDescent="0.35">
      <c r="Y1024" s="1"/>
      <c r="Z1024" s="1"/>
    </row>
    <row r="1025" spans="25:26" x14ac:dyDescent="0.35">
      <c r="Y1025" s="1"/>
      <c r="Z1025" s="1"/>
    </row>
    <row r="1026" spans="25:26" x14ac:dyDescent="0.35">
      <c r="Y1026" s="1"/>
      <c r="Z1026" s="1"/>
    </row>
    <row r="1027" spans="25:26" x14ac:dyDescent="0.35">
      <c r="Y1027" s="1"/>
      <c r="Z1027" s="1"/>
    </row>
    <row r="1028" spans="25:26" x14ac:dyDescent="0.35">
      <c r="Y1028" s="1"/>
      <c r="Z1028" s="1"/>
    </row>
    <row r="1029" spans="25:26" x14ac:dyDescent="0.35">
      <c r="Y1029" s="1"/>
      <c r="Z1029" s="1"/>
    </row>
    <row r="1030" spans="25:26" x14ac:dyDescent="0.35">
      <c r="Y1030" s="1"/>
      <c r="Z1030" s="1"/>
    </row>
    <row r="1031" spans="25:26" x14ac:dyDescent="0.35">
      <c r="Y1031" s="1"/>
      <c r="Z1031" s="1"/>
    </row>
    <row r="1032" spans="25:26" x14ac:dyDescent="0.35">
      <c r="Y1032" s="1"/>
      <c r="Z1032" s="1"/>
    </row>
    <row r="1033" spans="25:26" x14ac:dyDescent="0.35">
      <c r="Y1033" s="1"/>
      <c r="Z1033" s="1"/>
    </row>
    <row r="1034" spans="25:26" x14ac:dyDescent="0.35">
      <c r="Y1034" s="1"/>
      <c r="Z1034" s="1"/>
    </row>
    <row r="1035" spans="25:26" x14ac:dyDescent="0.35">
      <c r="Y1035" s="1"/>
      <c r="Z1035" s="1"/>
    </row>
    <row r="1036" spans="25:26" x14ac:dyDescent="0.35">
      <c r="Y1036" s="1"/>
      <c r="Z1036" s="1"/>
    </row>
    <row r="1037" spans="25:26" x14ac:dyDescent="0.35">
      <c r="Y1037" s="1"/>
      <c r="Z1037" s="1"/>
    </row>
    <row r="1038" spans="25:26" x14ac:dyDescent="0.35">
      <c r="Y1038" s="1"/>
      <c r="Z1038" s="1"/>
    </row>
    <row r="1039" spans="25:26" x14ac:dyDescent="0.35">
      <c r="Y1039" s="1"/>
      <c r="Z1039" s="1"/>
    </row>
    <row r="1040" spans="25:26" x14ac:dyDescent="0.35">
      <c r="Y1040" s="1"/>
      <c r="Z1040" s="1"/>
    </row>
    <row r="1041" spans="25:26" x14ac:dyDescent="0.35">
      <c r="Y1041" s="1"/>
      <c r="Z1041" s="1"/>
    </row>
    <row r="1042" spans="25:26" x14ac:dyDescent="0.35">
      <c r="Y1042" s="1"/>
      <c r="Z1042" s="1"/>
    </row>
    <row r="1043" spans="25:26" x14ac:dyDescent="0.35">
      <c r="Y1043" s="1"/>
      <c r="Z1043" s="1"/>
    </row>
    <row r="1044" spans="25:26" x14ac:dyDescent="0.35">
      <c r="Y1044" s="1"/>
      <c r="Z1044" s="1"/>
    </row>
    <row r="1045" spans="25:26" x14ac:dyDescent="0.35">
      <c r="Y1045" s="1"/>
      <c r="Z1045" s="1"/>
    </row>
    <row r="1046" spans="25:26" x14ac:dyDescent="0.35">
      <c r="Y1046" s="1"/>
      <c r="Z1046" s="1"/>
    </row>
    <row r="1047" spans="25:26" x14ac:dyDescent="0.35">
      <c r="Y1047" s="1"/>
      <c r="Z1047" s="1"/>
    </row>
    <row r="1048" spans="25:26" x14ac:dyDescent="0.35">
      <c r="Y1048" s="1"/>
      <c r="Z1048" s="1"/>
    </row>
    <row r="1049" spans="25:26" x14ac:dyDescent="0.35">
      <c r="Y1049" s="1"/>
      <c r="Z1049" s="1"/>
    </row>
    <row r="1050" spans="25:26" x14ac:dyDescent="0.35">
      <c r="Y1050" s="1"/>
      <c r="Z1050" s="1"/>
    </row>
    <row r="1051" spans="25:26" x14ac:dyDescent="0.35">
      <c r="Y1051" s="1"/>
      <c r="Z1051" s="1"/>
    </row>
    <row r="1052" spans="25:26" x14ac:dyDescent="0.35">
      <c r="Y1052" s="1"/>
      <c r="Z1052" s="1"/>
    </row>
    <row r="1053" spans="25:26" x14ac:dyDescent="0.35">
      <c r="Y1053" s="1"/>
      <c r="Z1053" s="1"/>
    </row>
    <row r="1054" spans="25:26" x14ac:dyDescent="0.35">
      <c r="Y1054" s="1"/>
      <c r="Z1054" s="1"/>
    </row>
    <row r="1055" spans="25:26" x14ac:dyDescent="0.35">
      <c r="Y1055" s="1"/>
      <c r="Z1055" s="1"/>
    </row>
    <row r="1056" spans="25:26" x14ac:dyDescent="0.35">
      <c r="Y1056" s="1"/>
      <c r="Z1056" s="1"/>
    </row>
    <row r="1057" spans="25:26" x14ac:dyDescent="0.35">
      <c r="Y1057" s="1"/>
      <c r="Z1057" s="1"/>
    </row>
    <row r="1058" spans="25:26" x14ac:dyDescent="0.35">
      <c r="Y1058" s="1"/>
      <c r="Z1058" s="1"/>
    </row>
    <row r="1059" spans="25:26" x14ac:dyDescent="0.35">
      <c r="Y1059" s="1"/>
      <c r="Z1059" s="1"/>
    </row>
    <row r="1060" spans="25:26" x14ac:dyDescent="0.35">
      <c r="Y1060" s="1"/>
      <c r="Z1060" s="1"/>
    </row>
    <row r="1061" spans="25:26" x14ac:dyDescent="0.35">
      <c r="Y1061" s="1"/>
      <c r="Z1061" s="1"/>
    </row>
    <row r="1062" spans="25:26" x14ac:dyDescent="0.35">
      <c r="Y1062" s="1"/>
      <c r="Z1062" s="1"/>
    </row>
    <row r="1063" spans="25:26" x14ac:dyDescent="0.35">
      <c r="Y1063" s="1"/>
      <c r="Z1063" s="1"/>
    </row>
    <row r="1064" spans="25:26" x14ac:dyDescent="0.35">
      <c r="Y1064" s="1"/>
      <c r="Z1064" s="1"/>
    </row>
    <row r="1065" spans="25:26" x14ac:dyDescent="0.35">
      <c r="Y1065" s="1"/>
      <c r="Z1065" s="1"/>
    </row>
    <row r="1066" spans="25:26" x14ac:dyDescent="0.35">
      <c r="Y1066" s="1"/>
      <c r="Z1066" s="1"/>
    </row>
    <row r="1067" spans="25:26" x14ac:dyDescent="0.35">
      <c r="Y1067" s="1"/>
      <c r="Z1067" s="1"/>
    </row>
    <row r="1068" spans="25:26" x14ac:dyDescent="0.35">
      <c r="Y1068" s="1"/>
      <c r="Z1068" s="1"/>
    </row>
    <row r="1069" spans="25:26" x14ac:dyDescent="0.35">
      <c r="Y1069" s="1"/>
      <c r="Z1069" s="1"/>
    </row>
    <row r="1070" spans="25:26" x14ac:dyDescent="0.35">
      <c r="Y1070" s="1"/>
      <c r="Z1070" s="1"/>
    </row>
    <row r="1071" spans="25:26" x14ac:dyDescent="0.35">
      <c r="Y1071" s="1"/>
      <c r="Z1071" s="1"/>
    </row>
    <row r="1072" spans="25:26" x14ac:dyDescent="0.35">
      <c r="Y1072" s="1"/>
      <c r="Z1072" s="1"/>
    </row>
    <row r="1073" spans="25:26" x14ac:dyDescent="0.35">
      <c r="Y1073" s="1"/>
      <c r="Z1073" s="1"/>
    </row>
    <row r="1074" spans="25:26" x14ac:dyDescent="0.35">
      <c r="Y1074" s="1"/>
      <c r="Z1074" s="1"/>
    </row>
    <row r="1075" spans="25:26" x14ac:dyDescent="0.35">
      <c r="Y1075" s="1"/>
      <c r="Z1075" s="1"/>
    </row>
    <row r="1076" spans="25:26" x14ac:dyDescent="0.35">
      <c r="Y1076" s="1"/>
      <c r="Z1076" s="1"/>
    </row>
    <row r="1077" spans="25:26" x14ac:dyDescent="0.35">
      <c r="Y1077" s="1"/>
      <c r="Z1077" s="1"/>
    </row>
    <row r="1078" spans="25:26" x14ac:dyDescent="0.35">
      <c r="Y1078" s="1"/>
      <c r="Z1078" s="1"/>
    </row>
    <row r="1079" spans="25:26" x14ac:dyDescent="0.35">
      <c r="Y1079" s="1"/>
      <c r="Z1079" s="1"/>
    </row>
    <row r="1080" spans="25:26" x14ac:dyDescent="0.35">
      <c r="Y1080" s="1"/>
      <c r="Z1080" s="1"/>
    </row>
    <row r="1081" spans="25:26" x14ac:dyDescent="0.35">
      <c r="Y1081" s="1"/>
      <c r="Z1081" s="1"/>
    </row>
    <row r="1082" spans="25:26" x14ac:dyDescent="0.35">
      <c r="Y1082" s="1"/>
      <c r="Z1082" s="1"/>
    </row>
    <row r="1083" spans="25:26" x14ac:dyDescent="0.35">
      <c r="Y1083" s="1"/>
      <c r="Z1083" s="1"/>
    </row>
    <row r="1084" spans="25:26" x14ac:dyDescent="0.35">
      <c r="Y1084" s="1"/>
      <c r="Z1084" s="1"/>
    </row>
    <row r="1085" spans="25:26" x14ac:dyDescent="0.35">
      <c r="Y1085" s="1"/>
      <c r="Z1085" s="1"/>
    </row>
    <row r="1086" spans="25:26" x14ac:dyDescent="0.35">
      <c r="Y1086" s="1"/>
      <c r="Z1086" s="1"/>
    </row>
    <row r="1087" spans="25:26" x14ac:dyDescent="0.35">
      <c r="Y1087" s="1"/>
      <c r="Z1087" s="1"/>
    </row>
    <row r="1088" spans="25:26" x14ac:dyDescent="0.35">
      <c r="Y1088" s="1"/>
      <c r="Z1088" s="1"/>
    </row>
    <row r="1089" spans="25:26" x14ac:dyDescent="0.35">
      <c r="Y1089" s="1"/>
      <c r="Z1089" s="1"/>
    </row>
    <row r="1090" spans="25:26" x14ac:dyDescent="0.35">
      <c r="Y1090" s="1"/>
      <c r="Z1090" s="1"/>
    </row>
    <row r="1091" spans="25:26" x14ac:dyDescent="0.35">
      <c r="Y1091" s="1"/>
      <c r="Z1091" s="1"/>
    </row>
    <row r="1092" spans="25:26" x14ac:dyDescent="0.35">
      <c r="Y1092" s="1"/>
      <c r="Z1092" s="1"/>
    </row>
    <row r="1093" spans="25:26" x14ac:dyDescent="0.35">
      <c r="Y1093" s="1"/>
      <c r="Z1093" s="1"/>
    </row>
    <row r="1094" spans="25:26" x14ac:dyDescent="0.35">
      <c r="Y1094" s="1"/>
      <c r="Z1094" s="1"/>
    </row>
    <row r="1095" spans="25:26" x14ac:dyDescent="0.35">
      <c r="Y1095" s="1"/>
      <c r="Z1095" s="1"/>
    </row>
    <row r="1096" spans="25:26" x14ac:dyDescent="0.35">
      <c r="Y1096" s="1"/>
      <c r="Z1096" s="1"/>
    </row>
    <row r="1097" spans="25:26" x14ac:dyDescent="0.35">
      <c r="Y1097" s="1"/>
      <c r="Z1097" s="1"/>
    </row>
    <row r="1098" spans="25:26" x14ac:dyDescent="0.35">
      <c r="Y1098" s="1"/>
      <c r="Z1098" s="1"/>
    </row>
    <row r="1099" spans="25:26" x14ac:dyDescent="0.35">
      <c r="Y1099" s="1"/>
      <c r="Z1099" s="1"/>
    </row>
    <row r="1100" spans="25:26" x14ac:dyDescent="0.35">
      <c r="Y1100" s="1"/>
      <c r="Z1100" s="1"/>
    </row>
    <row r="1101" spans="25:26" x14ac:dyDescent="0.35">
      <c r="Y1101" s="1"/>
      <c r="Z1101" s="1"/>
    </row>
    <row r="1102" spans="25:26" x14ac:dyDescent="0.35">
      <c r="Y1102" s="1"/>
      <c r="Z1102" s="1"/>
    </row>
    <row r="1103" spans="25:26" x14ac:dyDescent="0.35">
      <c r="Y1103" s="1"/>
      <c r="Z1103" s="1"/>
    </row>
    <row r="1104" spans="25:26" x14ac:dyDescent="0.35">
      <c r="Y1104" s="1"/>
      <c r="Z1104" s="1"/>
    </row>
    <row r="1105" spans="25:26" x14ac:dyDescent="0.35">
      <c r="Y1105" s="1"/>
      <c r="Z1105" s="1"/>
    </row>
    <row r="1106" spans="25:26" x14ac:dyDescent="0.35">
      <c r="Y1106" s="1"/>
      <c r="Z1106" s="1"/>
    </row>
    <row r="1107" spans="25:26" x14ac:dyDescent="0.35">
      <c r="Y1107" s="1"/>
      <c r="Z1107" s="1"/>
    </row>
    <row r="1108" spans="25:26" x14ac:dyDescent="0.35">
      <c r="Y1108" s="1"/>
      <c r="Z1108" s="1"/>
    </row>
    <row r="1109" spans="25:26" x14ac:dyDescent="0.35">
      <c r="Y1109" s="1"/>
      <c r="Z1109" s="1"/>
    </row>
    <row r="1110" spans="25:26" x14ac:dyDescent="0.35">
      <c r="Y1110" s="1"/>
      <c r="Z1110" s="1"/>
    </row>
    <row r="1111" spans="25:26" x14ac:dyDescent="0.35">
      <c r="Y1111" s="1"/>
      <c r="Z1111" s="1"/>
    </row>
    <row r="1112" spans="25:26" x14ac:dyDescent="0.35">
      <c r="Y1112" s="1"/>
      <c r="Z1112" s="1"/>
    </row>
    <row r="1113" spans="25:26" x14ac:dyDescent="0.35">
      <c r="Y1113" s="1"/>
      <c r="Z1113" s="1"/>
    </row>
    <row r="1114" spans="25:26" x14ac:dyDescent="0.35">
      <c r="Y1114" s="1"/>
      <c r="Z1114" s="1"/>
    </row>
    <row r="1115" spans="25:26" x14ac:dyDescent="0.35">
      <c r="Y1115" s="1"/>
      <c r="Z1115" s="1"/>
    </row>
    <row r="1116" spans="25:26" x14ac:dyDescent="0.35">
      <c r="Y1116" s="1"/>
      <c r="Z1116" s="1"/>
    </row>
    <row r="1117" spans="25:26" x14ac:dyDescent="0.35">
      <c r="Y1117" s="1"/>
      <c r="Z1117" s="1"/>
    </row>
    <row r="1118" spans="25:26" x14ac:dyDescent="0.35">
      <c r="Y1118" s="1"/>
      <c r="Z1118" s="1"/>
    </row>
    <row r="1119" spans="25:26" x14ac:dyDescent="0.35">
      <c r="Y1119" s="1"/>
      <c r="Z1119" s="1"/>
    </row>
    <row r="1120" spans="25:26" x14ac:dyDescent="0.35">
      <c r="Y1120" s="1"/>
      <c r="Z1120" s="1"/>
    </row>
    <row r="1121" spans="25:26" x14ac:dyDescent="0.35">
      <c r="Y1121" s="1"/>
      <c r="Z1121" s="1"/>
    </row>
    <row r="1122" spans="25:26" x14ac:dyDescent="0.35">
      <c r="Y1122" s="1"/>
      <c r="Z1122" s="1"/>
    </row>
    <row r="1123" spans="25:26" x14ac:dyDescent="0.35">
      <c r="Y1123" s="1"/>
      <c r="Z1123" s="1"/>
    </row>
    <row r="1124" spans="25:26" x14ac:dyDescent="0.35">
      <c r="Y1124" s="1"/>
      <c r="Z1124" s="1"/>
    </row>
    <row r="1125" spans="25:26" x14ac:dyDescent="0.35">
      <c r="Y1125" s="1"/>
      <c r="Z1125" s="1"/>
    </row>
    <row r="1126" spans="25:26" x14ac:dyDescent="0.35">
      <c r="Y1126" s="1"/>
      <c r="Z1126" s="1"/>
    </row>
    <row r="1127" spans="25:26" x14ac:dyDescent="0.35">
      <c r="Y1127" s="1"/>
      <c r="Z1127" s="1"/>
    </row>
    <row r="1128" spans="25:26" x14ac:dyDescent="0.35">
      <c r="Y1128" s="1"/>
      <c r="Z1128" s="1"/>
    </row>
    <row r="1129" spans="25:26" x14ac:dyDescent="0.35">
      <c r="Y1129" s="1"/>
      <c r="Z1129" s="1"/>
    </row>
    <row r="1130" spans="25:26" x14ac:dyDescent="0.35">
      <c r="Y1130" s="1"/>
      <c r="Z1130" s="1"/>
    </row>
    <row r="1131" spans="25:26" x14ac:dyDescent="0.35">
      <c r="Y1131" s="1"/>
      <c r="Z1131" s="1"/>
    </row>
    <row r="1132" spans="25:26" x14ac:dyDescent="0.35">
      <c r="Y1132" s="1"/>
      <c r="Z1132" s="1"/>
    </row>
    <row r="1133" spans="25:26" x14ac:dyDescent="0.35">
      <c r="Y1133" s="1"/>
      <c r="Z1133" s="1"/>
    </row>
    <row r="1134" spans="25:26" x14ac:dyDescent="0.35">
      <c r="Y1134" s="1"/>
      <c r="Z1134" s="1"/>
    </row>
    <row r="1135" spans="25:26" x14ac:dyDescent="0.35">
      <c r="Y1135" s="1"/>
      <c r="Z1135" s="1"/>
    </row>
    <row r="1136" spans="25:26" x14ac:dyDescent="0.35">
      <c r="Y1136" s="1"/>
      <c r="Z1136" s="1"/>
    </row>
    <row r="1137" spans="25:26" x14ac:dyDescent="0.35">
      <c r="Y1137" s="1"/>
      <c r="Z1137" s="1"/>
    </row>
    <row r="1138" spans="25:26" x14ac:dyDescent="0.35">
      <c r="Y1138" s="1"/>
      <c r="Z1138" s="1"/>
    </row>
    <row r="1139" spans="25:26" x14ac:dyDescent="0.35">
      <c r="Y1139" s="1"/>
      <c r="Z1139" s="1"/>
    </row>
    <row r="1140" spans="25:26" x14ac:dyDescent="0.35">
      <c r="Y1140" s="1"/>
      <c r="Z1140" s="1"/>
    </row>
    <row r="1141" spans="25:26" x14ac:dyDescent="0.35">
      <c r="Y1141" s="1"/>
      <c r="Z1141" s="1"/>
    </row>
    <row r="1142" spans="25:26" x14ac:dyDescent="0.35">
      <c r="Y1142" s="1"/>
      <c r="Z1142" s="1"/>
    </row>
    <row r="1143" spans="25:26" x14ac:dyDescent="0.35">
      <c r="Y1143" s="1"/>
      <c r="Z1143" s="1"/>
    </row>
    <row r="1144" spans="25:26" x14ac:dyDescent="0.35">
      <c r="Y1144" s="1"/>
      <c r="Z1144" s="1"/>
    </row>
    <row r="1145" spans="25:26" x14ac:dyDescent="0.35">
      <c r="Y1145" s="1"/>
      <c r="Z1145" s="1"/>
    </row>
    <row r="1146" spans="25:26" x14ac:dyDescent="0.35">
      <c r="Y1146" s="1"/>
      <c r="Z1146" s="1"/>
    </row>
    <row r="1147" spans="25:26" x14ac:dyDescent="0.35">
      <c r="Y1147" s="1"/>
      <c r="Z1147" s="1"/>
    </row>
    <row r="1148" spans="25:26" x14ac:dyDescent="0.35">
      <c r="Y1148" s="1"/>
      <c r="Z1148" s="1"/>
    </row>
    <row r="1149" spans="25:26" x14ac:dyDescent="0.35">
      <c r="Y1149" s="1"/>
      <c r="Z1149" s="1"/>
    </row>
    <row r="1150" spans="25:26" x14ac:dyDescent="0.35">
      <c r="Y1150" s="1"/>
      <c r="Z1150" s="1"/>
    </row>
    <row r="1151" spans="25:26" x14ac:dyDescent="0.35">
      <c r="Y1151" s="1"/>
      <c r="Z1151" s="1"/>
    </row>
    <row r="1152" spans="25:26" x14ac:dyDescent="0.35">
      <c r="Y1152" s="1"/>
      <c r="Z1152" s="1"/>
    </row>
    <row r="1153" spans="25:26" x14ac:dyDescent="0.35">
      <c r="Y1153" s="1"/>
      <c r="Z1153" s="1"/>
    </row>
    <row r="1154" spans="25:26" x14ac:dyDescent="0.35">
      <c r="Y1154" s="1"/>
      <c r="Z1154" s="1"/>
    </row>
    <row r="1155" spans="25:26" x14ac:dyDescent="0.35">
      <c r="Y1155" s="1"/>
      <c r="Z1155" s="1"/>
    </row>
    <row r="1156" spans="25:26" x14ac:dyDescent="0.35">
      <c r="Y1156" s="1"/>
      <c r="Z1156" s="1"/>
    </row>
    <row r="1157" spans="25:26" x14ac:dyDescent="0.35">
      <c r="Y1157" s="1"/>
      <c r="Z1157" s="1"/>
    </row>
    <row r="1158" spans="25:26" x14ac:dyDescent="0.35">
      <c r="Y1158" s="1"/>
      <c r="Z1158" s="1"/>
    </row>
    <row r="1159" spans="25:26" x14ac:dyDescent="0.35">
      <c r="Y1159" s="1"/>
      <c r="Z1159" s="1"/>
    </row>
    <row r="1160" spans="25:26" x14ac:dyDescent="0.35">
      <c r="Y1160" s="1"/>
      <c r="Z1160" s="1"/>
    </row>
    <row r="1161" spans="25:26" x14ac:dyDescent="0.35">
      <c r="Y1161" s="1"/>
      <c r="Z1161" s="1"/>
    </row>
    <row r="1162" spans="25:26" x14ac:dyDescent="0.35">
      <c r="Y1162" s="1"/>
      <c r="Z1162" s="1"/>
    </row>
    <row r="1163" spans="25:26" x14ac:dyDescent="0.35">
      <c r="Y1163" s="1"/>
      <c r="Z1163" s="1"/>
    </row>
    <row r="1164" spans="25:26" x14ac:dyDescent="0.35">
      <c r="Y1164" s="1"/>
      <c r="Z1164" s="1"/>
    </row>
    <row r="1165" spans="25:26" x14ac:dyDescent="0.35">
      <c r="Y1165" s="1"/>
      <c r="Z1165" s="1"/>
    </row>
    <row r="1166" spans="25:26" x14ac:dyDescent="0.35">
      <c r="Y1166" s="1"/>
      <c r="Z1166" s="1"/>
    </row>
    <row r="1167" spans="25:26" x14ac:dyDescent="0.35">
      <c r="Y1167" s="1"/>
      <c r="Z1167" s="1"/>
    </row>
    <row r="1168" spans="25:26" x14ac:dyDescent="0.35">
      <c r="Y1168" s="1"/>
      <c r="Z1168" s="1"/>
    </row>
    <row r="1169" spans="25:26" x14ac:dyDescent="0.35">
      <c r="Y1169" s="1"/>
      <c r="Z1169" s="1"/>
    </row>
    <row r="1170" spans="25:26" x14ac:dyDescent="0.35">
      <c r="Y1170" s="1"/>
      <c r="Z1170" s="1"/>
    </row>
    <row r="1171" spans="25:26" x14ac:dyDescent="0.35">
      <c r="Y1171" s="1"/>
      <c r="Z1171" s="1"/>
    </row>
    <row r="1172" spans="25:26" x14ac:dyDescent="0.35">
      <c r="Y1172" s="1"/>
      <c r="Z1172" s="1"/>
    </row>
    <row r="1173" spans="25:26" x14ac:dyDescent="0.35">
      <c r="Y1173" s="1"/>
      <c r="Z1173" s="1"/>
    </row>
    <row r="1174" spans="25:26" x14ac:dyDescent="0.35">
      <c r="Y1174" s="1"/>
      <c r="Z1174" s="1"/>
    </row>
    <row r="1175" spans="25:26" x14ac:dyDescent="0.35">
      <c r="Y1175" s="1"/>
      <c r="Z1175" s="1"/>
    </row>
    <row r="1176" spans="25:26" x14ac:dyDescent="0.35">
      <c r="Y1176" s="1"/>
      <c r="Z1176" s="1"/>
    </row>
    <row r="1177" spans="25:26" x14ac:dyDescent="0.35">
      <c r="Y1177" s="1"/>
      <c r="Z1177" s="1"/>
    </row>
    <row r="1178" spans="25:26" x14ac:dyDescent="0.35">
      <c r="Y1178" s="1"/>
      <c r="Z1178" s="1"/>
    </row>
    <row r="1179" spans="25:26" x14ac:dyDescent="0.35">
      <c r="Y1179" s="1"/>
      <c r="Z1179" s="1"/>
    </row>
    <row r="1180" spans="25:26" x14ac:dyDescent="0.35">
      <c r="Y1180" s="1"/>
      <c r="Z1180" s="1"/>
    </row>
    <row r="1181" spans="25:26" x14ac:dyDescent="0.35">
      <c r="Y1181" s="1"/>
      <c r="Z1181" s="1"/>
    </row>
    <row r="1182" spans="25:26" x14ac:dyDescent="0.35">
      <c r="Y1182" s="1"/>
      <c r="Z1182" s="1"/>
    </row>
    <row r="1183" spans="25:26" x14ac:dyDescent="0.35">
      <c r="Y1183" s="1"/>
      <c r="Z1183" s="1"/>
    </row>
    <row r="1184" spans="25:26" x14ac:dyDescent="0.35">
      <c r="Y1184" s="1"/>
      <c r="Z1184" s="1"/>
    </row>
    <row r="1185" spans="25:26" x14ac:dyDescent="0.35">
      <c r="Y1185" s="1"/>
      <c r="Z1185" s="1"/>
    </row>
    <row r="1186" spans="25:26" x14ac:dyDescent="0.35">
      <c r="Y1186" s="1"/>
      <c r="Z1186" s="1"/>
    </row>
    <row r="1187" spans="25:26" x14ac:dyDescent="0.35">
      <c r="Y1187" s="1"/>
      <c r="Z1187" s="1"/>
    </row>
    <row r="1188" spans="25:26" x14ac:dyDescent="0.35">
      <c r="Y1188" s="1"/>
      <c r="Z1188" s="1"/>
    </row>
    <row r="1189" spans="25:26" x14ac:dyDescent="0.35">
      <c r="Y1189" s="1"/>
      <c r="Z1189" s="1"/>
    </row>
    <row r="1190" spans="25:26" x14ac:dyDescent="0.35">
      <c r="Y1190" s="1"/>
      <c r="Z1190" s="1"/>
    </row>
    <row r="1191" spans="25:26" x14ac:dyDescent="0.35">
      <c r="Y1191" s="1"/>
      <c r="Z1191" s="1"/>
    </row>
    <row r="1192" spans="25:26" x14ac:dyDescent="0.35">
      <c r="Y1192" s="1"/>
      <c r="Z1192" s="1"/>
    </row>
    <row r="1193" spans="25:26" x14ac:dyDescent="0.35">
      <c r="Y1193" s="1"/>
      <c r="Z1193" s="1"/>
    </row>
    <row r="1194" spans="25:26" x14ac:dyDescent="0.35">
      <c r="Y1194" s="1"/>
      <c r="Z1194" s="1"/>
    </row>
    <row r="1195" spans="25:26" x14ac:dyDescent="0.35">
      <c r="Y1195" s="1"/>
      <c r="Z1195" s="1"/>
    </row>
    <row r="1196" spans="25:26" x14ac:dyDescent="0.35">
      <c r="Y1196" s="1"/>
      <c r="Z1196" s="1"/>
    </row>
    <row r="1197" spans="25:26" x14ac:dyDescent="0.35">
      <c r="Y1197" s="1"/>
      <c r="Z1197" s="1"/>
    </row>
    <row r="1198" spans="25:26" x14ac:dyDescent="0.35">
      <c r="Y1198" s="1"/>
      <c r="Z1198" s="1"/>
    </row>
    <row r="1199" spans="25:26" x14ac:dyDescent="0.35">
      <c r="Y1199" s="1"/>
      <c r="Z1199" s="1"/>
    </row>
    <row r="1200" spans="25:26" x14ac:dyDescent="0.35">
      <c r="Y1200" s="1"/>
      <c r="Z1200" s="1"/>
    </row>
    <row r="1201" spans="25:26" x14ac:dyDescent="0.35">
      <c r="Y1201" s="1"/>
      <c r="Z1201" s="1"/>
    </row>
    <row r="1202" spans="25:26" x14ac:dyDescent="0.35">
      <c r="Y1202" s="1"/>
      <c r="Z1202" s="1"/>
    </row>
    <row r="1203" spans="25:26" x14ac:dyDescent="0.35">
      <c r="Y1203" s="1"/>
      <c r="Z1203" s="1"/>
    </row>
    <row r="1204" spans="25:26" x14ac:dyDescent="0.35">
      <c r="Y1204" s="1"/>
      <c r="Z1204" s="1"/>
    </row>
    <row r="1205" spans="25:26" x14ac:dyDescent="0.35">
      <c r="Y1205" s="1"/>
      <c r="Z1205" s="1"/>
    </row>
    <row r="1206" spans="25:26" x14ac:dyDescent="0.35">
      <c r="Y1206" s="1"/>
      <c r="Z1206" s="1"/>
    </row>
    <row r="1207" spans="25:26" x14ac:dyDescent="0.35">
      <c r="Y1207" s="1"/>
      <c r="Z1207" s="1"/>
    </row>
    <row r="1208" spans="25:26" x14ac:dyDescent="0.35">
      <c r="Y1208" s="1"/>
      <c r="Z1208" s="1"/>
    </row>
    <row r="1209" spans="25:26" x14ac:dyDescent="0.35">
      <c r="Y1209" s="1"/>
      <c r="Z1209" s="1"/>
    </row>
    <row r="1210" spans="25:26" x14ac:dyDescent="0.35">
      <c r="Y1210" s="1"/>
      <c r="Z1210" s="1"/>
    </row>
    <row r="1211" spans="25:26" x14ac:dyDescent="0.35">
      <c r="Y1211" s="1"/>
      <c r="Z1211" s="1"/>
    </row>
    <row r="1212" spans="25:26" x14ac:dyDescent="0.35">
      <c r="Y1212" s="1"/>
      <c r="Z1212" s="1"/>
    </row>
    <row r="1213" spans="25:26" x14ac:dyDescent="0.35">
      <c r="Y1213" s="1"/>
      <c r="Z1213" s="1"/>
    </row>
    <row r="1214" spans="25:26" x14ac:dyDescent="0.35">
      <c r="Y1214" s="1"/>
      <c r="Z1214" s="1"/>
    </row>
    <row r="1215" spans="25:26" x14ac:dyDescent="0.35">
      <c r="Y1215" s="1"/>
      <c r="Z1215" s="1"/>
    </row>
    <row r="1216" spans="25:26" x14ac:dyDescent="0.35">
      <c r="Y1216" s="1"/>
      <c r="Z1216" s="1"/>
    </row>
    <row r="1217" spans="25:26" x14ac:dyDescent="0.35">
      <c r="Y1217" s="1"/>
      <c r="Z1217" s="1"/>
    </row>
    <row r="1218" spans="25:26" x14ac:dyDescent="0.35">
      <c r="Y1218" s="1"/>
      <c r="Z1218" s="1"/>
    </row>
    <row r="1219" spans="25:26" x14ac:dyDescent="0.35">
      <c r="Y1219" s="1"/>
      <c r="Z1219" s="1"/>
    </row>
    <row r="1220" spans="25:26" x14ac:dyDescent="0.35">
      <c r="Y1220" s="1"/>
      <c r="Z1220" s="1"/>
    </row>
    <row r="1221" spans="25:26" x14ac:dyDescent="0.35">
      <c r="Y1221" s="1"/>
      <c r="Z1221" s="1"/>
    </row>
    <row r="1222" spans="25:26" x14ac:dyDescent="0.35">
      <c r="Y1222" s="1"/>
      <c r="Z1222" s="1"/>
    </row>
    <row r="1223" spans="25:26" x14ac:dyDescent="0.35">
      <c r="Y1223" s="1"/>
      <c r="Z1223" s="1"/>
    </row>
    <row r="1224" spans="25:26" x14ac:dyDescent="0.35">
      <c r="Y1224" s="1"/>
      <c r="Z1224" s="1"/>
    </row>
    <row r="1225" spans="25:26" x14ac:dyDescent="0.35">
      <c r="Y1225" s="1"/>
      <c r="Z1225" s="1"/>
    </row>
    <row r="1226" spans="25:26" x14ac:dyDescent="0.35">
      <c r="Y1226" s="1"/>
      <c r="Z1226" s="1"/>
    </row>
    <row r="1227" spans="25:26" x14ac:dyDescent="0.35">
      <c r="Y1227" s="1"/>
      <c r="Z1227" s="1"/>
    </row>
    <row r="1228" spans="25:26" x14ac:dyDescent="0.35">
      <c r="Y1228" s="1"/>
      <c r="Z1228" s="1"/>
    </row>
    <row r="1229" spans="25:26" x14ac:dyDescent="0.35">
      <c r="Y1229" s="1"/>
      <c r="Z1229" s="1"/>
    </row>
    <row r="1230" spans="25:26" x14ac:dyDescent="0.35">
      <c r="Y1230" s="1"/>
      <c r="Z1230" s="1"/>
    </row>
    <row r="1231" spans="25:26" x14ac:dyDescent="0.35">
      <c r="Y1231" s="1"/>
      <c r="Z1231" s="1"/>
    </row>
    <row r="1232" spans="25:26" x14ac:dyDescent="0.35">
      <c r="Y1232" s="1"/>
      <c r="Z1232" s="1"/>
    </row>
    <row r="1233" spans="25:26" x14ac:dyDescent="0.35">
      <c r="Y1233" s="1"/>
      <c r="Z1233" s="1"/>
    </row>
    <row r="1234" spans="25:26" x14ac:dyDescent="0.35">
      <c r="Y1234" s="1"/>
      <c r="Z1234" s="1"/>
    </row>
    <row r="1235" spans="25:26" x14ac:dyDescent="0.35">
      <c r="Y1235" s="1"/>
      <c r="Z1235" s="1"/>
    </row>
    <row r="1236" spans="25:26" x14ac:dyDescent="0.35">
      <c r="Y1236" s="1"/>
      <c r="Z1236" s="1"/>
    </row>
    <row r="1237" spans="25:26" x14ac:dyDescent="0.35">
      <c r="Y1237" s="1"/>
      <c r="Z1237" s="1"/>
    </row>
    <row r="1238" spans="25:26" x14ac:dyDescent="0.35">
      <c r="Y1238" s="1"/>
      <c r="Z1238" s="1"/>
    </row>
    <row r="1239" spans="25:26" x14ac:dyDescent="0.35">
      <c r="Y1239" s="1"/>
      <c r="Z1239" s="1"/>
    </row>
    <row r="1240" spans="25:26" x14ac:dyDescent="0.35">
      <c r="Y1240" s="1"/>
      <c r="Z1240" s="1"/>
    </row>
    <row r="1241" spans="25:26" x14ac:dyDescent="0.35">
      <c r="Y1241" s="1"/>
      <c r="Z1241" s="1"/>
    </row>
    <row r="1242" spans="25:26" x14ac:dyDescent="0.35">
      <c r="Y1242" s="1"/>
      <c r="Z1242" s="1"/>
    </row>
    <row r="1243" spans="25:26" x14ac:dyDescent="0.35">
      <c r="Y1243" s="1"/>
      <c r="Z1243" s="1"/>
    </row>
    <row r="1244" spans="25:26" x14ac:dyDescent="0.35">
      <c r="Y1244" s="1"/>
      <c r="Z1244" s="1"/>
    </row>
    <row r="1245" spans="25:26" x14ac:dyDescent="0.35">
      <c r="Y1245" s="1"/>
      <c r="Z1245" s="1"/>
    </row>
    <row r="1246" spans="25:26" x14ac:dyDescent="0.35">
      <c r="Y1246" s="1"/>
      <c r="Z1246" s="1"/>
    </row>
    <row r="1247" spans="25:26" x14ac:dyDescent="0.35">
      <c r="Y1247" s="1"/>
      <c r="Z1247" s="1"/>
    </row>
    <row r="1248" spans="25:26" x14ac:dyDescent="0.35">
      <c r="Y1248" s="1"/>
      <c r="Z1248" s="1"/>
    </row>
    <row r="1249" spans="25:26" x14ac:dyDescent="0.35">
      <c r="Y1249" s="1"/>
      <c r="Z1249" s="1"/>
    </row>
    <row r="1250" spans="25:26" x14ac:dyDescent="0.35">
      <c r="Y1250" s="1"/>
      <c r="Z1250" s="1"/>
    </row>
    <row r="1251" spans="25:26" x14ac:dyDescent="0.35">
      <c r="Y1251" s="1"/>
      <c r="Z1251" s="1"/>
    </row>
    <row r="1252" spans="25:26" x14ac:dyDescent="0.35">
      <c r="Y1252" s="1"/>
      <c r="Z1252" s="1"/>
    </row>
    <row r="1253" spans="25:26" x14ac:dyDescent="0.35">
      <c r="Y1253" s="1"/>
      <c r="Z1253" s="1"/>
    </row>
    <row r="1254" spans="25:26" x14ac:dyDescent="0.35">
      <c r="Y1254" s="1"/>
      <c r="Z1254" s="1"/>
    </row>
    <row r="1255" spans="25:26" x14ac:dyDescent="0.35">
      <c r="Y1255" s="1"/>
      <c r="Z1255" s="1"/>
    </row>
    <row r="1256" spans="25:26" x14ac:dyDescent="0.35">
      <c r="Y1256" s="1"/>
      <c r="Z1256" s="1"/>
    </row>
    <row r="1257" spans="25:26" x14ac:dyDescent="0.35">
      <c r="Y1257" s="1"/>
      <c r="Z1257" s="1"/>
    </row>
    <row r="1258" spans="25:26" x14ac:dyDescent="0.35">
      <c r="Y1258" s="1"/>
      <c r="Z1258" s="1"/>
    </row>
    <row r="1259" spans="25:26" x14ac:dyDescent="0.35">
      <c r="Y1259" s="1"/>
      <c r="Z1259" s="1"/>
    </row>
    <row r="1260" spans="25:26" x14ac:dyDescent="0.35">
      <c r="Y1260" s="1"/>
      <c r="Z1260" s="1"/>
    </row>
    <row r="1261" spans="25:26" x14ac:dyDescent="0.35">
      <c r="Y1261" s="1"/>
      <c r="Z1261" s="1"/>
    </row>
    <row r="1262" spans="25:26" x14ac:dyDescent="0.35">
      <c r="Y1262" s="1"/>
      <c r="Z1262" s="1"/>
    </row>
    <row r="1263" spans="25:26" x14ac:dyDescent="0.35">
      <c r="Y1263" s="1"/>
      <c r="Z1263" s="1"/>
    </row>
    <row r="1264" spans="25:26" x14ac:dyDescent="0.35">
      <c r="Y1264" s="1"/>
      <c r="Z1264" s="1"/>
    </row>
    <row r="1265" spans="25:26" x14ac:dyDescent="0.35">
      <c r="Y1265" s="1"/>
      <c r="Z1265" s="1"/>
    </row>
    <row r="1266" spans="25:26" x14ac:dyDescent="0.35">
      <c r="Y1266" s="1"/>
      <c r="Z1266" s="1"/>
    </row>
    <row r="1267" spans="25:26" x14ac:dyDescent="0.35">
      <c r="Y1267" s="1"/>
      <c r="Z1267" s="1"/>
    </row>
    <row r="1268" spans="25:26" x14ac:dyDescent="0.35">
      <c r="Y1268" s="1"/>
      <c r="Z1268" s="1"/>
    </row>
    <row r="1269" spans="25:26" x14ac:dyDescent="0.35">
      <c r="Y1269" s="1"/>
      <c r="Z1269" s="1"/>
    </row>
    <row r="1270" spans="25:26" x14ac:dyDescent="0.35">
      <c r="Y1270" s="1"/>
      <c r="Z1270" s="1"/>
    </row>
    <row r="1271" spans="25:26" x14ac:dyDescent="0.35">
      <c r="Y1271" s="1"/>
      <c r="Z1271" s="1"/>
    </row>
    <row r="1272" spans="25:26" x14ac:dyDescent="0.35">
      <c r="Y1272" s="1"/>
      <c r="Z1272" s="1"/>
    </row>
    <row r="1273" spans="25:26" x14ac:dyDescent="0.35">
      <c r="Y1273" s="1"/>
      <c r="Z1273" s="1"/>
    </row>
    <row r="1274" spans="25:26" x14ac:dyDescent="0.35">
      <c r="Y1274" s="1"/>
      <c r="Z1274" s="1"/>
    </row>
    <row r="1275" spans="25:26" x14ac:dyDescent="0.35">
      <c r="Y1275" s="1"/>
      <c r="Z1275" s="1"/>
    </row>
    <row r="1276" spans="25:26" x14ac:dyDescent="0.35">
      <c r="Y1276" s="1"/>
      <c r="Z1276" s="1"/>
    </row>
    <row r="1277" spans="25:26" x14ac:dyDescent="0.35">
      <c r="Y1277" s="1"/>
      <c r="Z1277" s="1"/>
    </row>
    <row r="1278" spans="25:26" x14ac:dyDescent="0.35">
      <c r="Y1278" s="1"/>
      <c r="Z1278" s="1"/>
    </row>
    <row r="1279" spans="25:26" x14ac:dyDescent="0.35">
      <c r="Y1279" s="1"/>
      <c r="Z1279" s="1"/>
    </row>
    <row r="1280" spans="25:26" x14ac:dyDescent="0.35">
      <c r="Y1280" s="1"/>
      <c r="Z1280" s="1"/>
    </row>
    <row r="1281" spans="25:26" x14ac:dyDescent="0.35">
      <c r="Y1281" s="1"/>
      <c r="Z1281" s="1"/>
    </row>
    <row r="1282" spans="25:26" x14ac:dyDescent="0.35">
      <c r="Y1282" s="1"/>
      <c r="Z1282" s="1"/>
    </row>
    <row r="1283" spans="25:26" x14ac:dyDescent="0.35">
      <c r="Y1283" s="1"/>
      <c r="Z1283" s="1"/>
    </row>
    <row r="1284" spans="25:26" x14ac:dyDescent="0.35">
      <c r="Y1284" s="1"/>
      <c r="Z1284" s="1"/>
    </row>
    <row r="1285" spans="25:26" x14ac:dyDescent="0.35">
      <c r="Y1285" s="1"/>
      <c r="Z1285" s="1"/>
    </row>
    <row r="1286" spans="25:26" x14ac:dyDescent="0.35">
      <c r="Y1286" s="1"/>
      <c r="Z1286" s="1"/>
    </row>
    <row r="1287" spans="25:26" x14ac:dyDescent="0.35">
      <c r="Y1287" s="1"/>
      <c r="Z1287" s="1"/>
    </row>
    <row r="1288" spans="25:26" x14ac:dyDescent="0.35">
      <c r="Y1288" s="1"/>
      <c r="Z1288" s="1"/>
    </row>
    <row r="1289" spans="25:26" x14ac:dyDescent="0.35">
      <c r="Y1289" s="1"/>
      <c r="Z1289" s="1"/>
    </row>
    <row r="1290" spans="25:26" x14ac:dyDescent="0.35">
      <c r="Y1290" s="1"/>
      <c r="Z1290" s="1"/>
    </row>
    <row r="1291" spans="25:26" x14ac:dyDescent="0.35">
      <c r="Y1291" s="1"/>
      <c r="Z1291" s="1"/>
    </row>
    <row r="1292" spans="25:26" x14ac:dyDescent="0.35">
      <c r="Y1292" s="1"/>
      <c r="Z1292" s="1"/>
    </row>
    <row r="1293" spans="25:26" x14ac:dyDescent="0.35">
      <c r="Y1293" s="1"/>
      <c r="Z1293" s="1"/>
    </row>
    <row r="1294" spans="25:26" x14ac:dyDescent="0.35">
      <c r="Y1294" s="1"/>
      <c r="Z1294" s="1"/>
    </row>
    <row r="1295" spans="25:26" x14ac:dyDescent="0.35">
      <c r="Y1295" s="1"/>
      <c r="Z1295" s="1"/>
    </row>
    <row r="1296" spans="25:26" x14ac:dyDescent="0.35">
      <c r="Y1296" s="1"/>
      <c r="Z1296" s="1"/>
    </row>
    <row r="1297" spans="25:26" x14ac:dyDescent="0.35">
      <c r="Y1297" s="1"/>
      <c r="Z1297" s="1"/>
    </row>
    <row r="1298" spans="25:26" x14ac:dyDescent="0.35">
      <c r="Y1298" s="1"/>
      <c r="Z1298" s="1"/>
    </row>
    <row r="1299" spans="25:26" x14ac:dyDescent="0.35">
      <c r="Y1299" s="1"/>
      <c r="Z1299" s="1"/>
    </row>
    <row r="1300" spans="25:26" x14ac:dyDescent="0.35">
      <c r="Y1300" s="1"/>
      <c r="Z1300" s="1"/>
    </row>
    <row r="1301" spans="25:26" x14ac:dyDescent="0.35">
      <c r="Y1301" s="1"/>
      <c r="Z1301" s="1"/>
    </row>
    <row r="1302" spans="25:26" x14ac:dyDescent="0.35">
      <c r="Y1302" s="1"/>
      <c r="Z1302" s="1"/>
    </row>
    <row r="1303" spans="25:26" x14ac:dyDescent="0.35">
      <c r="Y1303" s="1"/>
      <c r="Z1303" s="1"/>
    </row>
    <row r="1304" spans="25:26" x14ac:dyDescent="0.35">
      <c r="Y1304" s="1"/>
      <c r="Z1304" s="1"/>
    </row>
    <row r="1305" spans="25:26" x14ac:dyDescent="0.35">
      <c r="Y1305" s="1"/>
      <c r="Z1305" s="1"/>
    </row>
    <row r="1306" spans="25:26" x14ac:dyDescent="0.35">
      <c r="Y1306" s="1"/>
      <c r="Z1306" s="1"/>
    </row>
    <row r="1307" spans="25:26" x14ac:dyDescent="0.35">
      <c r="Y1307" s="1"/>
      <c r="Z1307" s="1"/>
    </row>
    <row r="1308" spans="25:26" x14ac:dyDescent="0.35">
      <c r="Y1308" s="1"/>
      <c r="Z1308" s="1"/>
    </row>
    <row r="1309" spans="25:26" x14ac:dyDescent="0.35">
      <c r="Y1309" s="1"/>
      <c r="Z1309" s="1"/>
    </row>
    <row r="1310" spans="25:26" x14ac:dyDescent="0.35">
      <c r="Y1310" s="1"/>
      <c r="Z1310" s="1"/>
    </row>
    <row r="1311" spans="25:26" x14ac:dyDescent="0.35">
      <c r="Y1311" s="1"/>
      <c r="Z1311" s="1"/>
    </row>
    <row r="1312" spans="25:26" x14ac:dyDescent="0.35">
      <c r="Y1312" s="1"/>
      <c r="Z1312" s="1"/>
    </row>
    <row r="1313" spans="25:26" x14ac:dyDescent="0.35">
      <c r="Y1313" s="1"/>
      <c r="Z1313" s="1"/>
    </row>
    <row r="1314" spans="25:26" x14ac:dyDescent="0.35">
      <c r="Y1314" s="1"/>
      <c r="Z1314" s="1"/>
    </row>
    <row r="1315" spans="25:26" x14ac:dyDescent="0.35">
      <c r="Y1315" s="1"/>
      <c r="Z1315" s="1"/>
    </row>
    <row r="1316" spans="25:26" x14ac:dyDescent="0.35">
      <c r="Y1316" s="1"/>
      <c r="Z1316" s="1"/>
    </row>
    <row r="1317" spans="25:26" x14ac:dyDescent="0.35">
      <c r="Y1317" s="1"/>
      <c r="Z1317" s="1"/>
    </row>
    <row r="1318" spans="25:26" x14ac:dyDescent="0.35">
      <c r="Y1318" s="1"/>
      <c r="Z1318" s="1"/>
    </row>
    <row r="1319" spans="25:26" x14ac:dyDescent="0.35">
      <c r="Y1319" s="1"/>
      <c r="Z1319" s="1"/>
    </row>
    <row r="1320" spans="25:26" x14ac:dyDescent="0.35">
      <c r="Y1320" s="1"/>
      <c r="Z1320" s="1"/>
    </row>
    <row r="1321" spans="25:26" x14ac:dyDescent="0.35">
      <c r="Y1321" s="1"/>
      <c r="Z1321" s="1"/>
    </row>
    <row r="1322" spans="25:26" x14ac:dyDescent="0.35">
      <c r="Y1322" s="1"/>
      <c r="Z1322" s="1"/>
    </row>
    <row r="1323" spans="25:26" x14ac:dyDescent="0.35">
      <c r="Y1323" s="1"/>
      <c r="Z1323" s="1"/>
    </row>
    <row r="1324" spans="25:26" x14ac:dyDescent="0.35">
      <c r="Y1324" s="1"/>
      <c r="Z1324" s="1"/>
    </row>
    <row r="1325" spans="25:26" x14ac:dyDescent="0.35">
      <c r="Y1325" s="1"/>
      <c r="Z1325" s="1"/>
    </row>
    <row r="1326" spans="25:26" x14ac:dyDescent="0.35">
      <c r="Y1326" s="1"/>
      <c r="Z1326" s="1"/>
    </row>
    <row r="1327" spans="25:26" x14ac:dyDescent="0.35">
      <c r="Y1327" s="1"/>
      <c r="Z1327" s="1"/>
    </row>
    <row r="1328" spans="25:26" x14ac:dyDescent="0.35">
      <c r="Y1328" s="1"/>
      <c r="Z1328" s="1"/>
    </row>
    <row r="1329" spans="25:26" x14ac:dyDescent="0.35">
      <c r="Y1329" s="1"/>
      <c r="Z1329" s="1"/>
    </row>
    <row r="1330" spans="25:26" x14ac:dyDescent="0.35">
      <c r="Y1330" s="1"/>
      <c r="Z1330" s="1"/>
    </row>
    <row r="1331" spans="25:26" x14ac:dyDescent="0.35">
      <c r="Y1331" s="1"/>
      <c r="Z1331" s="1"/>
    </row>
    <row r="1332" spans="25:26" x14ac:dyDescent="0.35">
      <c r="Y1332" s="1"/>
      <c r="Z1332" s="1"/>
    </row>
    <row r="1333" spans="25:26" x14ac:dyDescent="0.35">
      <c r="Y1333" s="1"/>
      <c r="Z1333" s="1"/>
    </row>
    <row r="1334" spans="25:26" x14ac:dyDescent="0.35">
      <c r="Y1334" s="1"/>
      <c r="Z1334" s="1"/>
    </row>
    <row r="1335" spans="25:26" x14ac:dyDescent="0.35">
      <c r="Y1335" s="1"/>
      <c r="Z1335" s="1"/>
    </row>
    <row r="1336" spans="25:26" x14ac:dyDescent="0.35">
      <c r="Y1336" s="1"/>
      <c r="Z1336" s="1"/>
    </row>
    <row r="1337" spans="25:26" x14ac:dyDescent="0.35">
      <c r="Y1337" s="1"/>
      <c r="Z1337" s="1"/>
    </row>
    <row r="1338" spans="25:26" x14ac:dyDescent="0.35">
      <c r="Y1338" s="1"/>
      <c r="Z1338" s="1"/>
    </row>
    <row r="1339" spans="25:26" x14ac:dyDescent="0.35">
      <c r="Y1339" s="1"/>
      <c r="Z1339" s="1"/>
    </row>
    <row r="1340" spans="25:26" x14ac:dyDescent="0.35">
      <c r="Y1340" s="1"/>
      <c r="Z1340" s="1"/>
    </row>
    <row r="1341" spans="25:26" x14ac:dyDescent="0.35">
      <c r="Y1341" s="1"/>
      <c r="Z1341" s="1"/>
    </row>
    <row r="1342" spans="25:26" x14ac:dyDescent="0.35">
      <c r="Y1342" s="1"/>
      <c r="Z1342" s="1"/>
    </row>
    <row r="1343" spans="25:26" x14ac:dyDescent="0.35">
      <c r="Y1343" s="1"/>
      <c r="Z1343" s="1"/>
    </row>
    <row r="1344" spans="25:26" x14ac:dyDescent="0.35">
      <c r="Y1344" s="1"/>
      <c r="Z1344" s="1"/>
    </row>
    <row r="1345" spans="25:26" x14ac:dyDescent="0.35">
      <c r="Y1345" s="1"/>
      <c r="Z1345" s="1"/>
    </row>
    <row r="1346" spans="25:26" x14ac:dyDescent="0.35">
      <c r="Y1346" s="1"/>
      <c r="Z1346" s="1"/>
    </row>
    <row r="1347" spans="25:26" x14ac:dyDescent="0.35">
      <c r="Y1347" s="1"/>
      <c r="Z1347" s="1"/>
    </row>
    <row r="1348" spans="25:26" x14ac:dyDescent="0.35">
      <c r="Y1348" s="1"/>
      <c r="Z1348" s="1"/>
    </row>
    <row r="1349" spans="25:26" x14ac:dyDescent="0.35">
      <c r="Y1349" s="1"/>
      <c r="Z1349" s="1"/>
    </row>
    <row r="1350" spans="25:26" x14ac:dyDescent="0.35">
      <c r="Y1350" s="1"/>
      <c r="Z1350" s="1"/>
    </row>
    <row r="1351" spans="25:26" x14ac:dyDescent="0.35">
      <c r="Y1351" s="1"/>
      <c r="Z1351" s="1"/>
    </row>
    <row r="1352" spans="25:26" x14ac:dyDescent="0.35">
      <c r="Y1352" s="1"/>
      <c r="Z1352" s="1"/>
    </row>
    <row r="1353" spans="25:26" x14ac:dyDescent="0.35">
      <c r="Y1353" s="1"/>
      <c r="Z1353" s="1"/>
    </row>
    <row r="1354" spans="25:26" x14ac:dyDescent="0.35">
      <c r="Y1354" s="1"/>
      <c r="Z1354" s="1"/>
    </row>
    <row r="1355" spans="25:26" x14ac:dyDescent="0.35">
      <c r="Y1355" s="1"/>
      <c r="Z1355" s="1"/>
    </row>
    <row r="1356" spans="25:26" x14ac:dyDescent="0.35">
      <c r="Y1356" s="1"/>
      <c r="Z1356" s="1"/>
    </row>
    <row r="1357" spans="25:26" x14ac:dyDescent="0.35">
      <c r="Y1357" s="1"/>
      <c r="Z1357" s="1"/>
    </row>
    <row r="1358" spans="25:26" x14ac:dyDescent="0.35">
      <c r="Y1358" s="1"/>
      <c r="Z1358" s="1"/>
    </row>
    <row r="1359" spans="25:26" x14ac:dyDescent="0.35">
      <c r="Y1359" s="1"/>
      <c r="Z1359" s="1"/>
    </row>
    <row r="1360" spans="25:26" x14ac:dyDescent="0.35">
      <c r="Y1360" s="1"/>
      <c r="Z1360" s="1"/>
    </row>
    <row r="1361" spans="25:26" x14ac:dyDescent="0.35">
      <c r="Y1361" s="1"/>
      <c r="Z1361" s="1"/>
    </row>
    <row r="1362" spans="25:26" x14ac:dyDescent="0.35">
      <c r="Y1362" s="1"/>
      <c r="Z1362" s="1"/>
    </row>
    <row r="1363" spans="25:26" x14ac:dyDescent="0.35">
      <c r="Y1363" s="1"/>
      <c r="Z1363" s="1"/>
    </row>
    <row r="1364" spans="25:26" x14ac:dyDescent="0.35">
      <c r="Y1364" s="1"/>
      <c r="Z1364" s="1"/>
    </row>
    <row r="1365" spans="25:26" x14ac:dyDescent="0.35">
      <c r="Y1365" s="1"/>
      <c r="Z1365" s="1"/>
    </row>
    <row r="1366" spans="25:26" x14ac:dyDescent="0.35">
      <c r="Y1366" s="1"/>
      <c r="Z1366" s="1"/>
    </row>
    <row r="1367" spans="25:26" x14ac:dyDescent="0.35">
      <c r="Y1367" s="1"/>
      <c r="Z1367" s="1"/>
    </row>
    <row r="1368" spans="25:26" x14ac:dyDescent="0.35">
      <c r="Y1368" s="1"/>
      <c r="Z1368" s="1"/>
    </row>
    <row r="1369" spans="25:26" x14ac:dyDescent="0.35">
      <c r="Y1369" s="1"/>
      <c r="Z1369" s="1"/>
    </row>
    <row r="1370" spans="25:26" x14ac:dyDescent="0.35">
      <c r="Y1370" s="1"/>
      <c r="Z1370" s="1"/>
    </row>
    <row r="1371" spans="25:26" x14ac:dyDescent="0.35">
      <c r="Y1371" s="1"/>
      <c r="Z1371" s="1"/>
    </row>
    <row r="1372" spans="25:26" x14ac:dyDescent="0.35">
      <c r="Y1372" s="1"/>
      <c r="Z1372" s="1"/>
    </row>
    <row r="1373" spans="25:26" x14ac:dyDescent="0.35">
      <c r="Y1373" s="1"/>
      <c r="Z1373" s="1"/>
    </row>
    <row r="1374" spans="25:26" x14ac:dyDescent="0.35">
      <c r="Y1374" s="1"/>
      <c r="Z1374" s="1"/>
    </row>
    <row r="1375" spans="25:26" x14ac:dyDescent="0.35">
      <c r="Y1375" s="1"/>
      <c r="Z1375" s="1"/>
    </row>
    <row r="1376" spans="25:26" x14ac:dyDescent="0.35">
      <c r="Y1376" s="1"/>
      <c r="Z1376" s="1"/>
    </row>
    <row r="1377" spans="25:26" x14ac:dyDescent="0.35">
      <c r="Y1377" s="1"/>
      <c r="Z1377" s="1"/>
    </row>
    <row r="1378" spans="25:26" x14ac:dyDescent="0.35">
      <c r="Y1378" s="1"/>
      <c r="Z1378" s="1"/>
    </row>
    <row r="1379" spans="25:26" x14ac:dyDescent="0.35">
      <c r="Y1379" s="1"/>
      <c r="Z1379" s="1"/>
    </row>
    <row r="1380" spans="25:26" x14ac:dyDescent="0.35">
      <c r="Y1380" s="1"/>
      <c r="Z1380" s="1"/>
    </row>
    <row r="1381" spans="25:26" x14ac:dyDescent="0.35">
      <c r="Y1381" s="1"/>
      <c r="Z1381" s="1"/>
    </row>
    <row r="1382" spans="25:26" x14ac:dyDescent="0.35">
      <c r="Y1382" s="1"/>
      <c r="Z1382" s="1"/>
    </row>
    <row r="1383" spans="25:26" x14ac:dyDescent="0.35">
      <c r="Y1383" s="1"/>
      <c r="Z1383" s="1"/>
    </row>
    <row r="1384" spans="25:26" x14ac:dyDescent="0.35">
      <c r="Y1384" s="1"/>
      <c r="Z1384" s="1"/>
    </row>
    <row r="1385" spans="25:26" x14ac:dyDescent="0.35">
      <c r="Y1385" s="1"/>
      <c r="Z1385" s="1"/>
    </row>
    <row r="1386" spans="25:26" x14ac:dyDescent="0.35">
      <c r="Y1386" s="1"/>
      <c r="Z1386" s="1"/>
    </row>
    <row r="1387" spans="25:26" x14ac:dyDescent="0.35">
      <c r="Y1387" s="1"/>
      <c r="Z1387" s="1"/>
    </row>
    <row r="1388" spans="25:26" x14ac:dyDescent="0.35">
      <c r="Y1388" s="1"/>
      <c r="Z1388" s="1"/>
    </row>
    <row r="1389" spans="25:26" x14ac:dyDescent="0.35">
      <c r="Y1389" s="1"/>
      <c r="Z1389" s="1"/>
    </row>
    <row r="1390" spans="25:26" x14ac:dyDescent="0.35">
      <c r="Y1390" s="1"/>
      <c r="Z1390" s="1"/>
    </row>
    <row r="1391" spans="25:26" x14ac:dyDescent="0.35">
      <c r="Y1391" s="1"/>
      <c r="Z1391" s="1"/>
    </row>
    <row r="1392" spans="25:26" x14ac:dyDescent="0.35">
      <c r="Y1392" s="1"/>
      <c r="Z1392" s="1"/>
    </row>
    <row r="1393" spans="25:26" x14ac:dyDescent="0.35">
      <c r="Y1393" s="1"/>
      <c r="Z1393" s="1"/>
    </row>
    <row r="1394" spans="25:26" x14ac:dyDescent="0.35">
      <c r="Y1394" s="1"/>
      <c r="Z1394" s="1"/>
    </row>
    <row r="1395" spans="25:26" x14ac:dyDescent="0.35">
      <c r="Y1395" s="1"/>
      <c r="Z1395" s="1"/>
    </row>
    <row r="1396" spans="25:26" x14ac:dyDescent="0.35">
      <c r="Y1396" s="1"/>
      <c r="Z1396" s="1"/>
    </row>
    <row r="1397" spans="25:26" x14ac:dyDescent="0.35">
      <c r="Y1397" s="1"/>
      <c r="Z1397" s="1"/>
    </row>
    <row r="1398" spans="25:26" x14ac:dyDescent="0.35">
      <c r="Y1398" s="1"/>
      <c r="Z1398" s="1"/>
    </row>
    <row r="1399" spans="25:26" x14ac:dyDescent="0.35">
      <c r="Y1399" s="1"/>
      <c r="Z1399" s="1"/>
    </row>
    <row r="1400" spans="25:26" x14ac:dyDescent="0.35">
      <c r="Y1400" s="1"/>
      <c r="Z1400" s="1"/>
    </row>
    <row r="1401" spans="25:26" x14ac:dyDescent="0.35">
      <c r="Y1401" s="1"/>
      <c r="Z1401" s="1"/>
    </row>
    <row r="1402" spans="25:26" x14ac:dyDescent="0.35">
      <c r="Y1402" s="1"/>
      <c r="Z1402" s="1"/>
    </row>
    <row r="1403" spans="25:26" x14ac:dyDescent="0.35">
      <c r="Y1403" s="1"/>
      <c r="Z1403" s="1"/>
    </row>
    <row r="1404" spans="25:26" x14ac:dyDescent="0.35">
      <c r="Y1404" s="1"/>
      <c r="Z1404" s="1"/>
    </row>
    <row r="1405" spans="25:26" x14ac:dyDescent="0.35">
      <c r="Y1405" s="1"/>
      <c r="Z1405" s="1"/>
    </row>
    <row r="1406" spans="25:26" x14ac:dyDescent="0.35">
      <c r="Y1406" s="1"/>
      <c r="Z1406" s="1"/>
    </row>
    <row r="1407" spans="25:26" x14ac:dyDescent="0.35">
      <c r="Y1407" s="1"/>
      <c r="Z1407" s="1"/>
    </row>
    <row r="1408" spans="25:26" x14ac:dyDescent="0.35">
      <c r="Y1408" s="1"/>
      <c r="Z1408" s="1"/>
    </row>
    <row r="1409" spans="25:26" x14ac:dyDescent="0.35">
      <c r="Y1409" s="1"/>
      <c r="Z1409" s="1"/>
    </row>
    <row r="1410" spans="25:26" x14ac:dyDescent="0.35">
      <c r="Y1410" s="1"/>
      <c r="Z1410" s="1"/>
    </row>
    <row r="1411" spans="25:26" x14ac:dyDescent="0.35">
      <c r="Y1411" s="1"/>
      <c r="Z1411" s="1"/>
    </row>
    <row r="1412" spans="25:26" x14ac:dyDescent="0.35">
      <c r="Y1412" s="1"/>
      <c r="Z1412" s="1"/>
    </row>
    <row r="1413" spans="25:26" x14ac:dyDescent="0.35">
      <c r="Y1413" s="1"/>
      <c r="Z1413" s="1"/>
    </row>
    <row r="1414" spans="25:26" x14ac:dyDescent="0.35">
      <c r="Y1414" s="1"/>
      <c r="Z1414" s="1"/>
    </row>
    <row r="1415" spans="25:26" x14ac:dyDescent="0.35">
      <c r="Y1415" s="1"/>
      <c r="Z1415" s="1"/>
    </row>
    <row r="1416" spans="25:26" x14ac:dyDescent="0.35">
      <c r="Y1416" s="1"/>
      <c r="Z1416" s="1"/>
    </row>
    <row r="1417" spans="25:26" x14ac:dyDescent="0.35">
      <c r="Y1417" s="1"/>
      <c r="Z1417" s="1"/>
    </row>
    <row r="1418" spans="25:26" x14ac:dyDescent="0.35">
      <c r="Y1418" s="1"/>
      <c r="Z1418" s="1"/>
    </row>
    <row r="1419" spans="25:26" x14ac:dyDescent="0.35">
      <c r="Y1419" s="1"/>
      <c r="Z1419" s="1"/>
    </row>
    <row r="1420" spans="25:26" x14ac:dyDescent="0.35">
      <c r="Y1420" s="1"/>
      <c r="Z1420" s="1"/>
    </row>
    <row r="1421" spans="25:26" x14ac:dyDescent="0.35">
      <c r="Y1421" s="1"/>
      <c r="Z1421" s="1"/>
    </row>
    <row r="1422" spans="25:26" x14ac:dyDescent="0.35">
      <c r="Y1422" s="1"/>
      <c r="Z1422" s="1"/>
    </row>
    <row r="1423" spans="25:26" x14ac:dyDescent="0.35">
      <c r="Y1423" s="1"/>
      <c r="Z1423" s="1"/>
    </row>
    <row r="1424" spans="25:26" x14ac:dyDescent="0.35">
      <c r="Y1424" s="1"/>
      <c r="Z1424" s="1"/>
    </row>
    <row r="1425" spans="25:26" x14ac:dyDescent="0.35">
      <c r="Y1425" s="1"/>
      <c r="Z1425" s="1"/>
    </row>
    <row r="1426" spans="25:26" x14ac:dyDescent="0.35">
      <c r="Y1426" s="1"/>
      <c r="Z1426" s="1"/>
    </row>
    <row r="1427" spans="25:26" x14ac:dyDescent="0.35">
      <c r="Y1427" s="1"/>
      <c r="Z1427" s="1"/>
    </row>
    <row r="1428" spans="25:26" x14ac:dyDescent="0.35">
      <c r="Y1428" s="1"/>
      <c r="Z1428" s="1"/>
    </row>
    <row r="1429" spans="25:26" x14ac:dyDescent="0.35">
      <c r="Y1429" s="1"/>
      <c r="Z1429" s="1"/>
    </row>
    <row r="1430" spans="25:26" x14ac:dyDescent="0.35">
      <c r="Y1430" s="1"/>
      <c r="Z1430" s="1"/>
    </row>
    <row r="1431" spans="25:26" x14ac:dyDescent="0.35">
      <c r="Y1431" s="1"/>
      <c r="Z1431" s="1"/>
    </row>
    <row r="1432" spans="25:26" x14ac:dyDescent="0.35">
      <c r="Y1432" s="1"/>
      <c r="Z1432" s="1"/>
    </row>
    <row r="1433" spans="25:26" x14ac:dyDescent="0.35">
      <c r="Y1433" s="1"/>
      <c r="Z1433" s="1"/>
    </row>
    <row r="1434" spans="25:26" x14ac:dyDescent="0.35">
      <c r="Y1434" s="1"/>
      <c r="Z1434" s="1"/>
    </row>
    <row r="1435" spans="25:26" x14ac:dyDescent="0.35">
      <c r="Y1435" s="1"/>
      <c r="Z1435" s="1"/>
    </row>
    <row r="1436" spans="25:26" x14ac:dyDescent="0.35">
      <c r="Y1436" s="1"/>
      <c r="Z1436" s="1"/>
    </row>
    <row r="1437" spans="25:26" x14ac:dyDescent="0.35">
      <c r="Y1437" s="1"/>
      <c r="Z1437" s="1"/>
    </row>
    <row r="1438" spans="25:26" x14ac:dyDescent="0.35">
      <c r="Y1438" s="1"/>
      <c r="Z1438" s="1"/>
    </row>
    <row r="1439" spans="25:26" x14ac:dyDescent="0.35">
      <c r="Y1439" s="1"/>
      <c r="Z1439" s="1"/>
    </row>
    <row r="1440" spans="25:26" x14ac:dyDescent="0.35">
      <c r="Y1440" s="1"/>
      <c r="Z1440" s="1"/>
    </row>
    <row r="1441" spans="25:26" x14ac:dyDescent="0.35">
      <c r="Y1441" s="1"/>
      <c r="Z1441" s="1"/>
    </row>
    <row r="1442" spans="25:26" x14ac:dyDescent="0.35">
      <c r="Y1442" s="1"/>
      <c r="Z1442" s="1"/>
    </row>
    <row r="1443" spans="25:26" x14ac:dyDescent="0.35">
      <c r="Y1443" s="1"/>
      <c r="Z1443" s="1"/>
    </row>
    <row r="1444" spans="25:26" x14ac:dyDescent="0.35">
      <c r="Y1444" s="1"/>
      <c r="Z1444" s="1"/>
    </row>
    <row r="1445" spans="25:26" x14ac:dyDescent="0.35">
      <c r="Y1445" s="1"/>
      <c r="Z1445" s="1"/>
    </row>
    <row r="1446" spans="25:26" x14ac:dyDescent="0.35">
      <c r="Y1446" s="1"/>
      <c r="Z1446" s="1"/>
    </row>
    <row r="1447" spans="25:26" x14ac:dyDescent="0.35">
      <c r="Y1447" s="1"/>
      <c r="Z1447" s="1"/>
    </row>
    <row r="1448" spans="25:26" x14ac:dyDescent="0.35">
      <c r="Y1448" s="1"/>
      <c r="Z1448" s="1"/>
    </row>
    <row r="1449" spans="25:26" x14ac:dyDescent="0.35">
      <c r="Y1449" s="1"/>
      <c r="Z1449" s="1"/>
    </row>
    <row r="1450" spans="25:26" x14ac:dyDescent="0.35">
      <c r="Y1450" s="1"/>
      <c r="Z1450" s="1"/>
    </row>
    <row r="1451" spans="25:26" x14ac:dyDescent="0.35">
      <c r="Y1451" s="1"/>
      <c r="Z1451" s="1"/>
    </row>
    <row r="1452" spans="25:26" x14ac:dyDescent="0.35">
      <c r="Y1452" s="1"/>
      <c r="Z1452" s="1"/>
    </row>
    <row r="1453" spans="25:26" x14ac:dyDescent="0.35">
      <c r="Y1453" s="1"/>
      <c r="Z1453" s="1"/>
    </row>
    <row r="1454" spans="25:26" x14ac:dyDescent="0.35">
      <c r="Y1454" s="1"/>
      <c r="Z1454" s="1"/>
    </row>
    <row r="1455" spans="25:26" x14ac:dyDescent="0.35">
      <c r="Y1455" s="1"/>
      <c r="Z1455" s="1"/>
    </row>
    <row r="1456" spans="25:26" x14ac:dyDescent="0.35">
      <c r="Y1456" s="1"/>
      <c r="Z1456" s="1"/>
    </row>
    <row r="1457" spans="25:26" x14ac:dyDescent="0.35">
      <c r="Y1457" s="1"/>
      <c r="Z1457" s="1"/>
    </row>
    <row r="1458" spans="25:26" x14ac:dyDescent="0.35">
      <c r="Y1458" s="1"/>
      <c r="Z1458" s="1"/>
    </row>
    <row r="1459" spans="25:26" x14ac:dyDescent="0.35">
      <c r="Y1459" s="1"/>
      <c r="Z1459" s="1"/>
    </row>
    <row r="1460" spans="25:26" x14ac:dyDescent="0.35">
      <c r="Y1460" s="1"/>
      <c r="Z1460" s="1"/>
    </row>
    <row r="1461" spans="25:26" x14ac:dyDescent="0.35">
      <c r="Y1461" s="1"/>
      <c r="Z1461" s="1"/>
    </row>
    <row r="1462" spans="25:26" x14ac:dyDescent="0.35">
      <c r="Y1462" s="1"/>
      <c r="Z1462" s="1"/>
    </row>
    <row r="1463" spans="25:26" x14ac:dyDescent="0.35">
      <c r="Y1463" s="1"/>
      <c r="Z1463" s="1"/>
    </row>
    <row r="1464" spans="25:26" x14ac:dyDescent="0.35">
      <c r="Y1464" s="1"/>
      <c r="Z1464" s="1"/>
    </row>
    <row r="1465" spans="25:26" x14ac:dyDescent="0.35">
      <c r="Y1465" s="1"/>
      <c r="Z1465" s="1"/>
    </row>
    <row r="1466" spans="25:26" x14ac:dyDescent="0.35">
      <c r="Y1466" s="1"/>
      <c r="Z1466" s="1"/>
    </row>
    <row r="1467" spans="25:26" x14ac:dyDescent="0.35">
      <c r="Y1467" s="1"/>
      <c r="Z1467" s="1"/>
    </row>
    <row r="1468" spans="25:26" x14ac:dyDescent="0.35">
      <c r="Y1468" s="1"/>
      <c r="Z1468" s="1"/>
    </row>
    <row r="1469" spans="25:26" x14ac:dyDescent="0.35">
      <c r="Y1469" s="1"/>
      <c r="Z1469" s="1"/>
    </row>
    <row r="1470" spans="25:26" x14ac:dyDescent="0.35">
      <c r="Y1470" s="1"/>
      <c r="Z1470" s="1"/>
    </row>
    <row r="1471" spans="25:26" x14ac:dyDescent="0.35">
      <c r="Y1471" s="1"/>
      <c r="Z1471" s="1"/>
    </row>
    <row r="1472" spans="25:26" x14ac:dyDescent="0.35">
      <c r="Y1472" s="1"/>
      <c r="Z1472" s="1"/>
    </row>
    <row r="1473" spans="25:26" x14ac:dyDescent="0.35">
      <c r="Y1473" s="1"/>
      <c r="Z1473" s="1"/>
    </row>
    <row r="1474" spans="25:26" x14ac:dyDescent="0.35">
      <c r="Y1474" s="1"/>
      <c r="Z1474" s="1"/>
    </row>
    <row r="1475" spans="25:26" x14ac:dyDescent="0.35">
      <c r="Y1475" s="1"/>
      <c r="Z1475" s="1"/>
    </row>
    <row r="1476" spans="25:26" x14ac:dyDescent="0.35">
      <c r="Y1476" s="1"/>
      <c r="Z1476" s="1"/>
    </row>
    <row r="1477" spans="25:26" x14ac:dyDescent="0.35">
      <c r="Y1477" s="1"/>
      <c r="Z1477" s="1"/>
    </row>
    <row r="1478" spans="25:26" x14ac:dyDescent="0.35">
      <c r="Y1478" s="1"/>
      <c r="Z1478" s="1"/>
    </row>
    <row r="1479" spans="25:26" x14ac:dyDescent="0.35">
      <c r="Y1479" s="1"/>
      <c r="Z1479" s="1"/>
    </row>
    <row r="1480" spans="25:26" x14ac:dyDescent="0.35">
      <c r="Y1480" s="1"/>
      <c r="Z1480" s="1"/>
    </row>
    <row r="1481" spans="25:26" x14ac:dyDescent="0.35">
      <c r="Y1481" s="1"/>
      <c r="Z1481" s="1"/>
    </row>
    <row r="1482" spans="25:26" x14ac:dyDescent="0.35">
      <c r="Y1482" s="1"/>
      <c r="Z1482" s="1"/>
    </row>
    <row r="1483" spans="25:26" x14ac:dyDescent="0.35">
      <c r="Y1483" s="1"/>
      <c r="Z1483" s="1"/>
    </row>
    <row r="1484" spans="25:26" x14ac:dyDescent="0.35">
      <c r="Y1484" s="1"/>
      <c r="Z1484" s="1"/>
    </row>
    <row r="1485" spans="25:26" x14ac:dyDescent="0.35">
      <c r="Y1485" s="1"/>
      <c r="Z1485" s="1"/>
    </row>
    <row r="1486" spans="25:26" x14ac:dyDescent="0.35">
      <c r="Y1486" s="1"/>
      <c r="Z1486" s="1"/>
    </row>
    <row r="1487" spans="25:26" x14ac:dyDescent="0.35">
      <c r="Y1487" s="1"/>
      <c r="Z1487" s="1"/>
    </row>
    <row r="1488" spans="25:26" x14ac:dyDescent="0.35">
      <c r="Y1488" s="1"/>
      <c r="Z1488" s="1"/>
    </row>
    <row r="1489" spans="25:26" x14ac:dyDescent="0.35">
      <c r="Y1489" s="1"/>
      <c r="Z1489" s="1"/>
    </row>
    <row r="1490" spans="25:26" x14ac:dyDescent="0.35">
      <c r="Y1490" s="1"/>
      <c r="Z1490" s="1"/>
    </row>
    <row r="1491" spans="25:26" x14ac:dyDescent="0.35">
      <c r="Y1491" s="1"/>
      <c r="Z1491" s="1"/>
    </row>
    <row r="1492" spans="25:26" x14ac:dyDescent="0.35">
      <c r="Y1492" s="1"/>
      <c r="Z1492" s="1"/>
    </row>
    <row r="1493" spans="25:26" x14ac:dyDescent="0.35">
      <c r="Y1493" s="1"/>
      <c r="Z1493" s="1"/>
    </row>
    <row r="1494" spans="25:26" x14ac:dyDescent="0.35">
      <c r="Y1494" s="1"/>
      <c r="Z1494" s="1"/>
    </row>
    <row r="1495" spans="25:26" x14ac:dyDescent="0.35">
      <c r="Y1495" s="1"/>
      <c r="Z1495" s="1"/>
    </row>
    <row r="1496" spans="25:26" x14ac:dyDescent="0.35">
      <c r="Y1496" s="1"/>
      <c r="Z1496" s="1"/>
    </row>
    <row r="1497" spans="25:26" x14ac:dyDescent="0.35">
      <c r="Y1497" s="1"/>
      <c r="Z1497" s="1"/>
    </row>
    <row r="1498" spans="25:26" x14ac:dyDescent="0.35">
      <c r="Y1498" s="1"/>
      <c r="Z1498" s="1"/>
    </row>
    <row r="1499" spans="25:26" x14ac:dyDescent="0.35">
      <c r="Y1499" s="1"/>
      <c r="Z1499" s="1"/>
    </row>
    <row r="1500" spans="25:26" x14ac:dyDescent="0.35">
      <c r="Y1500" s="1"/>
      <c r="Z1500" s="1"/>
    </row>
    <row r="1501" spans="25:26" x14ac:dyDescent="0.35">
      <c r="Y1501" s="1"/>
      <c r="Z1501" s="1"/>
    </row>
    <row r="1502" spans="25:26" x14ac:dyDescent="0.35">
      <c r="Y1502" s="1"/>
      <c r="Z1502" s="1"/>
    </row>
    <row r="1503" spans="25:26" x14ac:dyDescent="0.35">
      <c r="Y1503" s="1"/>
      <c r="Z1503" s="1"/>
    </row>
    <row r="1504" spans="25:26" x14ac:dyDescent="0.35">
      <c r="Y1504" s="1"/>
      <c r="Z1504" s="1"/>
    </row>
    <row r="1505" spans="25:26" x14ac:dyDescent="0.35">
      <c r="Y1505" s="1"/>
      <c r="Z1505" s="1"/>
    </row>
    <row r="1506" spans="25:26" x14ac:dyDescent="0.35">
      <c r="Y1506" s="1"/>
      <c r="Z1506" s="1"/>
    </row>
    <row r="1507" spans="25:26" x14ac:dyDescent="0.35">
      <c r="Y1507" s="1"/>
      <c r="Z1507" s="1"/>
    </row>
    <row r="1508" spans="25:26" x14ac:dyDescent="0.35">
      <c r="Y1508" s="1"/>
      <c r="Z1508" s="1"/>
    </row>
    <row r="1509" spans="25:26" x14ac:dyDescent="0.35">
      <c r="Y1509" s="1"/>
      <c r="Z1509" s="1"/>
    </row>
    <row r="1510" spans="25:26" x14ac:dyDescent="0.35">
      <c r="Y1510" s="1"/>
      <c r="Z1510" s="1"/>
    </row>
    <row r="1511" spans="25:26" x14ac:dyDescent="0.35">
      <c r="Y1511" s="1"/>
      <c r="Z1511" s="1"/>
    </row>
    <row r="1512" spans="25:26" x14ac:dyDescent="0.35">
      <c r="Y1512" s="1"/>
      <c r="Z1512" s="1"/>
    </row>
    <row r="1513" spans="25:26" x14ac:dyDescent="0.35">
      <c r="Y1513" s="1"/>
      <c r="Z1513" s="1"/>
    </row>
    <row r="1514" spans="25:26" x14ac:dyDescent="0.35">
      <c r="Y1514" s="1"/>
      <c r="Z1514" s="1"/>
    </row>
    <row r="1515" spans="25:26" x14ac:dyDescent="0.35">
      <c r="Y1515" s="1"/>
      <c r="Z1515" s="1"/>
    </row>
    <row r="1516" spans="25:26" x14ac:dyDescent="0.35">
      <c r="Y1516" s="1"/>
      <c r="Z1516" s="1"/>
    </row>
    <row r="1517" spans="25:26" x14ac:dyDescent="0.35">
      <c r="Y1517" s="1"/>
      <c r="Z1517" s="1"/>
    </row>
    <row r="1518" spans="25:26" x14ac:dyDescent="0.35">
      <c r="Y1518" s="1"/>
      <c r="Z1518" s="1"/>
    </row>
    <row r="1519" spans="25:26" x14ac:dyDescent="0.35">
      <c r="Y1519" s="1"/>
      <c r="Z1519" s="1"/>
    </row>
    <row r="1520" spans="25:26" x14ac:dyDescent="0.35">
      <c r="Y1520" s="1"/>
      <c r="Z1520" s="1"/>
    </row>
    <row r="1521" spans="25:26" x14ac:dyDescent="0.35">
      <c r="Y1521" s="1"/>
      <c r="Z1521" s="1"/>
    </row>
    <row r="1522" spans="25:26" x14ac:dyDescent="0.35">
      <c r="Y1522" s="1"/>
      <c r="Z1522" s="1"/>
    </row>
    <row r="1523" spans="25:26" x14ac:dyDescent="0.35">
      <c r="Y1523" s="1"/>
      <c r="Z1523" s="1"/>
    </row>
    <row r="1524" spans="25:26" x14ac:dyDescent="0.35">
      <c r="Y1524" s="1"/>
      <c r="Z1524" s="1"/>
    </row>
    <row r="1525" spans="25:26" x14ac:dyDescent="0.35">
      <c r="Y1525" s="1"/>
      <c r="Z1525" s="1"/>
    </row>
    <row r="1526" spans="25:26" x14ac:dyDescent="0.35">
      <c r="Y1526" s="1"/>
      <c r="Z1526" s="1"/>
    </row>
    <row r="1527" spans="25:26" x14ac:dyDescent="0.35">
      <c r="Y1527" s="1"/>
      <c r="Z1527" s="1"/>
    </row>
    <row r="1528" spans="25:26" x14ac:dyDescent="0.35">
      <c r="Y1528" s="1"/>
      <c r="Z1528" s="1"/>
    </row>
    <row r="1529" spans="25:26" x14ac:dyDescent="0.35">
      <c r="Y1529" s="1"/>
      <c r="Z1529" s="1"/>
    </row>
    <row r="1530" spans="25:26" x14ac:dyDescent="0.35">
      <c r="Y1530" s="1"/>
      <c r="Z1530" s="1"/>
    </row>
    <row r="1531" spans="25:26" x14ac:dyDescent="0.35">
      <c r="Y1531" s="1"/>
      <c r="Z1531" s="1"/>
    </row>
    <row r="1532" spans="25:26" x14ac:dyDescent="0.35">
      <c r="Y1532" s="1"/>
      <c r="Z1532" s="1"/>
    </row>
    <row r="1533" spans="25:26" x14ac:dyDescent="0.35">
      <c r="Y1533" s="1"/>
      <c r="Z1533" s="1"/>
    </row>
    <row r="1534" spans="25:26" x14ac:dyDescent="0.35">
      <c r="Y1534" s="1"/>
      <c r="Z1534" s="1"/>
    </row>
    <row r="1535" spans="25:26" x14ac:dyDescent="0.35">
      <c r="Y1535" s="1"/>
      <c r="Z1535" s="1"/>
    </row>
    <row r="1536" spans="25:26" x14ac:dyDescent="0.35">
      <c r="Y1536" s="1"/>
      <c r="Z1536" s="1"/>
    </row>
    <row r="1537" spans="25:26" x14ac:dyDescent="0.35">
      <c r="Y1537" s="1"/>
      <c r="Z1537" s="1"/>
    </row>
    <row r="1538" spans="25:26" x14ac:dyDescent="0.35">
      <c r="Y1538" s="1"/>
      <c r="Z1538" s="1"/>
    </row>
    <row r="1539" spans="25:26" x14ac:dyDescent="0.35">
      <c r="Y1539" s="1"/>
      <c r="Z1539" s="1"/>
    </row>
    <row r="1540" spans="25:26" x14ac:dyDescent="0.35">
      <c r="Y1540" s="1"/>
      <c r="Z1540" s="1"/>
    </row>
    <row r="1541" spans="25:26" x14ac:dyDescent="0.35">
      <c r="Y1541" s="1"/>
      <c r="Z1541" s="1"/>
    </row>
    <row r="1542" spans="25:26" x14ac:dyDescent="0.35">
      <c r="Y1542" s="1"/>
      <c r="Z1542" s="1"/>
    </row>
    <row r="1543" spans="25:26" x14ac:dyDescent="0.35">
      <c r="Y1543" s="1"/>
      <c r="Z1543" s="1"/>
    </row>
    <row r="1544" spans="25:26" x14ac:dyDescent="0.35">
      <c r="Y1544" s="1"/>
      <c r="Z1544" s="1"/>
    </row>
    <row r="1545" spans="25:26" x14ac:dyDescent="0.35">
      <c r="Y1545" s="1"/>
      <c r="Z1545" s="1"/>
    </row>
    <row r="1546" spans="25:26" x14ac:dyDescent="0.35">
      <c r="Y1546" s="1"/>
      <c r="Z1546" s="1"/>
    </row>
    <row r="1547" spans="25:26" x14ac:dyDescent="0.35">
      <c r="Y1547" s="1"/>
      <c r="Z1547" s="1"/>
    </row>
    <row r="1548" spans="25:26" x14ac:dyDescent="0.35">
      <c r="Y1548" s="1"/>
      <c r="Z1548" s="1"/>
    </row>
    <row r="1549" spans="25:26" x14ac:dyDescent="0.35">
      <c r="Y1549" s="1"/>
      <c r="Z1549" s="1"/>
    </row>
    <row r="1550" spans="25:26" x14ac:dyDescent="0.35">
      <c r="Y1550" s="1"/>
      <c r="Z1550" s="1"/>
    </row>
    <row r="1551" spans="25:26" x14ac:dyDescent="0.35">
      <c r="Y1551" s="1"/>
      <c r="Z1551" s="1"/>
    </row>
    <row r="1552" spans="25:26" x14ac:dyDescent="0.35">
      <c r="Y1552" s="1"/>
      <c r="Z1552" s="1"/>
    </row>
    <row r="1553" spans="25:26" x14ac:dyDescent="0.35">
      <c r="Y1553" s="1"/>
      <c r="Z1553" s="1"/>
    </row>
    <row r="1554" spans="25:26" x14ac:dyDescent="0.35">
      <c r="Y1554" s="1"/>
      <c r="Z1554" s="1"/>
    </row>
    <row r="1555" spans="25:26" x14ac:dyDescent="0.35">
      <c r="Y1555" s="1"/>
      <c r="Z1555" s="1"/>
    </row>
    <row r="1556" spans="25:26" x14ac:dyDescent="0.35">
      <c r="Y1556" s="1"/>
      <c r="Z1556" s="1"/>
    </row>
    <row r="1557" spans="25:26" x14ac:dyDescent="0.35">
      <c r="Y1557" s="1"/>
      <c r="Z1557" s="1"/>
    </row>
    <row r="1558" spans="25:26" x14ac:dyDescent="0.35">
      <c r="Y1558" s="1"/>
      <c r="Z1558" s="1"/>
    </row>
    <row r="1559" spans="25:26" x14ac:dyDescent="0.35">
      <c r="Y1559" s="1"/>
      <c r="Z1559" s="1"/>
    </row>
    <row r="1560" spans="25:26" x14ac:dyDescent="0.35">
      <c r="Y1560" s="1"/>
      <c r="Z1560" s="1"/>
    </row>
    <row r="1561" spans="25:26" x14ac:dyDescent="0.35">
      <c r="Y1561" s="1"/>
      <c r="Z1561" s="1"/>
    </row>
    <row r="1562" spans="25:26" x14ac:dyDescent="0.35">
      <c r="Y1562" s="1"/>
      <c r="Z1562" s="1"/>
    </row>
    <row r="1563" spans="25:26" x14ac:dyDescent="0.35">
      <c r="Y1563" s="1"/>
      <c r="Z1563" s="1"/>
    </row>
    <row r="1564" spans="25:26" x14ac:dyDescent="0.35">
      <c r="Y1564" s="1"/>
      <c r="Z1564" s="1"/>
    </row>
    <row r="1565" spans="25:26" x14ac:dyDescent="0.35">
      <c r="Y1565" s="1"/>
      <c r="Z1565" s="1"/>
    </row>
    <row r="1566" spans="25:26" x14ac:dyDescent="0.35">
      <c r="Y1566" s="1"/>
      <c r="Z1566" s="1"/>
    </row>
    <row r="1567" spans="25:26" x14ac:dyDescent="0.35">
      <c r="Y1567" s="1"/>
      <c r="Z1567" s="1"/>
    </row>
    <row r="1568" spans="25:26" x14ac:dyDescent="0.35">
      <c r="Y1568" s="1"/>
      <c r="Z1568" s="1"/>
    </row>
    <row r="1569" spans="25:26" x14ac:dyDescent="0.35">
      <c r="Y1569" s="1"/>
      <c r="Z1569" s="1"/>
    </row>
    <row r="1570" spans="25:26" x14ac:dyDescent="0.35">
      <c r="Y1570" s="1"/>
      <c r="Z1570" s="1"/>
    </row>
    <row r="1571" spans="25:26" x14ac:dyDescent="0.35">
      <c r="Y1571" s="1"/>
      <c r="Z1571" s="1"/>
    </row>
    <row r="1572" spans="25:26" x14ac:dyDescent="0.35">
      <c r="Y1572" s="1"/>
      <c r="Z1572" s="1"/>
    </row>
    <row r="1573" spans="25:26" x14ac:dyDescent="0.35">
      <c r="Y1573" s="1"/>
      <c r="Z1573" s="1"/>
    </row>
    <row r="1574" spans="25:26" x14ac:dyDescent="0.35">
      <c r="Y1574" s="1"/>
      <c r="Z1574" s="1"/>
    </row>
    <row r="1575" spans="25:26" x14ac:dyDescent="0.35">
      <c r="Y1575" s="1"/>
      <c r="Z1575" s="1"/>
    </row>
    <row r="1576" spans="25:26" x14ac:dyDescent="0.35">
      <c r="Y1576" s="1"/>
      <c r="Z1576" s="1"/>
    </row>
    <row r="1577" spans="25:26" x14ac:dyDescent="0.35">
      <c r="Y1577" s="1"/>
      <c r="Z1577" s="1"/>
    </row>
    <row r="1578" spans="25:26" x14ac:dyDescent="0.35">
      <c r="Y1578" s="1"/>
      <c r="Z1578" s="1"/>
    </row>
    <row r="1579" spans="25:26" x14ac:dyDescent="0.35">
      <c r="Y1579" s="1"/>
      <c r="Z1579" s="1"/>
    </row>
    <row r="1580" spans="25:26" x14ac:dyDescent="0.35">
      <c r="Y1580" s="1"/>
      <c r="Z1580" s="1"/>
    </row>
    <row r="1581" spans="25:26" x14ac:dyDescent="0.35">
      <c r="Y1581" s="1"/>
      <c r="Z1581" s="1"/>
    </row>
    <row r="1582" spans="25:26" x14ac:dyDescent="0.35">
      <c r="Y1582" s="1"/>
      <c r="Z1582" s="1"/>
    </row>
    <row r="1583" spans="25:26" x14ac:dyDescent="0.35">
      <c r="Y1583" s="1"/>
      <c r="Z1583" s="1"/>
    </row>
    <row r="1584" spans="25:26" x14ac:dyDescent="0.35">
      <c r="Y1584" s="1"/>
      <c r="Z1584" s="1"/>
    </row>
    <row r="1585" spans="25:26" x14ac:dyDescent="0.35">
      <c r="Y1585" s="1"/>
      <c r="Z1585" s="1"/>
    </row>
    <row r="1586" spans="25:26" x14ac:dyDescent="0.35">
      <c r="Y1586" s="1"/>
      <c r="Z1586" s="1"/>
    </row>
    <row r="1587" spans="25:26" x14ac:dyDescent="0.35">
      <c r="Y1587" s="1"/>
      <c r="Z1587" s="1"/>
    </row>
    <row r="1588" spans="25:26" x14ac:dyDescent="0.35">
      <c r="Y1588" s="1"/>
      <c r="Z1588" s="1"/>
    </row>
    <row r="1589" spans="25:26" x14ac:dyDescent="0.35">
      <c r="Y1589" s="1"/>
      <c r="Z1589" s="1"/>
    </row>
    <row r="1590" spans="25:26" x14ac:dyDescent="0.35">
      <c r="Y1590" s="1"/>
      <c r="Z1590" s="1"/>
    </row>
    <row r="1591" spans="25:26" x14ac:dyDescent="0.35">
      <c r="Y1591" s="1"/>
      <c r="Z1591" s="1"/>
    </row>
    <row r="1592" spans="25:26" x14ac:dyDescent="0.35">
      <c r="Y1592" s="1"/>
      <c r="Z1592" s="1"/>
    </row>
    <row r="1593" spans="25:26" x14ac:dyDescent="0.35">
      <c r="Y1593" s="1"/>
      <c r="Z1593" s="1"/>
    </row>
    <row r="1594" spans="25:26" x14ac:dyDescent="0.35">
      <c r="Y1594" s="1"/>
      <c r="Z1594" s="1"/>
    </row>
    <row r="1595" spans="25:26" x14ac:dyDescent="0.35">
      <c r="Y1595" s="1"/>
      <c r="Z1595" s="1"/>
    </row>
    <row r="1596" spans="25:26" x14ac:dyDescent="0.35">
      <c r="Y1596" s="1"/>
      <c r="Z1596" s="1"/>
    </row>
    <row r="1597" spans="25:26" x14ac:dyDescent="0.35">
      <c r="Y1597" s="1"/>
      <c r="Z1597" s="1"/>
    </row>
    <row r="1598" spans="25:26" x14ac:dyDescent="0.35">
      <c r="Y1598" s="1"/>
      <c r="Z1598" s="1"/>
    </row>
    <row r="1599" spans="25:26" x14ac:dyDescent="0.35">
      <c r="Y1599" s="1"/>
      <c r="Z1599" s="1"/>
    </row>
    <row r="1600" spans="25:26" x14ac:dyDescent="0.35">
      <c r="Y1600" s="1"/>
      <c r="Z1600" s="1"/>
    </row>
    <row r="1601" spans="25:26" x14ac:dyDescent="0.35">
      <c r="Y1601" s="1"/>
      <c r="Z1601" s="1"/>
    </row>
    <row r="1602" spans="25:26" x14ac:dyDescent="0.35">
      <c r="Y1602" s="1"/>
      <c r="Z1602" s="1"/>
    </row>
    <row r="1603" spans="25:26" x14ac:dyDescent="0.35">
      <c r="Y1603" s="1"/>
      <c r="Z1603" s="1"/>
    </row>
    <row r="1604" spans="25:26" x14ac:dyDescent="0.35">
      <c r="Y1604" s="1"/>
      <c r="Z1604" s="1"/>
    </row>
    <row r="1605" spans="25:26" x14ac:dyDescent="0.35">
      <c r="Y1605" s="1"/>
      <c r="Z1605" s="1"/>
    </row>
    <row r="1606" spans="25:26" x14ac:dyDescent="0.35">
      <c r="Y1606" s="1"/>
      <c r="Z1606" s="1"/>
    </row>
    <row r="1607" spans="25:26" x14ac:dyDescent="0.35">
      <c r="Y1607" s="1"/>
      <c r="Z1607" s="1"/>
    </row>
    <row r="1608" spans="25:26" x14ac:dyDescent="0.35">
      <c r="Y1608" s="1"/>
      <c r="Z1608" s="1"/>
    </row>
    <row r="1609" spans="25:26" x14ac:dyDescent="0.35">
      <c r="Y1609" s="1"/>
      <c r="Z1609" s="1"/>
    </row>
    <row r="1610" spans="25:26" x14ac:dyDescent="0.35">
      <c r="Y1610" s="1"/>
      <c r="Z1610" s="1"/>
    </row>
    <row r="1611" spans="25:26" x14ac:dyDescent="0.35">
      <c r="Y1611" s="1"/>
      <c r="Z1611" s="1"/>
    </row>
    <row r="1612" spans="25:26" x14ac:dyDescent="0.35">
      <c r="Y1612" s="1"/>
      <c r="Z1612" s="1"/>
    </row>
    <row r="1613" spans="25:26" x14ac:dyDescent="0.35">
      <c r="Y1613" s="1"/>
      <c r="Z1613" s="1"/>
    </row>
    <row r="1614" spans="25:26" x14ac:dyDescent="0.35">
      <c r="Y1614" s="1"/>
      <c r="Z1614" s="1"/>
    </row>
    <row r="1615" spans="25:26" x14ac:dyDescent="0.35">
      <c r="Y1615" s="1"/>
      <c r="Z1615" s="1"/>
    </row>
    <row r="1616" spans="25:26" x14ac:dyDescent="0.35">
      <c r="Y1616" s="1"/>
      <c r="Z1616" s="1"/>
    </row>
    <row r="1617" spans="25:26" x14ac:dyDescent="0.35">
      <c r="Y1617" s="1"/>
      <c r="Z1617" s="1"/>
    </row>
    <row r="1618" spans="25:26" x14ac:dyDescent="0.35">
      <c r="Y1618" s="1"/>
      <c r="Z1618" s="1"/>
    </row>
    <row r="1619" spans="25:26" x14ac:dyDescent="0.35">
      <c r="Y1619" s="1"/>
      <c r="Z1619" s="1"/>
    </row>
    <row r="1620" spans="25:26" x14ac:dyDescent="0.35">
      <c r="Y1620" s="1"/>
      <c r="Z1620" s="1"/>
    </row>
    <row r="1621" spans="25:26" x14ac:dyDescent="0.35">
      <c r="Y1621" s="1"/>
      <c r="Z1621" s="1"/>
    </row>
    <row r="1622" spans="25:26" x14ac:dyDescent="0.35">
      <c r="Y1622" s="1"/>
      <c r="Z1622" s="1"/>
    </row>
    <row r="1623" spans="25:26" x14ac:dyDescent="0.35">
      <c r="Y1623" s="1"/>
      <c r="Z1623" s="1"/>
    </row>
    <row r="1624" spans="25:26" x14ac:dyDescent="0.35">
      <c r="Y1624" s="1"/>
      <c r="Z1624" s="1"/>
    </row>
    <row r="1625" spans="25:26" x14ac:dyDescent="0.35">
      <c r="Y1625" s="1"/>
      <c r="Z1625" s="1"/>
    </row>
    <row r="1626" spans="25:26" x14ac:dyDescent="0.35">
      <c r="Y1626" s="1"/>
      <c r="Z1626" s="1"/>
    </row>
    <row r="1627" spans="25:26" x14ac:dyDescent="0.35">
      <c r="Y1627" s="1"/>
      <c r="Z1627" s="1"/>
    </row>
    <row r="1628" spans="25:26" x14ac:dyDescent="0.35">
      <c r="Y1628" s="1"/>
      <c r="Z1628" s="1"/>
    </row>
    <row r="1629" spans="25:26" x14ac:dyDescent="0.35">
      <c r="Y1629" s="1"/>
      <c r="Z1629" s="1"/>
    </row>
    <row r="1630" spans="25:26" x14ac:dyDescent="0.35">
      <c r="Y1630" s="1"/>
      <c r="Z1630" s="1"/>
    </row>
    <row r="1631" spans="25:26" x14ac:dyDescent="0.35">
      <c r="Y1631" s="1"/>
      <c r="Z1631" s="1"/>
    </row>
    <row r="1632" spans="25:26" x14ac:dyDescent="0.35">
      <c r="Y1632" s="1"/>
      <c r="Z1632" s="1"/>
    </row>
    <row r="1633" spans="25:26" x14ac:dyDescent="0.35">
      <c r="Y1633" s="1"/>
      <c r="Z1633" s="1"/>
    </row>
    <row r="1634" spans="25:26" x14ac:dyDescent="0.35">
      <c r="Y1634" s="1"/>
      <c r="Z1634" s="1"/>
    </row>
    <row r="1635" spans="25:26" x14ac:dyDescent="0.35">
      <c r="Y1635" s="1"/>
      <c r="Z1635" s="1"/>
    </row>
    <row r="1636" spans="25:26" x14ac:dyDescent="0.35">
      <c r="Y1636" s="1"/>
      <c r="Z1636" s="1"/>
    </row>
    <row r="1637" spans="25:26" x14ac:dyDescent="0.35">
      <c r="Y1637" s="1"/>
      <c r="Z1637" s="1"/>
    </row>
    <row r="1638" spans="25:26" x14ac:dyDescent="0.35">
      <c r="Y1638" s="1"/>
      <c r="Z1638" s="1"/>
    </row>
    <row r="1639" spans="25:26" x14ac:dyDescent="0.35">
      <c r="Y1639" s="1"/>
      <c r="Z1639" s="1"/>
    </row>
    <row r="1640" spans="25:26" x14ac:dyDescent="0.35">
      <c r="Y1640" s="1"/>
      <c r="Z1640" s="1"/>
    </row>
    <row r="1641" spans="25:26" x14ac:dyDescent="0.35">
      <c r="Y1641" s="1"/>
      <c r="Z1641" s="1"/>
    </row>
    <row r="1642" spans="25:26" x14ac:dyDescent="0.35">
      <c r="Y1642" s="1"/>
      <c r="Z1642" s="1"/>
    </row>
    <row r="1643" spans="25:26" x14ac:dyDescent="0.35">
      <c r="Y1643" s="1"/>
      <c r="Z1643" s="1"/>
    </row>
    <row r="1644" spans="25:26" x14ac:dyDescent="0.35">
      <c r="Y1644" s="1"/>
      <c r="Z1644" s="1"/>
    </row>
    <row r="1645" spans="25:26" x14ac:dyDescent="0.35">
      <c r="Y1645" s="1"/>
      <c r="Z1645" s="1"/>
    </row>
    <row r="1646" spans="25:26" x14ac:dyDescent="0.35">
      <c r="Y1646" s="1"/>
      <c r="Z1646" s="1"/>
    </row>
    <row r="1647" spans="25:26" x14ac:dyDescent="0.35">
      <c r="Y1647" s="1"/>
      <c r="Z1647" s="1"/>
    </row>
    <row r="1648" spans="25:26" x14ac:dyDescent="0.35">
      <c r="Y1648" s="1"/>
      <c r="Z1648" s="1"/>
    </row>
    <row r="1649" spans="25:26" x14ac:dyDescent="0.35">
      <c r="Y1649" s="1"/>
      <c r="Z1649" s="1"/>
    </row>
    <row r="1650" spans="25:26" x14ac:dyDescent="0.35">
      <c r="Y1650" s="1"/>
      <c r="Z1650" s="1"/>
    </row>
    <row r="1651" spans="25:26" x14ac:dyDescent="0.35">
      <c r="Y1651" s="1"/>
      <c r="Z1651" s="1"/>
    </row>
    <row r="1652" spans="25:26" x14ac:dyDescent="0.35">
      <c r="Y1652" s="1"/>
      <c r="Z1652" s="1"/>
    </row>
    <row r="1653" spans="25:26" x14ac:dyDescent="0.35">
      <c r="Y1653" s="1"/>
      <c r="Z1653" s="1"/>
    </row>
    <row r="1654" spans="25:26" x14ac:dyDescent="0.35">
      <c r="Y1654" s="1"/>
      <c r="Z1654" s="1"/>
    </row>
    <row r="1655" spans="25:26" x14ac:dyDescent="0.35">
      <c r="Y1655" s="1"/>
      <c r="Z1655" s="1"/>
    </row>
    <row r="1656" spans="25:26" x14ac:dyDescent="0.35">
      <c r="Y1656" s="1"/>
      <c r="Z1656" s="1"/>
    </row>
    <row r="1657" spans="25:26" x14ac:dyDescent="0.35">
      <c r="Y1657" s="1"/>
      <c r="Z1657" s="1"/>
    </row>
    <row r="1658" spans="25:26" x14ac:dyDescent="0.35">
      <c r="Y1658" s="1"/>
      <c r="Z1658" s="1"/>
    </row>
    <row r="1659" spans="25:26" x14ac:dyDescent="0.35">
      <c r="Y1659" s="1"/>
      <c r="Z1659" s="1"/>
    </row>
    <row r="1660" spans="25:26" x14ac:dyDescent="0.35">
      <c r="Y1660" s="1"/>
      <c r="Z1660" s="1"/>
    </row>
    <row r="1661" spans="25:26" x14ac:dyDescent="0.35">
      <c r="Y1661" s="1"/>
      <c r="Z1661" s="1"/>
    </row>
    <row r="1662" spans="25:26" x14ac:dyDescent="0.35">
      <c r="Y1662" s="1"/>
      <c r="Z1662" s="1"/>
    </row>
    <row r="1663" spans="25:26" x14ac:dyDescent="0.35">
      <c r="Y1663" s="1"/>
      <c r="Z1663" s="1"/>
    </row>
    <row r="1664" spans="25:26" x14ac:dyDescent="0.35">
      <c r="Y1664" s="1"/>
      <c r="Z1664" s="1"/>
    </row>
    <row r="1665" spans="25:26" x14ac:dyDescent="0.35">
      <c r="Y1665" s="1"/>
      <c r="Z1665" s="1"/>
    </row>
    <row r="1666" spans="25:26" x14ac:dyDescent="0.35">
      <c r="Y1666" s="1"/>
      <c r="Z1666" s="1"/>
    </row>
    <row r="1667" spans="25:26" x14ac:dyDescent="0.35">
      <c r="Y1667" s="1"/>
      <c r="Z1667" s="1"/>
    </row>
    <row r="1668" spans="25:26" x14ac:dyDescent="0.35">
      <c r="Y1668" s="1"/>
      <c r="Z1668" s="1"/>
    </row>
    <row r="1669" spans="25:26" x14ac:dyDescent="0.35">
      <c r="Y1669" s="1"/>
      <c r="Z1669" s="1"/>
    </row>
    <row r="1670" spans="25:26" x14ac:dyDescent="0.35">
      <c r="Y1670" s="1"/>
      <c r="Z1670" s="1"/>
    </row>
    <row r="1671" spans="25:26" x14ac:dyDescent="0.35">
      <c r="Y1671" s="1"/>
      <c r="Z1671" s="1"/>
    </row>
    <row r="1672" spans="25:26" x14ac:dyDescent="0.35">
      <c r="Y1672" s="1"/>
      <c r="Z1672" s="1"/>
    </row>
    <row r="1673" spans="25:26" x14ac:dyDescent="0.35">
      <c r="Y1673" s="1"/>
      <c r="Z1673" s="1"/>
    </row>
    <row r="1674" spans="25:26" x14ac:dyDescent="0.35">
      <c r="Y1674" s="1"/>
      <c r="Z1674" s="1"/>
    </row>
    <row r="1675" spans="25:26" x14ac:dyDescent="0.35">
      <c r="Y1675" s="1"/>
      <c r="Z1675" s="1"/>
    </row>
    <row r="1676" spans="25:26" x14ac:dyDescent="0.35">
      <c r="Y1676" s="1"/>
      <c r="Z1676" s="1"/>
    </row>
    <row r="1677" spans="25:26" x14ac:dyDescent="0.35">
      <c r="Y1677" s="1"/>
      <c r="Z1677" s="1"/>
    </row>
    <row r="1678" spans="25:26" x14ac:dyDescent="0.35">
      <c r="Y1678" s="1"/>
      <c r="Z1678" s="1"/>
    </row>
    <row r="1679" spans="25:26" x14ac:dyDescent="0.35">
      <c r="Y1679" s="1"/>
      <c r="Z1679" s="1"/>
    </row>
    <row r="1680" spans="25:26" x14ac:dyDescent="0.35">
      <c r="Y1680" s="1"/>
      <c r="Z1680" s="1"/>
    </row>
    <row r="1681" spans="25:26" x14ac:dyDescent="0.35">
      <c r="Y1681" s="1"/>
      <c r="Z1681" s="1"/>
    </row>
    <row r="1682" spans="25:26" x14ac:dyDescent="0.35">
      <c r="Y1682" s="1"/>
      <c r="Z1682" s="1"/>
    </row>
    <row r="1683" spans="25:26" x14ac:dyDescent="0.35">
      <c r="Y1683" s="1"/>
      <c r="Z1683" s="1"/>
    </row>
    <row r="1684" spans="25:26" x14ac:dyDescent="0.35">
      <c r="Y1684" s="1"/>
      <c r="Z1684" s="1"/>
    </row>
    <row r="1685" spans="25:26" x14ac:dyDescent="0.35">
      <c r="Y1685" s="1"/>
      <c r="Z1685" s="1"/>
    </row>
    <row r="1686" spans="25:26" x14ac:dyDescent="0.35">
      <c r="Y1686" s="1"/>
      <c r="Z1686" s="1"/>
    </row>
    <row r="1687" spans="25:26" x14ac:dyDescent="0.35">
      <c r="Y1687" s="1"/>
      <c r="Z1687" s="1"/>
    </row>
    <row r="1688" spans="25:26" x14ac:dyDescent="0.35">
      <c r="Y1688" s="1"/>
      <c r="Z1688" s="1"/>
    </row>
    <row r="1689" spans="25:26" x14ac:dyDescent="0.35">
      <c r="Y1689" s="1"/>
      <c r="Z1689" s="1"/>
    </row>
    <row r="1690" spans="25:26" x14ac:dyDescent="0.35">
      <c r="Y1690" s="1"/>
      <c r="Z1690" s="1"/>
    </row>
    <row r="1691" spans="25:26" x14ac:dyDescent="0.35">
      <c r="Y1691" s="1"/>
      <c r="Z1691" s="1"/>
    </row>
    <row r="1692" spans="25:26" x14ac:dyDescent="0.35">
      <c r="Y1692" s="1"/>
      <c r="Z1692" s="1"/>
    </row>
    <row r="1693" spans="25:26" x14ac:dyDescent="0.35">
      <c r="Y1693" s="1"/>
      <c r="Z1693" s="1"/>
    </row>
    <row r="1694" spans="25:26" x14ac:dyDescent="0.35">
      <c r="Y1694" s="1"/>
      <c r="Z1694" s="1"/>
    </row>
    <row r="1695" spans="25:26" x14ac:dyDescent="0.35">
      <c r="Y1695" s="1"/>
      <c r="Z1695" s="1"/>
    </row>
    <row r="1696" spans="25:26" x14ac:dyDescent="0.35">
      <c r="Y1696" s="1"/>
      <c r="Z1696" s="1"/>
    </row>
    <row r="1697" spans="25:26" x14ac:dyDescent="0.35">
      <c r="Y1697" s="1"/>
      <c r="Z1697" s="1"/>
    </row>
    <row r="1698" spans="25:26" x14ac:dyDescent="0.35">
      <c r="Y1698" s="1"/>
      <c r="Z1698" s="1"/>
    </row>
    <row r="1699" spans="25:26" x14ac:dyDescent="0.35">
      <c r="Y1699" s="1"/>
      <c r="Z1699" s="1"/>
    </row>
    <row r="1700" spans="25:26" x14ac:dyDescent="0.35">
      <c r="Y1700" s="1"/>
      <c r="Z1700" s="1"/>
    </row>
    <row r="1701" spans="25:26" x14ac:dyDescent="0.35">
      <c r="Y1701" s="1"/>
      <c r="Z1701" s="1"/>
    </row>
    <row r="1702" spans="25:26" x14ac:dyDescent="0.35">
      <c r="Y1702" s="1"/>
      <c r="Z1702" s="1"/>
    </row>
    <row r="1703" spans="25:26" x14ac:dyDescent="0.35">
      <c r="Y1703" s="1"/>
      <c r="Z1703" s="1"/>
    </row>
    <row r="1704" spans="25:26" x14ac:dyDescent="0.35">
      <c r="Y1704" s="1"/>
      <c r="Z1704" s="1"/>
    </row>
    <row r="1705" spans="25:26" x14ac:dyDescent="0.35">
      <c r="Y1705" s="1"/>
      <c r="Z1705" s="1"/>
    </row>
    <row r="1706" spans="25:26" x14ac:dyDescent="0.35">
      <c r="Y1706" s="1"/>
      <c r="Z1706" s="1"/>
    </row>
    <row r="1707" spans="25:26" x14ac:dyDescent="0.35">
      <c r="Y1707" s="1"/>
      <c r="Z1707" s="1"/>
    </row>
    <row r="1708" spans="25:26" x14ac:dyDescent="0.35">
      <c r="Y1708" s="1"/>
      <c r="Z1708" s="1"/>
    </row>
    <row r="1709" spans="25:26" x14ac:dyDescent="0.35">
      <c r="Y1709" s="1"/>
      <c r="Z1709" s="1"/>
    </row>
    <row r="1710" spans="25:26" x14ac:dyDescent="0.35">
      <c r="Y1710" s="1"/>
      <c r="Z1710" s="1"/>
    </row>
    <row r="1711" spans="25:26" x14ac:dyDescent="0.35">
      <c r="Y1711" s="1"/>
      <c r="Z1711" s="1"/>
    </row>
    <row r="1712" spans="25:26" x14ac:dyDescent="0.35">
      <c r="Y1712" s="1"/>
      <c r="Z1712" s="1"/>
    </row>
    <row r="1713" spans="25:26" x14ac:dyDescent="0.35">
      <c r="Y1713" s="1"/>
      <c r="Z1713" s="1"/>
    </row>
    <row r="1714" spans="25:26" x14ac:dyDescent="0.35">
      <c r="Y1714" s="1"/>
      <c r="Z1714" s="1"/>
    </row>
    <row r="1715" spans="25:26" x14ac:dyDescent="0.35">
      <c r="Y1715" s="1"/>
      <c r="Z1715" s="1"/>
    </row>
    <row r="1716" spans="25:26" x14ac:dyDescent="0.35">
      <c r="Y1716" s="1"/>
      <c r="Z1716" s="1"/>
    </row>
    <row r="1717" spans="25:26" x14ac:dyDescent="0.35">
      <c r="Y1717" s="1"/>
      <c r="Z1717" s="1"/>
    </row>
    <row r="1718" spans="25:26" x14ac:dyDescent="0.35">
      <c r="Y1718" s="1"/>
      <c r="Z1718" s="1"/>
    </row>
    <row r="1719" spans="25:26" x14ac:dyDescent="0.35">
      <c r="Y1719" s="1"/>
      <c r="Z1719" s="1"/>
    </row>
    <row r="1720" spans="25:26" x14ac:dyDescent="0.35">
      <c r="Y1720" s="1"/>
      <c r="Z1720" s="1"/>
    </row>
    <row r="1721" spans="25:26" x14ac:dyDescent="0.35">
      <c r="Y1721" s="1"/>
      <c r="Z1721" s="1"/>
    </row>
    <row r="1722" spans="25:26" x14ac:dyDescent="0.35">
      <c r="Y1722" s="1"/>
      <c r="Z1722" s="1"/>
    </row>
    <row r="1723" spans="25:26" x14ac:dyDescent="0.35">
      <c r="Y1723" s="1"/>
      <c r="Z1723" s="1"/>
    </row>
    <row r="1724" spans="25:26" x14ac:dyDescent="0.35">
      <c r="Y1724" s="1"/>
      <c r="Z1724" s="1"/>
    </row>
    <row r="1725" spans="25:26" x14ac:dyDescent="0.35">
      <c r="Y1725" s="1"/>
      <c r="Z1725" s="1"/>
    </row>
    <row r="1726" spans="25:26" x14ac:dyDescent="0.35">
      <c r="Y1726" s="1"/>
      <c r="Z1726" s="1"/>
    </row>
    <row r="1727" spans="25:26" x14ac:dyDescent="0.35">
      <c r="Y1727" s="1"/>
      <c r="Z1727" s="1"/>
    </row>
    <row r="1728" spans="25:26" x14ac:dyDescent="0.35">
      <c r="Y1728" s="1"/>
      <c r="Z1728" s="1"/>
    </row>
    <row r="1729" spans="25:26" x14ac:dyDescent="0.35">
      <c r="Y1729" s="1"/>
      <c r="Z1729" s="1"/>
    </row>
    <row r="1730" spans="25:26" x14ac:dyDescent="0.35">
      <c r="Y1730" s="1"/>
      <c r="Z1730" s="1"/>
    </row>
    <row r="1731" spans="25:26" x14ac:dyDescent="0.35">
      <c r="Y1731" s="1"/>
      <c r="Z1731" s="1"/>
    </row>
    <row r="1732" spans="25:26" x14ac:dyDescent="0.35">
      <c r="Y1732" s="1"/>
      <c r="Z1732" s="1"/>
    </row>
    <row r="1733" spans="25:26" x14ac:dyDescent="0.35">
      <c r="Y1733" s="1"/>
      <c r="Z1733" s="1"/>
    </row>
    <row r="1734" spans="25:26" x14ac:dyDescent="0.35">
      <c r="Y1734" s="1"/>
      <c r="Z1734" s="1"/>
    </row>
    <row r="1735" spans="25:26" x14ac:dyDescent="0.35">
      <c r="Y1735" s="1"/>
      <c r="Z1735" s="1"/>
    </row>
    <row r="1736" spans="25:26" x14ac:dyDescent="0.35">
      <c r="Y1736" s="1"/>
      <c r="Z1736" s="1"/>
    </row>
    <row r="1737" spans="25:26" x14ac:dyDescent="0.35">
      <c r="Y1737" s="1"/>
      <c r="Z1737" s="1"/>
    </row>
    <row r="1738" spans="25:26" x14ac:dyDescent="0.35">
      <c r="Y1738" s="1"/>
      <c r="Z1738" s="1"/>
    </row>
    <row r="1739" spans="25:26" x14ac:dyDescent="0.35">
      <c r="Y1739" s="1"/>
      <c r="Z1739" s="1"/>
    </row>
    <row r="1740" spans="25:26" x14ac:dyDescent="0.35">
      <c r="Y1740" s="1"/>
      <c r="Z1740" s="1"/>
    </row>
    <row r="1741" spans="25:26" x14ac:dyDescent="0.35">
      <c r="Y1741" s="1"/>
      <c r="Z1741" s="1"/>
    </row>
    <row r="1742" spans="25:26" x14ac:dyDescent="0.35">
      <c r="Y1742" s="1"/>
      <c r="Z1742" s="1"/>
    </row>
    <row r="1743" spans="25:26" x14ac:dyDescent="0.35">
      <c r="Y1743" s="1"/>
      <c r="Z1743" s="1"/>
    </row>
    <row r="1744" spans="25:26" x14ac:dyDescent="0.35">
      <c r="Y1744" s="1"/>
      <c r="Z1744" s="1"/>
    </row>
    <row r="1745" spans="25:26" x14ac:dyDescent="0.35">
      <c r="Y1745" s="1"/>
      <c r="Z1745" s="1"/>
    </row>
    <row r="1746" spans="25:26" x14ac:dyDescent="0.35">
      <c r="Y1746" s="1"/>
      <c r="Z1746" s="1"/>
    </row>
    <row r="1747" spans="25:26" x14ac:dyDescent="0.35">
      <c r="Y1747" s="1"/>
      <c r="Z1747" s="1"/>
    </row>
    <row r="1748" spans="25:26" x14ac:dyDescent="0.35">
      <c r="Y1748" s="1"/>
      <c r="Z1748" s="1"/>
    </row>
    <row r="1749" spans="25:26" x14ac:dyDescent="0.35">
      <c r="Y1749" s="1"/>
      <c r="Z1749" s="1"/>
    </row>
    <row r="1750" spans="25:26" x14ac:dyDescent="0.35">
      <c r="Y1750" s="1"/>
      <c r="Z1750" s="1"/>
    </row>
    <row r="1751" spans="25:26" x14ac:dyDescent="0.35">
      <c r="Y1751" s="1"/>
      <c r="Z1751" s="1"/>
    </row>
    <row r="1752" spans="25:26" x14ac:dyDescent="0.35">
      <c r="Y1752" s="1"/>
      <c r="Z1752" s="1"/>
    </row>
    <row r="1753" spans="25:26" x14ac:dyDescent="0.35">
      <c r="Y1753" s="1"/>
      <c r="Z1753" s="1"/>
    </row>
    <row r="1754" spans="25:26" x14ac:dyDescent="0.35">
      <c r="Y1754" s="1"/>
      <c r="Z1754" s="1"/>
    </row>
    <row r="1755" spans="25:26" x14ac:dyDescent="0.35">
      <c r="Y1755" s="1"/>
      <c r="Z1755" s="1"/>
    </row>
    <row r="1756" spans="25:26" x14ac:dyDescent="0.35">
      <c r="Y1756" s="1"/>
      <c r="Z1756" s="1"/>
    </row>
    <row r="1757" spans="25:26" x14ac:dyDescent="0.35">
      <c r="Y1757" s="1"/>
      <c r="Z1757" s="1"/>
    </row>
    <row r="1758" spans="25:26" x14ac:dyDescent="0.35">
      <c r="Y1758" s="1"/>
      <c r="Z1758" s="1"/>
    </row>
    <row r="1759" spans="25:26" x14ac:dyDescent="0.35">
      <c r="Y1759" s="1"/>
      <c r="Z1759" s="1"/>
    </row>
    <row r="1760" spans="25:26" x14ac:dyDescent="0.35">
      <c r="Y1760" s="1"/>
      <c r="Z1760" s="1"/>
    </row>
    <row r="1761" spans="25:26" x14ac:dyDescent="0.35">
      <c r="Y1761" s="1"/>
      <c r="Z1761" s="1"/>
    </row>
    <row r="1762" spans="25:26" x14ac:dyDescent="0.35">
      <c r="Y1762" s="1"/>
      <c r="Z1762" s="1"/>
    </row>
    <row r="1763" spans="25:26" x14ac:dyDescent="0.35">
      <c r="Y1763" s="1"/>
      <c r="Z1763" s="1"/>
    </row>
    <row r="1764" spans="25:26" x14ac:dyDescent="0.35">
      <c r="Y1764" s="1"/>
      <c r="Z1764" s="1"/>
    </row>
    <row r="1765" spans="25:26" x14ac:dyDescent="0.35">
      <c r="Y1765" s="1"/>
      <c r="Z1765" s="1"/>
    </row>
    <row r="1766" spans="25:26" x14ac:dyDescent="0.35">
      <c r="Y1766" s="1"/>
      <c r="Z1766" s="1"/>
    </row>
    <row r="1767" spans="25:26" x14ac:dyDescent="0.35">
      <c r="Y1767" s="1"/>
      <c r="Z1767" s="1"/>
    </row>
    <row r="1768" spans="25:26" x14ac:dyDescent="0.35">
      <c r="Y1768" s="1"/>
      <c r="Z1768" s="1"/>
    </row>
    <row r="1769" spans="25:26" x14ac:dyDescent="0.35">
      <c r="Y1769" s="1"/>
      <c r="Z1769" s="1"/>
    </row>
    <row r="1770" spans="25:26" x14ac:dyDescent="0.35">
      <c r="Y1770" s="1"/>
      <c r="Z1770" s="1"/>
    </row>
    <row r="1771" spans="25:26" x14ac:dyDescent="0.35">
      <c r="Y1771" s="1"/>
      <c r="Z1771" s="1"/>
    </row>
    <row r="1772" spans="25:26" x14ac:dyDescent="0.35">
      <c r="Y1772" s="1"/>
      <c r="Z1772" s="1"/>
    </row>
    <row r="1773" spans="25:26" x14ac:dyDescent="0.35">
      <c r="Y1773" s="1"/>
      <c r="Z1773" s="1"/>
    </row>
    <row r="1774" spans="25:26" x14ac:dyDescent="0.35">
      <c r="Y1774" s="1"/>
      <c r="Z1774" s="1"/>
    </row>
    <row r="1775" spans="25:26" x14ac:dyDescent="0.35">
      <c r="Y1775" s="1"/>
      <c r="Z1775" s="1"/>
    </row>
    <row r="1776" spans="25:26" x14ac:dyDescent="0.35">
      <c r="Y1776" s="1"/>
      <c r="Z1776" s="1"/>
    </row>
    <row r="1777" spans="25:26" x14ac:dyDescent="0.35">
      <c r="Y1777" s="1"/>
      <c r="Z1777" s="1"/>
    </row>
    <row r="1778" spans="25:26" x14ac:dyDescent="0.35">
      <c r="Y1778" s="1"/>
      <c r="Z1778" s="1"/>
    </row>
    <row r="1779" spans="25:26" x14ac:dyDescent="0.35">
      <c r="Y1779" s="1"/>
      <c r="Z1779" s="1"/>
    </row>
    <row r="1780" spans="25:26" x14ac:dyDescent="0.35">
      <c r="Y1780" s="1"/>
      <c r="Z1780" s="1"/>
    </row>
    <row r="1781" spans="25:26" x14ac:dyDescent="0.35">
      <c r="Y1781" s="1"/>
      <c r="Z1781" s="1"/>
    </row>
    <row r="1782" spans="25:26" x14ac:dyDescent="0.35">
      <c r="Y1782" s="1"/>
      <c r="Z1782" s="1"/>
    </row>
    <row r="1783" spans="25:26" x14ac:dyDescent="0.35">
      <c r="Y1783" s="1"/>
      <c r="Z1783" s="1"/>
    </row>
    <row r="1784" spans="25:26" x14ac:dyDescent="0.35">
      <c r="Y1784" s="1"/>
      <c r="Z1784" s="1"/>
    </row>
    <row r="1785" spans="25:26" x14ac:dyDescent="0.35">
      <c r="Y1785" s="1"/>
      <c r="Z1785" s="1"/>
    </row>
    <row r="1786" spans="25:26" x14ac:dyDescent="0.35">
      <c r="Y1786" s="1"/>
      <c r="Z1786" s="1"/>
    </row>
    <row r="1787" spans="25:26" x14ac:dyDescent="0.35">
      <c r="Y1787" s="1"/>
      <c r="Z1787" s="1"/>
    </row>
    <row r="1788" spans="25:26" x14ac:dyDescent="0.35">
      <c r="Y1788" s="1"/>
      <c r="Z1788" s="1"/>
    </row>
    <row r="1789" spans="25:26" x14ac:dyDescent="0.35">
      <c r="Y1789" s="1"/>
      <c r="Z1789" s="1"/>
    </row>
    <row r="1790" spans="25:26" x14ac:dyDescent="0.35">
      <c r="Y1790" s="1"/>
      <c r="Z1790" s="1"/>
    </row>
    <row r="1791" spans="25:26" x14ac:dyDescent="0.35">
      <c r="Y1791" s="1"/>
      <c r="Z1791" s="1"/>
    </row>
    <row r="1792" spans="25:26" x14ac:dyDescent="0.35">
      <c r="Y1792" s="1"/>
      <c r="Z1792" s="1"/>
    </row>
    <row r="1793" spans="25:26" x14ac:dyDescent="0.35">
      <c r="Y1793" s="1"/>
      <c r="Z1793" s="1"/>
    </row>
    <row r="1794" spans="25:26" x14ac:dyDescent="0.35">
      <c r="Y1794" s="1"/>
      <c r="Z1794" s="1"/>
    </row>
    <row r="1795" spans="25:26" x14ac:dyDescent="0.35">
      <c r="Y1795" s="1"/>
      <c r="Z1795" s="1"/>
    </row>
    <row r="1796" spans="25:26" x14ac:dyDescent="0.35">
      <c r="Y1796" s="1"/>
      <c r="Z1796" s="1"/>
    </row>
    <row r="1797" spans="25:26" x14ac:dyDescent="0.35">
      <c r="Y1797" s="1"/>
      <c r="Z1797" s="1"/>
    </row>
    <row r="1798" spans="25:26" x14ac:dyDescent="0.35">
      <c r="Y1798" s="1"/>
      <c r="Z1798" s="1"/>
    </row>
    <row r="1799" spans="25:26" x14ac:dyDescent="0.35">
      <c r="Y1799" s="1"/>
      <c r="Z1799" s="1"/>
    </row>
    <row r="1800" spans="25:26" x14ac:dyDescent="0.35">
      <c r="Y1800" s="1"/>
      <c r="Z1800" s="1"/>
    </row>
    <row r="1801" spans="25:26" x14ac:dyDescent="0.35">
      <c r="Y1801" s="1"/>
      <c r="Z1801" s="1"/>
    </row>
    <row r="1802" spans="25:26" x14ac:dyDescent="0.35">
      <c r="Y1802" s="1"/>
      <c r="Z1802" s="1"/>
    </row>
    <row r="1803" spans="25:26" x14ac:dyDescent="0.35">
      <c r="Y1803" s="1"/>
      <c r="Z1803" s="1"/>
    </row>
    <row r="1804" spans="25:26" x14ac:dyDescent="0.35">
      <c r="Y1804" s="1"/>
      <c r="Z1804" s="1"/>
    </row>
    <row r="1805" spans="25:26" x14ac:dyDescent="0.35">
      <c r="Y1805" s="1"/>
      <c r="Z1805" s="1"/>
    </row>
    <row r="1806" spans="25:26" x14ac:dyDescent="0.35">
      <c r="Y1806" s="1"/>
      <c r="Z1806" s="1"/>
    </row>
    <row r="1807" spans="25:26" x14ac:dyDescent="0.35">
      <c r="Y1807" s="1"/>
      <c r="Z1807" s="1"/>
    </row>
    <row r="1808" spans="25:26" x14ac:dyDescent="0.35">
      <c r="Y1808" s="1"/>
      <c r="Z1808" s="1"/>
    </row>
    <row r="1809" spans="25:26" x14ac:dyDescent="0.35">
      <c r="Y1809" s="1"/>
      <c r="Z1809" s="1"/>
    </row>
    <row r="1810" spans="25:26" x14ac:dyDescent="0.35">
      <c r="Y1810" s="1"/>
      <c r="Z1810" s="1"/>
    </row>
    <row r="1811" spans="25:26" x14ac:dyDescent="0.35">
      <c r="Y1811" s="1"/>
      <c r="Z1811" s="1"/>
    </row>
    <row r="1812" spans="25:26" x14ac:dyDescent="0.35">
      <c r="Y1812" s="1"/>
      <c r="Z1812" s="1"/>
    </row>
    <row r="1813" spans="25:26" x14ac:dyDescent="0.35">
      <c r="Y1813" s="1"/>
      <c r="Z1813" s="1"/>
    </row>
    <row r="1814" spans="25:26" x14ac:dyDescent="0.35">
      <c r="Y1814" s="1"/>
      <c r="Z1814" s="1"/>
    </row>
    <row r="1815" spans="25:26" x14ac:dyDescent="0.35">
      <c r="Y1815" s="1"/>
      <c r="Z1815" s="1"/>
    </row>
    <row r="1816" spans="25:26" x14ac:dyDescent="0.35">
      <c r="Y1816" s="1"/>
      <c r="Z1816" s="1"/>
    </row>
    <row r="1817" spans="25:26" x14ac:dyDescent="0.35">
      <c r="Y1817" s="1"/>
      <c r="Z1817" s="1"/>
    </row>
    <row r="1818" spans="25:26" x14ac:dyDescent="0.35">
      <c r="Y1818" s="1"/>
      <c r="Z1818" s="1"/>
    </row>
    <row r="1819" spans="25:26" x14ac:dyDescent="0.35">
      <c r="Y1819" s="1"/>
      <c r="Z1819" s="1"/>
    </row>
    <row r="1820" spans="25:26" x14ac:dyDescent="0.35">
      <c r="Y1820" s="1"/>
      <c r="Z1820" s="1"/>
    </row>
    <row r="1821" spans="25:26" x14ac:dyDescent="0.35">
      <c r="Y1821" s="1"/>
      <c r="Z1821" s="1"/>
    </row>
    <row r="1822" spans="25:26" x14ac:dyDescent="0.35">
      <c r="Y1822" s="1"/>
      <c r="Z1822" s="1"/>
    </row>
    <row r="1823" spans="25:26" x14ac:dyDescent="0.35">
      <c r="Y1823" s="1"/>
      <c r="Z1823" s="1"/>
    </row>
    <row r="1824" spans="25:26" x14ac:dyDescent="0.35">
      <c r="Y1824" s="1"/>
      <c r="Z1824" s="1"/>
    </row>
    <row r="1825" spans="25:26" x14ac:dyDescent="0.35">
      <c r="Y1825" s="1"/>
      <c r="Z1825" s="1"/>
    </row>
    <row r="1826" spans="25:26" x14ac:dyDescent="0.35">
      <c r="Y1826" s="1"/>
      <c r="Z1826" s="1"/>
    </row>
    <row r="1827" spans="25:26" x14ac:dyDescent="0.35">
      <c r="Y1827" s="1"/>
      <c r="Z1827" s="1"/>
    </row>
    <row r="1828" spans="25:26" x14ac:dyDescent="0.35">
      <c r="Y1828" s="1"/>
      <c r="Z1828" s="1"/>
    </row>
    <row r="1829" spans="25:26" x14ac:dyDescent="0.35">
      <c r="Y1829" s="1"/>
      <c r="Z1829" s="1"/>
    </row>
    <row r="1830" spans="25:26" x14ac:dyDescent="0.35">
      <c r="Y1830" s="1"/>
      <c r="Z1830" s="1"/>
    </row>
    <row r="1831" spans="25:26" x14ac:dyDescent="0.35">
      <c r="Y1831" s="1"/>
      <c r="Z1831" s="1"/>
    </row>
    <row r="1832" spans="25:26" x14ac:dyDescent="0.35">
      <c r="Y1832" s="1"/>
      <c r="Z1832" s="1"/>
    </row>
    <row r="1833" spans="25:26" x14ac:dyDescent="0.35">
      <c r="Y1833" s="1"/>
      <c r="Z1833" s="1"/>
    </row>
    <row r="1834" spans="25:26" x14ac:dyDescent="0.35">
      <c r="Y1834" s="1"/>
      <c r="Z1834" s="1"/>
    </row>
    <row r="1835" spans="25:26" x14ac:dyDescent="0.35">
      <c r="Y1835" s="1"/>
      <c r="Z1835" s="1"/>
    </row>
    <row r="1836" spans="25:26" x14ac:dyDescent="0.35">
      <c r="Y1836" s="1"/>
      <c r="Z1836" s="1"/>
    </row>
    <row r="1837" spans="25:26" x14ac:dyDescent="0.35">
      <c r="Y1837" s="1"/>
      <c r="Z1837" s="1"/>
    </row>
    <row r="1838" spans="25:26" x14ac:dyDescent="0.35">
      <c r="Y1838" s="1"/>
      <c r="Z1838" s="1"/>
    </row>
    <row r="1839" spans="25:26" x14ac:dyDescent="0.35">
      <c r="Y1839" s="1"/>
      <c r="Z1839" s="1"/>
    </row>
    <row r="1840" spans="25:26" x14ac:dyDescent="0.35">
      <c r="Y1840" s="1"/>
      <c r="Z1840" s="1"/>
    </row>
    <row r="1841" spans="25:26" x14ac:dyDescent="0.35">
      <c r="Y1841" s="1"/>
      <c r="Z1841" s="1"/>
    </row>
    <row r="1842" spans="25:26" x14ac:dyDescent="0.35">
      <c r="Y1842" s="1"/>
      <c r="Z1842" s="1"/>
    </row>
    <row r="1843" spans="25:26" x14ac:dyDescent="0.35">
      <c r="Y1843" s="1"/>
      <c r="Z1843" s="1"/>
    </row>
    <row r="1844" spans="25:26" x14ac:dyDescent="0.35">
      <c r="Y1844" s="1"/>
      <c r="Z1844" s="1"/>
    </row>
    <row r="1845" spans="25:26" x14ac:dyDescent="0.35">
      <c r="Y1845" s="1"/>
      <c r="Z1845" s="1"/>
    </row>
    <row r="1846" spans="25:26" x14ac:dyDescent="0.35">
      <c r="Y1846" s="1"/>
      <c r="Z1846" s="1"/>
    </row>
    <row r="1847" spans="25:26" x14ac:dyDescent="0.35">
      <c r="Y1847" s="1"/>
      <c r="Z1847" s="1"/>
    </row>
    <row r="1848" spans="25:26" x14ac:dyDescent="0.35">
      <c r="Y1848" s="1"/>
      <c r="Z1848" s="1"/>
    </row>
    <row r="1849" spans="25:26" x14ac:dyDescent="0.35">
      <c r="Y1849" s="1"/>
      <c r="Z1849" s="1"/>
    </row>
    <row r="1850" spans="25:26" x14ac:dyDescent="0.35">
      <c r="Y1850" s="1"/>
      <c r="Z1850" s="1"/>
    </row>
    <row r="1851" spans="25:26" x14ac:dyDescent="0.35">
      <c r="Y1851" s="1"/>
      <c r="Z1851" s="1"/>
    </row>
    <row r="1852" spans="25:26" x14ac:dyDescent="0.35">
      <c r="Y1852" s="1"/>
      <c r="Z1852" s="1"/>
    </row>
    <row r="1853" spans="25:26" x14ac:dyDescent="0.35">
      <c r="Y1853" s="1"/>
      <c r="Z1853" s="1"/>
    </row>
    <row r="1854" spans="25:26" x14ac:dyDescent="0.35">
      <c r="Y1854" s="1"/>
      <c r="Z1854" s="1"/>
    </row>
    <row r="1855" spans="25:26" x14ac:dyDescent="0.35">
      <c r="Y1855" s="1"/>
      <c r="Z1855" s="1"/>
    </row>
    <row r="1856" spans="25:26" x14ac:dyDescent="0.35">
      <c r="Y1856" s="1"/>
      <c r="Z1856" s="1"/>
    </row>
    <row r="1857" spans="25:26" x14ac:dyDescent="0.35">
      <c r="Y1857" s="1"/>
      <c r="Z1857" s="1"/>
    </row>
    <row r="1858" spans="25:26" x14ac:dyDescent="0.35">
      <c r="Y1858" s="1"/>
      <c r="Z1858" s="1"/>
    </row>
    <row r="1859" spans="25:26" x14ac:dyDescent="0.35">
      <c r="Y1859" s="1"/>
      <c r="Z1859" s="1"/>
    </row>
    <row r="1860" spans="25:26" x14ac:dyDescent="0.35">
      <c r="Y1860" s="1"/>
      <c r="Z1860" s="1"/>
    </row>
    <row r="1861" spans="25:26" x14ac:dyDescent="0.35">
      <c r="Y1861" s="1"/>
      <c r="Z1861" s="1"/>
    </row>
    <row r="1862" spans="25:26" x14ac:dyDescent="0.35">
      <c r="Y1862" s="1"/>
      <c r="Z1862" s="1"/>
    </row>
    <row r="1863" spans="25:26" x14ac:dyDescent="0.35">
      <c r="Y1863" s="1"/>
      <c r="Z1863" s="1"/>
    </row>
    <row r="1864" spans="25:26" x14ac:dyDescent="0.35">
      <c r="Y1864" s="1"/>
      <c r="Z1864" s="1"/>
    </row>
    <row r="1865" spans="25:26" x14ac:dyDescent="0.35">
      <c r="Y1865" s="1"/>
      <c r="Z1865" s="1"/>
    </row>
    <row r="1866" spans="25:26" x14ac:dyDescent="0.35">
      <c r="Y1866" s="1"/>
      <c r="Z1866" s="1"/>
    </row>
    <row r="1867" spans="25:26" x14ac:dyDescent="0.35">
      <c r="Y1867" s="1"/>
      <c r="Z1867" s="1"/>
    </row>
    <row r="1868" spans="25:26" x14ac:dyDescent="0.35">
      <c r="Y1868" s="1"/>
      <c r="Z1868" s="1"/>
    </row>
    <row r="1869" spans="25:26" x14ac:dyDescent="0.35">
      <c r="Y1869" s="1"/>
      <c r="Z1869" s="1"/>
    </row>
    <row r="1870" spans="25:26" x14ac:dyDescent="0.35">
      <c r="Y1870" s="1"/>
      <c r="Z1870" s="1"/>
    </row>
    <row r="1871" spans="25:26" x14ac:dyDescent="0.35">
      <c r="Y1871" s="1"/>
      <c r="Z1871" s="1"/>
    </row>
    <row r="1872" spans="25:26" x14ac:dyDescent="0.35">
      <c r="Y1872" s="1"/>
      <c r="Z1872" s="1"/>
    </row>
    <row r="1873" spans="25:26" x14ac:dyDescent="0.35">
      <c r="Y1873" s="1"/>
      <c r="Z1873" s="1"/>
    </row>
    <row r="1874" spans="25:26" x14ac:dyDescent="0.35">
      <c r="Y1874" s="1"/>
      <c r="Z1874" s="1"/>
    </row>
    <row r="1875" spans="25:26" x14ac:dyDescent="0.35">
      <c r="Y1875" s="1"/>
      <c r="Z1875" s="1"/>
    </row>
    <row r="1876" spans="25:26" x14ac:dyDescent="0.35">
      <c r="Y1876" s="1"/>
      <c r="Z1876" s="1"/>
    </row>
    <row r="1877" spans="25:26" x14ac:dyDescent="0.35">
      <c r="Y1877" s="1"/>
      <c r="Z1877" s="1"/>
    </row>
    <row r="1878" spans="25:26" x14ac:dyDescent="0.35">
      <c r="Y1878" s="1"/>
      <c r="Z1878" s="1"/>
    </row>
    <row r="1879" spans="25:26" x14ac:dyDescent="0.35">
      <c r="Y1879" s="1"/>
      <c r="Z1879" s="1"/>
    </row>
    <row r="1880" spans="25:26" x14ac:dyDescent="0.35">
      <c r="Y1880" s="1"/>
      <c r="Z1880" s="1"/>
    </row>
    <row r="1881" spans="25:26" x14ac:dyDescent="0.35">
      <c r="Y1881" s="1"/>
      <c r="Z1881" s="1"/>
    </row>
    <row r="1882" spans="25:26" x14ac:dyDescent="0.35">
      <c r="Y1882" s="1"/>
      <c r="Z1882" s="1"/>
    </row>
    <row r="1883" spans="25:26" x14ac:dyDescent="0.35">
      <c r="Y1883" s="1"/>
      <c r="Z1883" s="1"/>
    </row>
    <row r="1884" spans="25:26" x14ac:dyDescent="0.35">
      <c r="Y1884" s="1"/>
      <c r="Z1884" s="1"/>
    </row>
    <row r="1885" spans="25:26" x14ac:dyDescent="0.35">
      <c r="Y1885" s="1"/>
      <c r="Z1885" s="1"/>
    </row>
    <row r="1886" spans="25:26" x14ac:dyDescent="0.35">
      <c r="Y1886" s="1"/>
      <c r="Z1886" s="1"/>
    </row>
    <row r="1887" spans="25:26" x14ac:dyDescent="0.35">
      <c r="Y1887" s="1"/>
      <c r="Z1887" s="1"/>
    </row>
    <row r="1888" spans="25:26" x14ac:dyDescent="0.35">
      <c r="Y1888" s="1"/>
      <c r="Z1888" s="1"/>
    </row>
    <row r="1889" spans="25:26" x14ac:dyDescent="0.35">
      <c r="Y1889" s="1"/>
      <c r="Z1889" s="1"/>
    </row>
    <row r="1890" spans="25:26" x14ac:dyDescent="0.35">
      <c r="Y1890" s="1"/>
      <c r="Z1890" s="1"/>
    </row>
    <row r="1891" spans="25:26" x14ac:dyDescent="0.35">
      <c r="Y1891" s="1"/>
      <c r="Z1891" s="1"/>
    </row>
    <row r="1892" spans="25:26" x14ac:dyDescent="0.35">
      <c r="Y1892" s="1"/>
      <c r="Z1892" s="1"/>
    </row>
    <row r="1893" spans="25:26" x14ac:dyDescent="0.35">
      <c r="Y1893" s="1"/>
      <c r="Z1893" s="1"/>
    </row>
    <row r="1894" spans="25:26" x14ac:dyDescent="0.35">
      <c r="Y1894" s="1"/>
      <c r="Z1894" s="1"/>
    </row>
    <row r="1895" spans="25:26" x14ac:dyDescent="0.35">
      <c r="Y1895" s="1"/>
      <c r="Z1895" s="1"/>
    </row>
    <row r="1896" spans="25:26" x14ac:dyDescent="0.35">
      <c r="Y1896" s="1"/>
      <c r="Z1896" s="1"/>
    </row>
    <row r="1897" spans="25:26" x14ac:dyDescent="0.35">
      <c r="Y1897" s="1"/>
      <c r="Z1897" s="1"/>
    </row>
    <row r="1898" spans="25:26" x14ac:dyDescent="0.35">
      <c r="Y1898" s="1"/>
      <c r="Z1898" s="1"/>
    </row>
    <row r="1899" spans="25:26" x14ac:dyDescent="0.35">
      <c r="Y1899" s="1"/>
      <c r="Z1899" s="1"/>
    </row>
    <row r="1900" spans="25:26" x14ac:dyDescent="0.35">
      <c r="Y1900" s="1"/>
      <c r="Z1900" s="1"/>
    </row>
    <row r="1901" spans="25:26" x14ac:dyDescent="0.35">
      <c r="Y1901" s="1"/>
      <c r="Z1901" s="1"/>
    </row>
    <row r="1902" spans="25:26" x14ac:dyDescent="0.35">
      <c r="Y1902" s="1"/>
      <c r="Z1902" s="1"/>
    </row>
    <row r="1903" spans="25:26" x14ac:dyDescent="0.35">
      <c r="Y1903" s="1"/>
      <c r="Z1903" s="1"/>
    </row>
    <row r="1904" spans="25:26" x14ac:dyDescent="0.35">
      <c r="Y1904" s="1"/>
      <c r="Z1904" s="1"/>
    </row>
    <row r="1905" spans="25:26" x14ac:dyDescent="0.35">
      <c r="Y1905" s="1"/>
      <c r="Z1905" s="1"/>
    </row>
    <row r="1906" spans="25:26" x14ac:dyDescent="0.35">
      <c r="Y1906" s="1"/>
      <c r="Z1906" s="1"/>
    </row>
    <row r="1907" spans="25:26" x14ac:dyDescent="0.35">
      <c r="Y1907" s="1"/>
      <c r="Z1907" s="1"/>
    </row>
    <row r="1908" spans="25:26" x14ac:dyDescent="0.35">
      <c r="Y1908" s="1"/>
      <c r="Z1908" s="1"/>
    </row>
    <row r="1909" spans="25:26" x14ac:dyDescent="0.35">
      <c r="Y1909" s="1"/>
      <c r="Z1909" s="1"/>
    </row>
    <row r="1910" spans="25:26" x14ac:dyDescent="0.35">
      <c r="Y1910" s="1"/>
      <c r="Z1910" s="1"/>
    </row>
    <row r="1911" spans="25:26" x14ac:dyDescent="0.35">
      <c r="Y1911" s="1"/>
      <c r="Z1911" s="1"/>
    </row>
    <row r="1912" spans="25:26" x14ac:dyDescent="0.35">
      <c r="Y1912" s="1"/>
      <c r="Z1912" s="1"/>
    </row>
    <row r="1913" spans="25:26" x14ac:dyDescent="0.35">
      <c r="Y1913" s="1"/>
      <c r="Z1913" s="1"/>
    </row>
    <row r="1914" spans="25:26" x14ac:dyDescent="0.35">
      <c r="Y1914" s="1"/>
      <c r="Z1914" s="1"/>
    </row>
    <row r="1915" spans="25:26" x14ac:dyDescent="0.35">
      <c r="Y1915" s="1"/>
      <c r="Z1915" s="1"/>
    </row>
    <row r="1916" spans="25:26" x14ac:dyDescent="0.35">
      <c r="Y1916" s="1"/>
      <c r="Z1916" s="1"/>
    </row>
    <row r="1917" spans="25:26" x14ac:dyDescent="0.35">
      <c r="Y1917" s="1"/>
      <c r="Z1917" s="1"/>
    </row>
    <row r="1918" spans="25:26" x14ac:dyDescent="0.35">
      <c r="Y1918" s="1"/>
      <c r="Z1918" s="1"/>
    </row>
    <row r="1919" spans="25:26" x14ac:dyDescent="0.35">
      <c r="Y1919" s="1"/>
      <c r="Z1919" s="1"/>
    </row>
    <row r="1920" spans="25:26" x14ac:dyDescent="0.35">
      <c r="Y1920" s="1"/>
      <c r="Z1920" s="1"/>
    </row>
    <row r="1921" spans="25:26" x14ac:dyDescent="0.35">
      <c r="Y1921" s="1"/>
      <c r="Z1921" s="1"/>
    </row>
    <row r="1922" spans="25:26" x14ac:dyDescent="0.35">
      <c r="Y1922" s="1"/>
      <c r="Z1922" s="1"/>
    </row>
    <row r="1923" spans="25:26" x14ac:dyDescent="0.35">
      <c r="Y1923" s="1"/>
      <c r="Z1923" s="1"/>
    </row>
    <row r="1924" spans="25:26" x14ac:dyDescent="0.35">
      <c r="Y1924" s="1"/>
      <c r="Z1924" s="1"/>
    </row>
    <row r="1925" spans="25:26" x14ac:dyDescent="0.35">
      <c r="Y1925" s="1"/>
      <c r="Z1925" s="1"/>
    </row>
    <row r="1926" spans="25:26" x14ac:dyDescent="0.35">
      <c r="Y1926" s="1"/>
      <c r="Z1926" s="1"/>
    </row>
    <row r="1927" spans="25:26" x14ac:dyDescent="0.35">
      <c r="Y1927" s="1"/>
      <c r="Z1927" s="1"/>
    </row>
    <row r="1928" spans="25:26" x14ac:dyDescent="0.35">
      <c r="Y1928" s="1"/>
      <c r="Z1928" s="1"/>
    </row>
    <row r="1929" spans="25:26" x14ac:dyDescent="0.35">
      <c r="Y1929" s="1"/>
      <c r="Z1929" s="1"/>
    </row>
    <row r="1930" spans="25:26" x14ac:dyDescent="0.35">
      <c r="Y1930" s="1"/>
      <c r="Z1930" s="1"/>
    </row>
    <row r="1931" spans="25:26" x14ac:dyDescent="0.35">
      <c r="Y1931" s="1"/>
      <c r="Z1931" s="1"/>
    </row>
    <row r="1932" spans="25:26" x14ac:dyDescent="0.35">
      <c r="Y1932" s="1"/>
      <c r="Z1932" s="1"/>
    </row>
    <row r="1933" spans="25:26" x14ac:dyDescent="0.35">
      <c r="Y1933" s="1"/>
      <c r="Z1933" s="1"/>
    </row>
    <row r="1934" spans="25:26" x14ac:dyDescent="0.35">
      <c r="Y1934" s="1"/>
      <c r="Z1934" s="1"/>
    </row>
    <row r="1935" spans="25:26" x14ac:dyDescent="0.35">
      <c r="Y1935" s="1"/>
      <c r="Z1935" s="1"/>
    </row>
    <row r="1936" spans="25:26" x14ac:dyDescent="0.35">
      <c r="Y1936" s="1"/>
      <c r="Z1936" s="1"/>
    </row>
    <row r="1937" spans="25:26" x14ac:dyDescent="0.35">
      <c r="Y1937" s="1"/>
      <c r="Z1937" s="1"/>
    </row>
    <row r="1938" spans="25:26" x14ac:dyDescent="0.35">
      <c r="Y1938" s="1"/>
      <c r="Z1938" s="1"/>
    </row>
    <row r="1939" spans="25:26" x14ac:dyDescent="0.35">
      <c r="Y1939" s="1"/>
      <c r="Z1939" s="1"/>
    </row>
    <row r="1940" spans="25:26" x14ac:dyDescent="0.35">
      <c r="Y1940" s="1"/>
      <c r="Z1940" s="1"/>
    </row>
    <row r="1941" spans="25:26" x14ac:dyDescent="0.35">
      <c r="Y1941" s="1"/>
      <c r="Z1941" s="1"/>
    </row>
    <row r="1942" spans="25:26" x14ac:dyDescent="0.35">
      <c r="Y1942" s="1"/>
      <c r="Z1942" s="1"/>
    </row>
    <row r="1943" spans="25:26" x14ac:dyDescent="0.35">
      <c r="Y1943" s="1"/>
      <c r="Z1943" s="1"/>
    </row>
    <row r="1944" spans="25:26" x14ac:dyDescent="0.35">
      <c r="Y1944" s="1"/>
      <c r="Z1944" s="1"/>
    </row>
    <row r="1945" spans="25:26" x14ac:dyDescent="0.35">
      <c r="Y1945" s="1"/>
      <c r="Z1945" s="1"/>
    </row>
    <row r="1946" spans="25:26" x14ac:dyDescent="0.35">
      <c r="Y1946" s="1"/>
      <c r="Z1946" s="1"/>
    </row>
    <row r="1947" spans="25:26" x14ac:dyDescent="0.35">
      <c r="Y1947" s="1"/>
      <c r="Z1947" s="1"/>
    </row>
    <row r="1948" spans="25:26" x14ac:dyDescent="0.35">
      <c r="Y1948" s="1"/>
      <c r="Z1948" s="1"/>
    </row>
    <row r="1949" spans="25:26" x14ac:dyDescent="0.35">
      <c r="Y1949" s="1"/>
      <c r="Z1949" s="1"/>
    </row>
    <row r="1950" spans="25:26" x14ac:dyDescent="0.35">
      <c r="Y1950" s="1"/>
      <c r="Z1950" s="1"/>
    </row>
    <row r="1951" spans="25:26" x14ac:dyDescent="0.35">
      <c r="Y1951" s="1"/>
      <c r="Z1951" s="1"/>
    </row>
    <row r="1952" spans="25:26" x14ac:dyDescent="0.35">
      <c r="Y1952" s="1"/>
      <c r="Z1952" s="1"/>
    </row>
    <row r="1953" spans="25:26" x14ac:dyDescent="0.35">
      <c r="Y1953" s="1"/>
      <c r="Z1953" s="1"/>
    </row>
    <row r="1954" spans="25:26" x14ac:dyDescent="0.35">
      <c r="Y1954" s="1"/>
      <c r="Z1954" s="1"/>
    </row>
    <row r="1955" spans="25:26" x14ac:dyDescent="0.35">
      <c r="Y1955" s="1"/>
      <c r="Z1955" s="1"/>
    </row>
    <row r="1956" spans="25:26" x14ac:dyDescent="0.35">
      <c r="Y1956" s="1"/>
      <c r="Z1956" s="1"/>
    </row>
    <row r="1957" spans="25:26" x14ac:dyDescent="0.35">
      <c r="Y1957" s="1"/>
      <c r="Z1957" s="1"/>
    </row>
    <row r="1958" spans="25:26" x14ac:dyDescent="0.35">
      <c r="Y1958" s="1"/>
      <c r="Z1958" s="1"/>
    </row>
    <row r="1959" spans="25:26" x14ac:dyDescent="0.35">
      <c r="Y1959" s="1"/>
      <c r="Z1959" s="1"/>
    </row>
    <row r="1960" spans="25:26" x14ac:dyDescent="0.35">
      <c r="Y1960" s="1"/>
      <c r="Z1960" s="1"/>
    </row>
    <row r="1961" spans="25:26" x14ac:dyDescent="0.35">
      <c r="Y1961" s="1"/>
      <c r="Z1961" s="1"/>
    </row>
    <row r="1962" spans="25:26" x14ac:dyDescent="0.35">
      <c r="Y1962" s="1"/>
      <c r="Z1962" s="1"/>
    </row>
    <row r="1963" spans="25:26" x14ac:dyDescent="0.35">
      <c r="Y1963" s="1"/>
      <c r="Z1963" s="1"/>
    </row>
    <row r="1964" spans="25:26" x14ac:dyDescent="0.35">
      <c r="Y1964" s="1"/>
      <c r="Z1964" s="1"/>
    </row>
    <row r="1965" spans="25:26" x14ac:dyDescent="0.35">
      <c r="Y1965" s="1"/>
      <c r="Z1965" s="1"/>
    </row>
    <row r="1966" spans="25:26" x14ac:dyDescent="0.35">
      <c r="Y1966" s="1"/>
      <c r="Z1966" s="1"/>
    </row>
    <row r="1967" spans="25:26" x14ac:dyDescent="0.35">
      <c r="Y1967" s="1"/>
      <c r="Z1967" s="1"/>
    </row>
    <row r="1968" spans="25:26" x14ac:dyDescent="0.35">
      <c r="Y1968" s="1"/>
      <c r="Z1968" s="1"/>
    </row>
    <row r="1969" spans="25:26" x14ac:dyDescent="0.35">
      <c r="Y1969" s="1"/>
      <c r="Z1969" s="1"/>
    </row>
    <row r="1970" spans="25:26" x14ac:dyDescent="0.35">
      <c r="Y1970" s="1"/>
      <c r="Z1970" s="1"/>
    </row>
    <row r="1971" spans="25:26" x14ac:dyDescent="0.35">
      <c r="Y1971" s="1"/>
      <c r="Z1971" s="1"/>
    </row>
    <row r="1972" spans="25:26" x14ac:dyDescent="0.35">
      <c r="Y1972" s="1"/>
      <c r="Z1972" s="1"/>
    </row>
    <row r="1973" spans="25:26" x14ac:dyDescent="0.35">
      <c r="Y1973" s="1"/>
      <c r="Z1973" s="1"/>
    </row>
    <row r="1974" spans="25:26" x14ac:dyDescent="0.35">
      <c r="Y1974" s="1"/>
      <c r="Z1974" s="1"/>
    </row>
    <row r="1975" spans="25:26" x14ac:dyDescent="0.35">
      <c r="Y1975" s="1"/>
      <c r="Z1975" s="1"/>
    </row>
    <row r="1976" spans="25:26" x14ac:dyDescent="0.35">
      <c r="Y1976" s="1"/>
      <c r="Z1976" s="1"/>
    </row>
    <row r="1977" spans="25:26" x14ac:dyDescent="0.35">
      <c r="Y1977" s="1"/>
      <c r="Z1977" s="1"/>
    </row>
    <row r="1978" spans="25:26" x14ac:dyDescent="0.35">
      <c r="Y1978" s="1"/>
      <c r="Z1978" s="1"/>
    </row>
    <row r="1979" spans="25:26" x14ac:dyDescent="0.35">
      <c r="Y1979" s="1"/>
      <c r="Z1979" s="1"/>
    </row>
    <row r="1980" spans="25:26" x14ac:dyDescent="0.35">
      <c r="Y1980" s="1"/>
      <c r="Z1980" s="1"/>
    </row>
    <row r="1981" spans="25:26" x14ac:dyDescent="0.35">
      <c r="Y1981" s="1"/>
      <c r="Z1981" s="1"/>
    </row>
    <row r="1982" spans="25:26" x14ac:dyDescent="0.35">
      <c r="Y1982" s="1"/>
      <c r="Z1982" s="1"/>
    </row>
    <row r="1983" spans="25:26" x14ac:dyDescent="0.35">
      <c r="Y1983" s="1"/>
      <c r="Z1983" s="1"/>
    </row>
    <row r="1984" spans="25:26" x14ac:dyDescent="0.35">
      <c r="Y1984" s="1"/>
      <c r="Z1984" s="1"/>
    </row>
    <row r="1985" spans="25:26" x14ac:dyDescent="0.35">
      <c r="Y1985" s="1"/>
      <c r="Z1985" s="1"/>
    </row>
    <row r="1986" spans="25:26" x14ac:dyDescent="0.35">
      <c r="Y1986" s="1"/>
      <c r="Z1986" s="1"/>
    </row>
    <row r="1987" spans="25:26" x14ac:dyDescent="0.35">
      <c r="Y1987" s="1"/>
      <c r="Z1987" s="1"/>
    </row>
    <row r="1988" spans="25:26" x14ac:dyDescent="0.35">
      <c r="Y1988" s="1"/>
      <c r="Z1988" s="1"/>
    </row>
    <row r="1989" spans="25:26" x14ac:dyDescent="0.35">
      <c r="Y1989" s="1"/>
      <c r="Z1989" s="1"/>
    </row>
    <row r="1990" spans="25:26" x14ac:dyDescent="0.35">
      <c r="Y1990" s="1"/>
      <c r="Z1990" s="1"/>
    </row>
    <row r="1991" spans="25:26" x14ac:dyDescent="0.35">
      <c r="Y1991" s="1"/>
      <c r="Z1991" s="1"/>
    </row>
    <row r="1992" spans="25:26" x14ac:dyDescent="0.35">
      <c r="Y1992" s="1"/>
      <c r="Z1992" s="1"/>
    </row>
    <row r="1993" spans="25:26" x14ac:dyDescent="0.35">
      <c r="Y1993" s="1"/>
      <c r="Z1993" s="1"/>
    </row>
    <row r="1994" spans="25:26" x14ac:dyDescent="0.35">
      <c r="Y1994" s="1"/>
      <c r="Z1994" s="1"/>
    </row>
    <row r="1995" spans="25:26" x14ac:dyDescent="0.35">
      <c r="Y1995" s="1"/>
      <c r="Z1995" s="1"/>
    </row>
    <row r="1996" spans="25:26" x14ac:dyDescent="0.35">
      <c r="Y1996" s="1"/>
      <c r="Z1996" s="1"/>
    </row>
    <row r="1997" spans="25:26" x14ac:dyDescent="0.35">
      <c r="Y1997" s="1"/>
      <c r="Z1997" s="1"/>
    </row>
    <row r="1998" spans="25:26" x14ac:dyDescent="0.35">
      <c r="Y1998" s="1"/>
      <c r="Z1998" s="1"/>
    </row>
    <row r="1999" spans="25:26" x14ac:dyDescent="0.35">
      <c r="Y1999" s="1"/>
      <c r="Z1999" s="1"/>
    </row>
    <row r="2000" spans="25:26" x14ac:dyDescent="0.35">
      <c r="Y2000" s="1"/>
      <c r="Z2000" s="1"/>
    </row>
    <row r="2001" spans="25:26" x14ac:dyDescent="0.35">
      <c r="Y2001" s="1"/>
      <c r="Z2001" s="1"/>
    </row>
    <row r="2002" spans="25:26" x14ac:dyDescent="0.35">
      <c r="Y2002" s="1"/>
      <c r="Z2002" s="1"/>
    </row>
    <row r="2003" spans="25:26" x14ac:dyDescent="0.35">
      <c r="Y2003" s="1"/>
      <c r="Z2003" s="1"/>
    </row>
    <row r="2004" spans="25:26" x14ac:dyDescent="0.35">
      <c r="Y2004" s="1"/>
      <c r="Z2004" s="1"/>
    </row>
    <row r="2005" spans="25:26" x14ac:dyDescent="0.35">
      <c r="Y2005" s="1"/>
      <c r="Z2005" s="1"/>
    </row>
    <row r="2006" spans="25:26" x14ac:dyDescent="0.35">
      <c r="Y2006" s="1"/>
      <c r="Z2006" s="1"/>
    </row>
    <row r="2007" spans="25:26" x14ac:dyDescent="0.35">
      <c r="Y2007" s="1"/>
      <c r="Z2007" s="1"/>
    </row>
    <row r="2008" spans="25:26" x14ac:dyDescent="0.35">
      <c r="Y2008" s="1"/>
      <c r="Z2008" s="1"/>
    </row>
    <row r="2009" spans="25:26" x14ac:dyDescent="0.35">
      <c r="Y2009" s="1"/>
      <c r="Z2009" s="1"/>
    </row>
    <row r="2010" spans="25:26" x14ac:dyDescent="0.35">
      <c r="Y2010" s="1"/>
      <c r="Z2010" s="1"/>
    </row>
    <row r="2011" spans="25:26" x14ac:dyDescent="0.35">
      <c r="Y2011" s="1"/>
      <c r="Z2011" s="1"/>
    </row>
    <row r="2012" spans="25:26" x14ac:dyDescent="0.35">
      <c r="Y2012" s="1"/>
      <c r="Z2012" s="1"/>
    </row>
    <row r="2013" spans="25:26" x14ac:dyDescent="0.35">
      <c r="Y2013" s="1"/>
      <c r="Z2013" s="1"/>
    </row>
    <row r="2014" spans="25:26" x14ac:dyDescent="0.35">
      <c r="Y2014" s="1"/>
      <c r="Z2014" s="1"/>
    </row>
    <row r="2015" spans="25:26" x14ac:dyDescent="0.35">
      <c r="Y2015" s="1"/>
      <c r="Z2015" s="1"/>
    </row>
    <row r="2016" spans="25:26" x14ac:dyDescent="0.35">
      <c r="Y2016" s="1"/>
      <c r="Z2016" s="1"/>
    </row>
    <row r="2017" spans="25:26" x14ac:dyDescent="0.35">
      <c r="Y2017" s="1"/>
      <c r="Z2017" s="1"/>
    </row>
    <row r="2018" spans="25:26" x14ac:dyDescent="0.35">
      <c r="Y2018" s="1"/>
      <c r="Z2018" s="1"/>
    </row>
    <row r="2019" spans="25:26" x14ac:dyDescent="0.35">
      <c r="Y2019" s="1"/>
      <c r="Z2019" s="1"/>
    </row>
    <row r="2020" spans="25:26" x14ac:dyDescent="0.35">
      <c r="Y2020" s="1"/>
      <c r="Z2020" s="1"/>
    </row>
    <row r="2021" spans="25:26" x14ac:dyDescent="0.35">
      <c r="Y2021" s="1"/>
      <c r="Z2021" s="1"/>
    </row>
    <row r="2022" spans="25:26" x14ac:dyDescent="0.35">
      <c r="Y2022" s="1"/>
      <c r="Z2022" s="1"/>
    </row>
    <row r="2023" spans="25:26" x14ac:dyDescent="0.35">
      <c r="Y2023" s="1"/>
      <c r="Z2023" s="1"/>
    </row>
    <row r="2024" spans="25:26" x14ac:dyDescent="0.35">
      <c r="Y2024" s="1"/>
      <c r="Z2024" s="1"/>
    </row>
    <row r="2025" spans="25:26" x14ac:dyDescent="0.35">
      <c r="Y2025" s="1"/>
      <c r="Z2025" s="1"/>
    </row>
    <row r="2026" spans="25:26" x14ac:dyDescent="0.35">
      <c r="Y2026" s="1"/>
      <c r="Z2026" s="1"/>
    </row>
    <row r="2027" spans="25:26" x14ac:dyDescent="0.35">
      <c r="Y2027" s="1"/>
      <c r="Z2027" s="1"/>
    </row>
    <row r="2028" spans="25:26" x14ac:dyDescent="0.35">
      <c r="Y2028" s="1"/>
      <c r="Z2028" s="1"/>
    </row>
    <row r="2029" spans="25:26" x14ac:dyDescent="0.35">
      <c r="Y2029" s="1"/>
      <c r="Z2029" s="1"/>
    </row>
    <row r="2030" spans="25:26" x14ac:dyDescent="0.35">
      <c r="Y2030" s="1"/>
      <c r="Z2030" s="1"/>
    </row>
    <row r="2031" spans="25:26" x14ac:dyDescent="0.35">
      <c r="Y2031" s="1"/>
      <c r="Z2031" s="1"/>
    </row>
    <row r="2032" spans="25:26" x14ac:dyDescent="0.35">
      <c r="Y2032" s="1"/>
      <c r="Z2032" s="1"/>
    </row>
    <row r="2033" spans="25:26" x14ac:dyDescent="0.35">
      <c r="Y2033" s="1"/>
      <c r="Z2033" s="1"/>
    </row>
    <row r="2034" spans="25:26" x14ac:dyDescent="0.35">
      <c r="Y2034" s="1"/>
      <c r="Z2034" s="1"/>
    </row>
    <row r="2035" spans="25:26" x14ac:dyDescent="0.35">
      <c r="Y2035" s="1"/>
      <c r="Z2035" s="1"/>
    </row>
    <row r="2036" spans="25:26" x14ac:dyDescent="0.35">
      <c r="Y2036" s="1"/>
      <c r="Z2036" s="1"/>
    </row>
    <row r="2037" spans="25:26" x14ac:dyDescent="0.35">
      <c r="Y2037" s="1"/>
      <c r="Z2037" s="1"/>
    </row>
    <row r="2038" spans="25:26" x14ac:dyDescent="0.35">
      <c r="Y2038" s="1"/>
      <c r="Z2038" s="1"/>
    </row>
    <row r="2039" spans="25:26" x14ac:dyDescent="0.35">
      <c r="Y2039" s="1"/>
      <c r="Z2039" s="1"/>
    </row>
    <row r="2040" spans="25:26" x14ac:dyDescent="0.35">
      <c r="Y2040" s="1"/>
      <c r="Z2040" s="1"/>
    </row>
    <row r="2041" spans="25:26" x14ac:dyDescent="0.35">
      <c r="Y2041" s="1"/>
      <c r="Z2041" s="1"/>
    </row>
    <row r="2042" spans="25:26" x14ac:dyDescent="0.35">
      <c r="Y2042" s="1"/>
      <c r="Z2042" s="1"/>
    </row>
    <row r="2043" spans="25:26" x14ac:dyDescent="0.35">
      <c r="Y2043" s="1"/>
      <c r="Z2043" s="1"/>
    </row>
    <row r="2044" spans="25:26" x14ac:dyDescent="0.35">
      <c r="Y2044" s="1"/>
      <c r="Z2044" s="1"/>
    </row>
    <row r="2045" spans="25:26" x14ac:dyDescent="0.35">
      <c r="Y2045" s="1"/>
      <c r="Z2045" s="1"/>
    </row>
    <row r="2046" spans="25:26" x14ac:dyDescent="0.35">
      <c r="Y2046" s="1"/>
      <c r="Z2046" s="1"/>
    </row>
    <row r="2047" spans="25:26" x14ac:dyDescent="0.35">
      <c r="Y2047" s="1"/>
      <c r="Z2047" s="1"/>
    </row>
    <row r="2048" spans="25:26" x14ac:dyDescent="0.35">
      <c r="Y2048" s="1"/>
      <c r="Z2048" s="1"/>
    </row>
    <row r="2049" spans="25:26" x14ac:dyDescent="0.35">
      <c r="Y2049" s="1"/>
      <c r="Z2049" s="1"/>
    </row>
    <row r="2050" spans="25:26" x14ac:dyDescent="0.35">
      <c r="Y2050" s="1"/>
      <c r="Z2050" s="1"/>
    </row>
    <row r="2051" spans="25:26" x14ac:dyDescent="0.35">
      <c r="Y2051" s="1"/>
      <c r="Z2051" s="1"/>
    </row>
    <row r="2052" spans="25:26" x14ac:dyDescent="0.35">
      <c r="Y2052" s="1"/>
      <c r="Z2052" s="1"/>
    </row>
    <row r="2053" spans="25:26" x14ac:dyDescent="0.35">
      <c r="Y2053" s="1"/>
      <c r="Z2053" s="1"/>
    </row>
    <row r="2054" spans="25:26" x14ac:dyDescent="0.35">
      <c r="Y2054" s="1"/>
      <c r="Z2054" s="1"/>
    </row>
    <row r="2055" spans="25:26" x14ac:dyDescent="0.35">
      <c r="Y2055" s="1"/>
      <c r="Z2055" s="1"/>
    </row>
    <row r="2056" spans="25:26" x14ac:dyDescent="0.35">
      <c r="Y2056" s="1"/>
      <c r="Z2056" s="1"/>
    </row>
    <row r="2057" spans="25:26" x14ac:dyDescent="0.35">
      <c r="Y2057" s="1"/>
      <c r="Z2057" s="1"/>
    </row>
    <row r="2058" spans="25:26" x14ac:dyDescent="0.35">
      <c r="Y2058" s="1"/>
      <c r="Z2058" s="1"/>
    </row>
    <row r="2059" spans="25:26" x14ac:dyDescent="0.35">
      <c r="Y2059" s="1"/>
      <c r="Z2059" s="1"/>
    </row>
    <row r="2060" spans="25:26" x14ac:dyDescent="0.35">
      <c r="Y2060" s="1"/>
      <c r="Z2060" s="1"/>
    </row>
    <row r="2061" spans="25:26" x14ac:dyDescent="0.35">
      <c r="Y2061" s="1"/>
      <c r="Z2061" s="1"/>
    </row>
    <row r="2062" spans="25:26" x14ac:dyDescent="0.35">
      <c r="Y2062" s="1"/>
      <c r="Z2062" s="1"/>
    </row>
    <row r="2063" spans="25:26" x14ac:dyDescent="0.35">
      <c r="Y2063" s="1"/>
      <c r="Z2063" s="1"/>
    </row>
    <row r="2064" spans="25:26" x14ac:dyDescent="0.35">
      <c r="Y2064" s="1"/>
      <c r="Z2064" s="1"/>
    </row>
    <row r="2065" spans="25:26" x14ac:dyDescent="0.35">
      <c r="Y2065" s="1"/>
      <c r="Z2065" s="1"/>
    </row>
    <row r="2066" spans="25:26" x14ac:dyDescent="0.35">
      <c r="Y2066" s="1"/>
      <c r="Z2066" s="1"/>
    </row>
    <row r="2067" spans="25:26" x14ac:dyDescent="0.35">
      <c r="Y2067" s="1"/>
      <c r="Z2067" s="1"/>
    </row>
    <row r="2068" spans="25:26" x14ac:dyDescent="0.35">
      <c r="Y2068" s="1"/>
      <c r="Z2068" s="1"/>
    </row>
    <row r="2069" spans="25:26" x14ac:dyDescent="0.35">
      <c r="Y2069" s="1"/>
      <c r="Z2069" s="1"/>
    </row>
    <row r="2070" spans="25:26" x14ac:dyDescent="0.35">
      <c r="Y2070" s="1"/>
      <c r="Z2070" s="1"/>
    </row>
    <row r="2071" spans="25:26" x14ac:dyDescent="0.35">
      <c r="Y2071" s="1"/>
      <c r="Z2071" s="1"/>
    </row>
    <row r="2072" spans="25:26" x14ac:dyDescent="0.35">
      <c r="Y2072" s="1"/>
      <c r="Z2072" s="1"/>
    </row>
    <row r="2073" spans="25:26" x14ac:dyDescent="0.35">
      <c r="Y2073" s="1"/>
      <c r="Z2073" s="1"/>
    </row>
    <row r="2074" spans="25:26" x14ac:dyDescent="0.35">
      <c r="Y2074" s="1"/>
      <c r="Z2074" s="1"/>
    </row>
    <row r="2075" spans="25:26" x14ac:dyDescent="0.35">
      <c r="Y2075" s="1"/>
      <c r="Z2075" s="1"/>
    </row>
    <row r="2076" spans="25:26" x14ac:dyDescent="0.35">
      <c r="Y2076" s="1"/>
      <c r="Z2076" s="1"/>
    </row>
    <row r="2077" spans="25:26" x14ac:dyDescent="0.35">
      <c r="Y2077" s="1"/>
      <c r="Z2077" s="1"/>
    </row>
    <row r="2078" spans="25:26" x14ac:dyDescent="0.35">
      <c r="Y2078" s="1"/>
      <c r="Z2078" s="1"/>
    </row>
    <row r="2079" spans="25:26" x14ac:dyDescent="0.35">
      <c r="Y2079" s="1"/>
      <c r="Z2079" s="1"/>
    </row>
    <row r="2080" spans="25:26" x14ac:dyDescent="0.35">
      <c r="Y2080" s="1"/>
      <c r="Z2080" s="1"/>
    </row>
    <row r="2081" spans="25:26" x14ac:dyDescent="0.35">
      <c r="Y2081" s="1"/>
      <c r="Z2081" s="1"/>
    </row>
    <row r="2082" spans="25:26" x14ac:dyDescent="0.35">
      <c r="Y2082" s="1"/>
      <c r="Z2082" s="1"/>
    </row>
    <row r="2083" spans="25:26" x14ac:dyDescent="0.35">
      <c r="Y2083" s="1"/>
      <c r="Z2083" s="1"/>
    </row>
    <row r="2084" spans="25:26" x14ac:dyDescent="0.35">
      <c r="Y2084" s="1"/>
      <c r="Z2084" s="1"/>
    </row>
    <row r="2085" spans="25:26" x14ac:dyDescent="0.35">
      <c r="Y2085" s="1"/>
      <c r="Z2085" s="1"/>
    </row>
    <row r="2086" spans="25:26" x14ac:dyDescent="0.35">
      <c r="Y2086" s="1"/>
      <c r="Z2086" s="1"/>
    </row>
    <row r="2087" spans="25:26" x14ac:dyDescent="0.35">
      <c r="Y2087" s="1"/>
      <c r="Z2087" s="1"/>
    </row>
    <row r="2088" spans="25:26" x14ac:dyDescent="0.35">
      <c r="Y2088" s="1"/>
      <c r="Z2088" s="1"/>
    </row>
    <row r="2089" spans="25:26" x14ac:dyDescent="0.35">
      <c r="Y2089" s="1"/>
      <c r="Z2089" s="1"/>
    </row>
    <row r="2090" spans="25:26" x14ac:dyDescent="0.35">
      <c r="Y2090" s="1"/>
      <c r="Z2090" s="1"/>
    </row>
    <row r="2091" spans="25:26" x14ac:dyDescent="0.35">
      <c r="Y2091" s="1"/>
      <c r="Z2091" s="1"/>
    </row>
    <row r="2092" spans="25:26" x14ac:dyDescent="0.35">
      <c r="Y2092" s="1"/>
      <c r="Z2092" s="1"/>
    </row>
    <row r="2093" spans="25:26" x14ac:dyDescent="0.35">
      <c r="Y2093" s="1"/>
      <c r="Z2093" s="1"/>
    </row>
    <row r="2094" spans="25:26" x14ac:dyDescent="0.35">
      <c r="Y2094" s="1"/>
      <c r="Z2094" s="1"/>
    </row>
    <row r="2095" spans="25:26" x14ac:dyDescent="0.35">
      <c r="Y2095" s="1"/>
      <c r="Z2095" s="1"/>
    </row>
    <row r="2096" spans="25:26" x14ac:dyDescent="0.35">
      <c r="Y2096" s="1"/>
      <c r="Z2096" s="1"/>
    </row>
    <row r="2097" spans="25:26" x14ac:dyDescent="0.35">
      <c r="Y2097" s="1"/>
      <c r="Z2097" s="1"/>
    </row>
    <row r="2098" spans="25:26" x14ac:dyDescent="0.35">
      <c r="Y2098" s="1"/>
      <c r="Z2098" s="1"/>
    </row>
    <row r="2099" spans="25:26" x14ac:dyDescent="0.35">
      <c r="Y2099" s="1"/>
      <c r="Z2099" s="1"/>
    </row>
    <row r="2100" spans="25:26" x14ac:dyDescent="0.35">
      <c r="Y2100" s="1"/>
      <c r="Z2100" s="1"/>
    </row>
    <row r="2101" spans="25:26" x14ac:dyDescent="0.35">
      <c r="Y2101" s="1"/>
      <c r="Z2101" s="1"/>
    </row>
    <row r="2102" spans="25:26" x14ac:dyDescent="0.35">
      <c r="Y2102" s="1"/>
      <c r="Z2102" s="1"/>
    </row>
    <row r="2103" spans="25:26" x14ac:dyDescent="0.35">
      <c r="Y2103" s="1"/>
      <c r="Z2103" s="1"/>
    </row>
    <row r="2104" spans="25:26" x14ac:dyDescent="0.35">
      <c r="Y2104" s="1"/>
      <c r="Z2104" s="1"/>
    </row>
    <row r="2105" spans="25:26" x14ac:dyDescent="0.35">
      <c r="Y2105" s="1"/>
      <c r="Z2105" s="1"/>
    </row>
    <row r="2106" spans="25:26" x14ac:dyDescent="0.35">
      <c r="Y2106" s="1"/>
      <c r="Z2106" s="1"/>
    </row>
    <row r="2107" spans="25:26" x14ac:dyDescent="0.35">
      <c r="Y2107" s="1"/>
      <c r="Z2107" s="1"/>
    </row>
    <row r="2108" spans="25:26" x14ac:dyDescent="0.35">
      <c r="Y2108" s="1"/>
      <c r="Z2108" s="1"/>
    </row>
    <row r="2109" spans="25:26" x14ac:dyDescent="0.35">
      <c r="Y2109" s="1"/>
      <c r="Z2109" s="1"/>
    </row>
    <row r="2110" spans="25:26" x14ac:dyDescent="0.35">
      <c r="Y2110" s="1"/>
      <c r="Z2110" s="1"/>
    </row>
    <row r="2111" spans="25:26" x14ac:dyDescent="0.35">
      <c r="Y2111" s="1"/>
      <c r="Z2111" s="1"/>
    </row>
    <row r="2112" spans="25:26" x14ac:dyDescent="0.35">
      <c r="Y2112" s="1"/>
      <c r="Z2112" s="1"/>
    </row>
    <row r="2113" spans="25:26" x14ac:dyDescent="0.35">
      <c r="Y2113" s="1"/>
      <c r="Z2113" s="1"/>
    </row>
    <row r="2114" spans="25:26" x14ac:dyDescent="0.35">
      <c r="Y2114" s="1"/>
      <c r="Z2114" s="1"/>
    </row>
    <row r="2115" spans="25:26" x14ac:dyDescent="0.35">
      <c r="Y2115" s="1"/>
      <c r="Z2115" s="1"/>
    </row>
    <row r="2116" spans="25:26" x14ac:dyDescent="0.35">
      <c r="Y2116" s="1"/>
      <c r="Z2116" s="1"/>
    </row>
    <row r="2117" spans="25:26" x14ac:dyDescent="0.35">
      <c r="Y2117" s="1"/>
      <c r="Z2117" s="1"/>
    </row>
    <row r="2118" spans="25:26" x14ac:dyDescent="0.35">
      <c r="Y2118" s="1"/>
      <c r="Z2118" s="1"/>
    </row>
    <row r="2119" spans="25:26" x14ac:dyDescent="0.35">
      <c r="Y2119" s="1"/>
      <c r="Z2119" s="1"/>
    </row>
    <row r="2120" spans="25:26" x14ac:dyDescent="0.35">
      <c r="Y2120" s="1"/>
      <c r="Z2120" s="1"/>
    </row>
    <row r="2121" spans="25:26" x14ac:dyDescent="0.35">
      <c r="Y2121" s="1"/>
      <c r="Z2121" s="1"/>
    </row>
    <row r="2122" spans="25:26" x14ac:dyDescent="0.35">
      <c r="Y2122" s="1"/>
      <c r="Z2122" s="1"/>
    </row>
    <row r="2123" spans="25:26" x14ac:dyDescent="0.35">
      <c r="Y2123" s="1"/>
      <c r="Z2123" s="1"/>
    </row>
    <row r="2124" spans="25:26" x14ac:dyDescent="0.35">
      <c r="Y2124" s="1"/>
      <c r="Z2124" s="1"/>
    </row>
    <row r="2125" spans="25:26" x14ac:dyDescent="0.35">
      <c r="Y2125" s="1"/>
      <c r="Z2125" s="1"/>
    </row>
    <row r="2126" spans="25:26" x14ac:dyDescent="0.35">
      <c r="Y2126" s="1"/>
      <c r="Z2126" s="1"/>
    </row>
    <row r="2127" spans="25:26" x14ac:dyDescent="0.35">
      <c r="Y2127" s="1"/>
      <c r="Z2127" s="1"/>
    </row>
    <row r="2128" spans="25:26" x14ac:dyDescent="0.35">
      <c r="Y2128" s="1"/>
      <c r="Z2128" s="1"/>
    </row>
    <row r="2129" spans="25:26" x14ac:dyDescent="0.35">
      <c r="Y2129" s="1"/>
      <c r="Z2129" s="1"/>
    </row>
    <row r="2130" spans="25:26" x14ac:dyDescent="0.35">
      <c r="Y2130" s="1"/>
      <c r="Z2130" s="1"/>
    </row>
    <row r="2131" spans="25:26" x14ac:dyDescent="0.35">
      <c r="Y2131" s="1"/>
      <c r="Z2131" s="1"/>
    </row>
    <row r="2132" spans="25:26" x14ac:dyDescent="0.35">
      <c r="Y2132" s="1"/>
      <c r="Z2132" s="1"/>
    </row>
    <row r="2133" spans="25:26" x14ac:dyDescent="0.35">
      <c r="Y2133" s="1"/>
      <c r="Z2133" s="1"/>
    </row>
    <row r="2134" spans="25:26" x14ac:dyDescent="0.35">
      <c r="Y2134" s="1"/>
      <c r="Z2134" s="1"/>
    </row>
    <row r="2135" spans="25:26" x14ac:dyDescent="0.35">
      <c r="Y2135" s="1"/>
      <c r="Z2135" s="1"/>
    </row>
    <row r="2136" spans="25:26" x14ac:dyDescent="0.35">
      <c r="Y2136" s="1"/>
      <c r="Z2136" s="1"/>
    </row>
    <row r="2137" spans="25:26" x14ac:dyDescent="0.35">
      <c r="Y2137" s="1"/>
      <c r="Z2137" s="1"/>
    </row>
    <row r="2138" spans="25:26" x14ac:dyDescent="0.35">
      <c r="Y2138" s="1"/>
      <c r="Z2138" s="1"/>
    </row>
    <row r="2139" spans="25:26" x14ac:dyDescent="0.35">
      <c r="Y2139" s="1"/>
      <c r="Z2139" s="1"/>
    </row>
    <row r="2140" spans="25:26" x14ac:dyDescent="0.35">
      <c r="Y2140" s="1"/>
      <c r="Z2140" s="1"/>
    </row>
    <row r="2141" spans="25:26" x14ac:dyDescent="0.35">
      <c r="Y2141" s="1"/>
      <c r="Z2141" s="1"/>
    </row>
    <row r="2142" spans="25:26" x14ac:dyDescent="0.35">
      <c r="Y2142" s="1"/>
      <c r="Z2142" s="1"/>
    </row>
    <row r="2143" spans="25:26" x14ac:dyDescent="0.35">
      <c r="Y2143" s="1"/>
      <c r="Z2143" s="1"/>
    </row>
    <row r="2144" spans="25:26" x14ac:dyDescent="0.35">
      <c r="Y2144" s="1"/>
      <c r="Z2144" s="1"/>
    </row>
    <row r="2145" spans="25:26" x14ac:dyDescent="0.35">
      <c r="Y2145" s="1"/>
      <c r="Z2145" s="1"/>
    </row>
    <row r="2146" spans="25:26" x14ac:dyDescent="0.35">
      <c r="Y2146" s="1"/>
      <c r="Z2146" s="1"/>
    </row>
    <row r="2147" spans="25:26" x14ac:dyDescent="0.35">
      <c r="Y2147" s="1"/>
      <c r="Z2147" s="1"/>
    </row>
    <row r="2148" spans="25:26" x14ac:dyDescent="0.35">
      <c r="Y2148" s="1"/>
      <c r="Z2148" s="1"/>
    </row>
    <row r="2149" spans="25:26" x14ac:dyDescent="0.35">
      <c r="Y2149" s="1"/>
      <c r="Z2149" s="1"/>
    </row>
    <row r="2150" spans="25:26" x14ac:dyDescent="0.35">
      <c r="Y2150" s="1"/>
      <c r="Z2150" s="1"/>
    </row>
    <row r="2151" spans="25:26" x14ac:dyDescent="0.35">
      <c r="Y2151" s="1"/>
      <c r="Z2151" s="1"/>
    </row>
    <row r="2152" spans="25:26" x14ac:dyDescent="0.35">
      <c r="Y2152" s="1"/>
      <c r="Z2152" s="1"/>
    </row>
    <row r="2153" spans="25:26" x14ac:dyDescent="0.35">
      <c r="Y2153" s="1"/>
      <c r="Z2153" s="1"/>
    </row>
    <row r="2154" spans="25:26" x14ac:dyDescent="0.35">
      <c r="Y2154" s="1"/>
      <c r="Z2154" s="1"/>
    </row>
    <row r="2155" spans="25:26" x14ac:dyDescent="0.35">
      <c r="Y2155" s="1"/>
      <c r="Z2155" s="1"/>
    </row>
    <row r="2156" spans="25:26" x14ac:dyDescent="0.35">
      <c r="Y2156" s="1"/>
      <c r="Z2156" s="1"/>
    </row>
    <row r="2157" spans="25:26" x14ac:dyDescent="0.35">
      <c r="Y2157" s="1"/>
      <c r="Z2157" s="1"/>
    </row>
    <row r="2158" spans="25:26" x14ac:dyDescent="0.35">
      <c r="Y2158" s="1"/>
      <c r="Z2158" s="1"/>
    </row>
    <row r="2159" spans="25:26" x14ac:dyDescent="0.35">
      <c r="Y2159" s="1"/>
      <c r="Z2159" s="1"/>
    </row>
    <row r="2160" spans="25:26" x14ac:dyDescent="0.35">
      <c r="Y2160" s="1"/>
      <c r="Z2160" s="1"/>
    </row>
    <row r="2161" spans="25:26" x14ac:dyDescent="0.35">
      <c r="Y2161" s="1"/>
      <c r="Z2161" s="1"/>
    </row>
    <row r="2162" spans="25:26" x14ac:dyDescent="0.35">
      <c r="Y2162" s="1"/>
      <c r="Z2162" s="1"/>
    </row>
    <row r="2163" spans="25:26" x14ac:dyDescent="0.35">
      <c r="Y2163" s="1"/>
      <c r="Z2163" s="1"/>
    </row>
    <row r="2164" spans="25:26" x14ac:dyDescent="0.35">
      <c r="Y2164" s="1"/>
      <c r="Z2164" s="1"/>
    </row>
    <row r="2165" spans="25:26" x14ac:dyDescent="0.35">
      <c r="Y2165" s="1"/>
      <c r="Z2165" s="1"/>
    </row>
    <row r="2166" spans="25:26" x14ac:dyDescent="0.35">
      <c r="Y2166" s="1"/>
      <c r="Z2166" s="1"/>
    </row>
    <row r="2167" spans="25:26" x14ac:dyDescent="0.35">
      <c r="Y2167" s="1"/>
      <c r="Z2167" s="1"/>
    </row>
    <row r="2168" spans="25:26" x14ac:dyDescent="0.35">
      <c r="Y2168" s="1"/>
      <c r="Z2168" s="1"/>
    </row>
    <row r="2169" spans="25:26" x14ac:dyDescent="0.35">
      <c r="Y2169" s="1"/>
      <c r="Z2169" s="1"/>
    </row>
    <row r="2170" spans="25:26" x14ac:dyDescent="0.35">
      <c r="Y2170" s="1"/>
      <c r="Z2170" s="1"/>
    </row>
    <row r="2171" spans="25:26" x14ac:dyDescent="0.35">
      <c r="Y2171" s="1"/>
      <c r="Z2171" s="1"/>
    </row>
    <row r="2172" spans="25:26" x14ac:dyDescent="0.35">
      <c r="Y2172" s="1"/>
      <c r="Z2172" s="1"/>
    </row>
    <row r="2173" spans="25:26" x14ac:dyDescent="0.35">
      <c r="Y2173" s="1"/>
      <c r="Z2173" s="1"/>
    </row>
    <row r="2174" spans="25:26" x14ac:dyDescent="0.35">
      <c r="Y2174" s="1"/>
      <c r="Z2174" s="1"/>
    </row>
    <row r="2175" spans="25:26" x14ac:dyDescent="0.35">
      <c r="Y2175" s="1"/>
      <c r="Z2175" s="1"/>
    </row>
    <row r="2176" spans="25:26" x14ac:dyDescent="0.35">
      <c r="Y2176" s="1"/>
      <c r="Z2176" s="1"/>
    </row>
    <row r="2177" spans="25:26" x14ac:dyDescent="0.35">
      <c r="Y2177" s="1"/>
      <c r="Z2177" s="1"/>
    </row>
    <row r="2178" spans="25:26" x14ac:dyDescent="0.35">
      <c r="Y2178" s="1"/>
      <c r="Z2178" s="1"/>
    </row>
    <row r="2179" spans="25:26" x14ac:dyDescent="0.35">
      <c r="Y2179" s="1"/>
      <c r="Z2179" s="1"/>
    </row>
    <row r="2180" spans="25:26" x14ac:dyDescent="0.35">
      <c r="Y2180" s="1"/>
      <c r="Z2180" s="1"/>
    </row>
    <row r="2181" spans="25:26" x14ac:dyDescent="0.35">
      <c r="Y2181" s="1"/>
      <c r="Z2181" s="1"/>
    </row>
    <row r="2182" spans="25:26" x14ac:dyDescent="0.35">
      <c r="Y2182" s="1"/>
      <c r="Z2182" s="1"/>
    </row>
    <row r="2183" spans="25:26" x14ac:dyDescent="0.35">
      <c r="Y2183" s="1"/>
      <c r="Z2183" s="1"/>
    </row>
    <row r="2184" spans="25:26" x14ac:dyDescent="0.35">
      <c r="Y2184" s="1"/>
      <c r="Z2184" s="1"/>
    </row>
    <row r="2185" spans="25:26" x14ac:dyDescent="0.35">
      <c r="Y2185" s="1"/>
      <c r="Z2185" s="1"/>
    </row>
    <row r="2186" spans="25:26" x14ac:dyDescent="0.35">
      <c r="Y2186" s="1"/>
      <c r="Z2186" s="1"/>
    </row>
    <row r="2187" spans="25:26" x14ac:dyDescent="0.35">
      <c r="Y2187" s="1"/>
      <c r="Z2187" s="1"/>
    </row>
    <row r="2188" spans="25:26" x14ac:dyDescent="0.35">
      <c r="Y2188" s="1"/>
      <c r="Z2188" s="1"/>
    </row>
    <row r="2189" spans="25:26" x14ac:dyDescent="0.35">
      <c r="Y2189" s="1"/>
      <c r="Z2189" s="1"/>
    </row>
    <row r="2190" spans="25:26" x14ac:dyDescent="0.35">
      <c r="Y2190" s="1"/>
      <c r="Z2190" s="1"/>
    </row>
    <row r="2191" spans="25:26" x14ac:dyDescent="0.35">
      <c r="Y2191" s="1"/>
      <c r="Z2191" s="1"/>
    </row>
    <row r="2192" spans="25:26" x14ac:dyDescent="0.35">
      <c r="Y2192" s="1"/>
      <c r="Z2192" s="1"/>
    </row>
    <row r="2193" spans="25:26" x14ac:dyDescent="0.35">
      <c r="Y2193" s="1"/>
      <c r="Z2193" s="1"/>
    </row>
    <row r="2194" spans="25:26" x14ac:dyDescent="0.35">
      <c r="Y2194" s="1"/>
      <c r="Z2194" s="1"/>
    </row>
    <row r="2195" spans="25:26" x14ac:dyDescent="0.35">
      <c r="Y2195" s="1"/>
      <c r="Z2195" s="1"/>
    </row>
    <row r="2196" spans="25:26" x14ac:dyDescent="0.35">
      <c r="Y2196" s="1"/>
      <c r="Z2196" s="1"/>
    </row>
    <row r="2197" spans="25:26" x14ac:dyDescent="0.35">
      <c r="Y2197" s="1"/>
      <c r="Z2197" s="1"/>
    </row>
    <row r="2198" spans="25:26" x14ac:dyDescent="0.35">
      <c r="Y2198" s="1"/>
      <c r="Z2198" s="1"/>
    </row>
    <row r="2199" spans="25:26" x14ac:dyDescent="0.35">
      <c r="Y2199" s="1"/>
      <c r="Z2199" s="1"/>
    </row>
    <row r="2200" spans="25:26" x14ac:dyDescent="0.35">
      <c r="Y2200" s="1"/>
      <c r="Z2200" s="1"/>
    </row>
    <row r="2201" spans="25:26" x14ac:dyDescent="0.35">
      <c r="Y2201" s="1"/>
      <c r="Z2201" s="1"/>
    </row>
    <row r="2202" spans="25:26" x14ac:dyDescent="0.35">
      <c r="Y2202" s="1"/>
      <c r="Z2202" s="1"/>
    </row>
    <row r="2203" spans="25:26" x14ac:dyDescent="0.35">
      <c r="Y2203" s="1"/>
      <c r="Z2203" s="1"/>
    </row>
    <row r="2204" spans="25:26" x14ac:dyDescent="0.35">
      <c r="Y2204" s="1"/>
      <c r="Z2204" s="1"/>
    </row>
    <row r="2205" spans="25:26" x14ac:dyDescent="0.35">
      <c r="Y2205" s="1"/>
      <c r="Z2205" s="1"/>
    </row>
    <row r="2206" spans="25:26" x14ac:dyDescent="0.35">
      <c r="Y2206" s="1"/>
      <c r="Z2206" s="1"/>
    </row>
    <row r="2207" spans="25:26" x14ac:dyDescent="0.35">
      <c r="Y2207" s="1"/>
      <c r="Z2207" s="1"/>
    </row>
    <row r="2208" spans="25:26" x14ac:dyDescent="0.35">
      <c r="Y2208" s="1"/>
      <c r="Z2208" s="1"/>
    </row>
    <row r="2209" spans="25:26" x14ac:dyDescent="0.35">
      <c r="Y2209" s="1"/>
      <c r="Z2209" s="1"/>
    </row>
    <row r="2210" spans="25:26" x14ac:dyDescent="0.35">
      <c r="Y2210" s="1"/>
      <c r="Z2210" s="1"/>
    </row>
    <row r="2211" spans="25:26" x14ac:dyDescent="0.35">
      <c r="Y2211" s="1"/>
      <c r="Z2211" s="1"/>
    </row>
    <row r="2212" spans="25:26" x14ac:dyDescent="0.35">
      <c r="Y2212" s="1"/>
      <c r="Z2212" s="1"/>
    </row>
    <row r="2213" spans="25:26" x14ac:dyDescent="0.35">
      <c r="Y2213" s="1"/>
      <c r="Z2213" s="1"/>
    </row>
    <row r="2214" spans="25:26" x14ac:dyDescent="0.35">
      <c r="Y2214" s="1"/>
      <c r="Z2214" s="1"/>
    </row>
    <row r="2215" spans="25:26" x14ac:dyDescent="0.35">
      <c r="Y2215" s="1"/>
      <c r="Z2215" s="1"/>
    </row>
    <row r="2216" spans="25:26" x14ac:dyDescent="0.35">
      <c r="Y2216" s="1"/>
      <c r="Z2216" s="1"/>
    </row>
    <row r="2217" spans="25:26" x14ac:dyDescent="0.35">
      <c r="Y2217" s="1"/>
      <c r="Z2217" s="1"/>
    </row>
    <row r="2218" spans="25:26" x14ac:dyDescent="0.35">
      <c r="Y2218" s="1"/>
      <c r="Z2218" s="1"/>
    </row>
    <row r="2219" spans="25:26" x14ac:dyDescent="0.35">
      <c r="Y2219" s="1"/>
      <c r="Z2219" s="1"/>
    </row>
    <row r="2220" spans="25:26" x14ac:dyDescent="0.35">
      <c r="Y2220" s="1"/>
      <c r="Z2220" s="1"/>
    </row>
    <row r="2221" spans="25:26" x14ac:dyDescent="0.35">
      <c r="Y2221" s="1"/>
      <c r="Z2221" s="1"/>
    </row>
    <row r="2222" spans="25:26" x14ac:dyDescent="0.35">
      <c r="Y2222" s="1"/>
      <c r="Z2222" s="1"/>
    </row>
    <row r="2223" spans="25:26" x14ac:dyDescent="0.35">
      <c r="Y2223" s="1"/>
      <c r="Z2223" s="1"/>
    </row>
    <row r="2224" spans="25:26" x14ac:dyDescent="0.35">
      <c r="Y2224" s="1"/>
      <c r="Z2224" s="1"/>
    </row>
    <row r="2225" spans="25:26" x14ac:dyDescent="0.35">
      <c r="Y2225" s="1"/>
      <c r="Z2225" s="1"/>
    </row>
    <row r="2226" spans="25:26" x14ac:dyDescent="0.35">
      <c r="Y2226" s="1"/>
      <c r="Z2226" s="1"/>
    </row>
    <row r="2227" spans="25:26" x14ac:dyDescent="0.35">
      <c r="Y2227" s="1"/>
      <c r="Z2227" s="1"/>
    </row>
    <row r="2228" spans="25:26" x14ac:dyDescent="0.35">
      <c r="Y2228" s="1"/>
      <c r="Z2228" s="1"/>
    </row>
    <row r="2229" spans="25:26" x14ac:dyDescent="0.35">
      <c r="Y2229" s="1"/>
      <c r="Z2229" s="1"/>
    </row>
    <row r="2230" spans="25:26" x14ac:dyDescent="0.35">
      <c r="Y2230" s="1"/>
      <c r="Z2230" s="1"/>
    </row>
    <row r="2231" spans="25:26" x14ac:dyDescent="0.35">
      <c r="Y2231" s="1"/>
      <c r="Z2231" s="1"/>
    </row>
    <row r="2232" spans="25:26" x14ac:dyDescent="0.35">
      <c r="Y2232" s="1"/>
      <c r="Z2232" s="1"/>
    </row>
    <row r="2233" spans="25:26" x14ac:dyDescent="0.35">
      <c r="Y2233" s="1"/>
      <c r="Z2233" s="1"/>
    </row>
    <row r="2234" spans="25:26" x14ac:dyDescent="0.35">
      <c r="Y2234" s="1"/>
      <c r="Z2234" s="1"/>
    </row>
    <row r="2235" spans="25:26" x14ac:dyDescent="0.35">
      <c r="Y2235" s="1"/>
      <c r="Z2235" s="1"/>
    </row>
    <row r="2236" spans="25:26" x14ac:dyDescent="0.35">
      <c r="Y2236" s="1"/>
      <c r="Z2236" s="1"/>
    </row>
    <row r="2237" spans="25:26" x14ac:dyDescent="0.35">
      <c r="Y2237" s="1"/>
      <c r="Z2237" s="1"/>
    </row>
    <row r="2238" spans="25:26" x14ac:dyDescent="0.35">
      <c r="Y2238" s="1"/>
      <c r="Z2238" s="1"/>
    </row>
    <row r="2239" spans="25:26" x14ac:dyDescent="0.35">
      <c r="Y2239" s="1"/>
      <c r="Z2239" s="1"/>
    </row>
    <row r="2240" spans="25:26" x14ac:dyDescent="0.35">
      <c r="Y2240" s="1"/>
      <c r="Z2240" s="1"/>
    </row>
    <row r="2241" spans="25:26" x14ac:dyDescent="0.35">
      <c r="Y2241" s="1"/>
      <c r="Z2241" s="1"/>
    </row>
    <row r="2242" spans="25:26" x14ac:dyDescent="0.35">
      <c r="Y2242" s="1"/>
      <c r="Z2242" s="1"/>
    </row>
    <row r="2243" spans="25:26" x14ac:dyDescent="0.35">
      <c r="Y2243" s="1"/>
      <c r="Z2243" s="1"/>
    </row>
    <row r="2244" spans="25:26" x14ac:dyDescent="0.35">
      <c r="Y2244" s="1"/>
      <c r="Z2244" s="1"/>
    </row>
    <row r="2245" spans="25:26" x14ac:dyDescent="0.35">
      <c r="Y2245" s="1"/>
      <c r="Z2245" s="1"/>
    </row>
    <row r="2246" spans="25:26" x14ac:dyDescent="0.35">
      <c r="Y2246" s="1"/>
      <c r="Z2246" s="1"/>
    </row>
    <row r="2247" spans="25:26" x14ac:dyDescent="0.35">
      <c r="Y2247" s="1"/>
      <c r="Z2247" s="1"/>
    </row>
    <row r="2248" spans="25:26" x14ac:dyDescent="0.35">
      <c r="Y2248" s="1"/>
      <c r="Z2248" s="1"/>
    </row>
    <row r="2249" spans="25:26" x14ac:dyDescent="0.35">
      <c r="Y2249" s="1"/>
      <c r="Z2249" s="1"/>
    </row>
    <row r="2250" spans="25:26" x14ac:dyDescent="0.35">
      <c r="Y2250" s="1"/>
      <c r="Z2250" s="1"/>
    </row>
    <row r="2251" spans="25:26" x14ac:dyDescent="0.35">
      <c r="Y2251" s="1"/>
      <c r="Z2251" s="1"/>
    </row>
    <row r="2252" spans="25:26" x14ac:dyDescent="0.35">
      <c r="Y2252" s="1"/>
      <c r="Z2252" s="1"/>
    </row>
    <row r="2253" spans="25:26" x14ac:dyDescent="0.35">
      <c r="Y2253" s="1"/>
      <c r="Z2253" s="1"/>
    </row>
    <row r="2254" spans="25:26" x14ac:dyDescent="0.35">
      <c r="Y2254" s="1"/>
      <c r="Z2254" s="1"/>
    </row>
    <row r="2255" spans="25:26" x14ac:dyDescent="0.35">
      <c r="Y2255" s="1"/>
      <c r="Z2255" s="1"/>
    </row>
    <row r="2256" spans="25:26" x14ac:dyDescent="0.35">
      <c r="Y2256" s="1"/>
      <c r="Z2256" s="1"/>
    </row>
    <row r="2257" spans="25:26" x14ac:dyDescent="0.35">
      <c r="Y2257" s="1"/>
      <c r="Z2257" s="1"/>
    </row>
    <row r="2258" spans="25:26" x14ac:dyDescent="0.35">
      <c r="Y2258" s="1"/>
      <c r="Z2258" s="1"/>
    </row>
    <row r="2259" spans="25:26" x14ac:dyDescent="0.35">
      <c r="Y2259" s="1"/>
      <c r="Z2259" s="1"/>
    </row>
    <row r="2260" spans="25:26" x14ac:dyDescent="0.35">
      <c r="Y2260" s="1"/>
      <c r="Z2260" s="1"/>
    </row>
    <row r="2261" spans="25:26" x14ac:dyDescent="0.35">
      <c r="Y2261" s="1"/>
      <c r="Z2261" s="1"/>
    </row>
    <row r="2262" spans="25:26" x14ac:dyDescent="0.35">
      <c r="Y2262" s="1"/>
      <c r="Z2262" s="1"/>
    </row>
    <row r="2263" spans="25:26" x14ac:dyDescent="0.35">
      <c r="Y2263" s="1"/>
      <c r="Z2263" s="1"/>
    </row>
    <row r="2264" spans="25:26" x14ac:dyDescent="0.35">
      <c r="Y2264" s="1"/>
      <c r="Z2264" s="1"/>
    </row>
    <row r="2265" spans="25:26" x14ac:dyDescent="0.35">
      <c r="Y2265" s="1"/>
      <c r="Z2265" s="1"/>
    </row>
    <row r="2266" spans="25:26" x14ac:dyDescent="0.35">
      <c r="Y2266" s="1"/>
      <c r="Z2266" s="1"/>
    </row>
    <row r="2267" spans="25:26" x14ac:dyDescent="0.35">
      <c r="Y2267" s="1"/>
      <c r="Z2267" s="1"/>
    </row>
    <row r="2268" spans="25:26" x14ac:dyDescent="0.35">
      <c r="Y2268" s="1"/>
      <c r="Z2268" s="1"/>
    </row>
    <row r="2269" spans="25:26" x14ac:dyDescent="0.35">
      <c r="Y2269" s="1"/>
      <c r="Z2269" s="1"/>
    </row>
    <row r="2270" spans="25:26" x14ac:dyDescent="0.35">
      <c r="Y2270" s="1"/>
      <c r="Z2270" s="1"/>
    </row>
    <row r="2271" spans="25:26" x14ac:dyDescent="0.35">
      <c r="Y2271" s="1"/>
      <c r="Z2271" s="1"/>
    </row>
    <row r="2272" spans="25:26" x14ac:dyDescent="0.35">
      <c r="Y2272" s="1"/>
      <c r="Z2272" s="1"/>
    </row>
    <row r="2273" spans="25:26" x14ac:dyDescent="0.35">
      <c r="Y2273" s="1"/>
      <c r="Z2273" s="1"/>
    </row>
    <row r="2274" spans="25:26" x14ac:dyDescent="0.35">
      <c r="Y2274" s="1"/>
      <c r="Z2274" s="1"/>
    </row>
    <row r="2275" spans="25:26" x14ac:dyDescent="0.35">
      <c r="Y2275" s="1"/>
      <c r="Z2275" s="1"/>
    </row>
    <row r="2276" spans="25:26" x14ac:dyDescent="0.35">
      <c r="Y2276" s="1"/>
      <c r="Z2276" s="1"/>
    </row>
    <row r="2277" spans="25:26" x14ac:dyDescent="0.35">
      <c r="Y2277" s="1"/>
      <c r="Z2277" s="1"/>
    </row>
    <row r="2278" spans="25:26" x14ac:dyDescent="0.35">
      <c r="Y2278" s="1"/>
      <c r="Z2278" s="1"/>
    </row>
    <row r="2279" spans="25:26" x14ac:dyDescent="0.35">
      <c r="Y2279" s="1"/>
      <c r="Z2279" s="1"/>
    </row>
    <row r="2280" spans="25:26" x14ac:dyDescent="0.35">
      <c r="Y2280" s="1"/>
      <c r="Z2280" s="1"/>
    </row>
    <row r="2281" spans="25:26" x14ac:dyDescent="0.35">
      <c r="Y2281" s="1"/>
      <c r="Z2281" s="1"/>
    </row>
    <row r="2282" spans="25:26" x14ac:dyDescent="0.35">
      <c r="Y2282" s="1"/>
      <c r="Z2282" s="1"/>
    </row>
    <row r="2283" spans="25:26" x14ac:dyDescent="0.35">
      <c r="Y2283" s="1"/>
      <c r="Z2283" s="1"/>
    </row>
    <row r="2284" spans="25:26" x14ac:dyDescent="0.35">
      <c r="Y2284" s="1"/>
      <c r="Z2284" s="1"/>
    </row>
    <row r="2285" spans="25:26" x14ac:dyDescent="0.35">
      <c r="Y2285" s="1"/>
      <c r="Z2285" s="1"/>
    </row>
    <row r="2286" spans="25:26" x14ac:dyDescent="0.35">
      <c r="Y2286" s="1"/>
      <c r="Z2286" s="1"/>
    </row>
    <row r="2287" spans="25:26" x14ac:dyDescent="0.35">
      <c r="Y2287" s="1"/>
      <c r="Z2287" s="1"/>
    </row>
    <row r="2288" spans="25:26" x14ac:dyDescent="0.35">
      <c r="Y2288" s="1"/>
      <c r="Z2288" s="1"/>
    </row>
    <row r="2289" spans="25:26" x14ac:dyDescent="0.35">
      <c r="Y2289" s="1"/>
      <c r="Z2289" s="1"/>
    </row>
    <row r="2290" spans="25:26" x14ac:dyDescent="0.35">
      <c r="Y2290" s="1"/>
      <c r="Z2290" s="1"/>
    </row>
    <row r="2291" spans="25:26" x14ac:dyDescent="0.35">
      <c r="Y2291" s="1"/>
      <c r="Z2291" s="1"/>
    </row>
    <row r="2292" spans="25:26" x14ac:dyDescent="0.35">
      <c r="Y2292" s="1"/>
      <c r="Z2292" s="1"/>
    </row>
    <row r="2293" spans="25:26" x14ac:dyDescent="0.35">
      <c r="Y2293" s="1"/>
      <c r="Z2293" s="1"/>
    </row>
    <row r="2294" spans="25:26" x14ac:dyDescent="0.35">
      <c r="Y2294" s="1"/>
      <c r="Z2294" s="1"/>
    </row>
    <row r="2295" spans="25:26" x14ac:dyDescent="0.35">
      <c r="Y2295" s="1"/>
      <c r="Z2295" s="1"/>
    </row>
    <row r="2296" spans="25:26" x14ac:dyDescent="0.35">
      <c r="Y2296" s="1"/>
      <c r="Z2296" s="1"/>
    </row>
    <row r="2297" spans="25:26" x14ac:dyDescent="0.35">
      <c r="Y2297" s="1"/>
      <c r="Z2297" s="1"/>
    </row>
    <row r="2298" spans="25:26" x14ac:dyDescent="0.35">
      <c r="Y2298" s="1"/>
      <c r="Z2298" s="1"/>
    </row>
    <row r="2299" spans="25:26" x14ac:dyDescent="0.35">
      <c r="Y2299" s="1"/>
      <c r="Z2299" s="1"/>
    </row>
    <row r="2300" spans="25:26" x14ac:dyDescent="0.35">
      <c r="Y2300" s="1"/>
      <c r="Z2300" s="1"/>
    </row>
    <row r="2301" spans="25:26" x14ac:dyDescent="0.35">
      <c r="Y2301" s="1"/>
      <c r="Z2301" s="1"/>
    </row>
    <row r="2302" spans="25:26" x14ac:dyDescent="0.35">
      <c r="Y2302" s="1"/>
      <c r="Z2302" s="1"/>
    </row>
    <row r="2303" spans="25:26" x14ac:dyDescent="0.35">
      <c r="Y2303" s="1"/>
      <c r="Z2303" s="1"/>
    </row>
    <row r="2304" spans="25:26" x14ac:dyDescent="0.35">
      <c r="Y2304" s="1"/>
      <c r="Z2304" s="1"/>
    </row>
    <row r="2305" spans="25:26" x14ac:dyDescent="0.35">
      <c r="Y2305" s="1"/>
      <c r="Z2305" s="1"/>
    </row>
    <row r="2306" spans="25:26" x14ac:dyDescent="0.35">
      <c r="Y2306" s="1"/>
      <c r="Z2306" s="1"/>
    </row>
    <row r="2307" spans="25:26" x14ac:dyDescent="0.35">
      <c r="Y2307" s="1"/>
      <c r="Z2307" s="1"/>
    </row>
    <row r="2308" spans="25:26" x14ac:dyDescent="0.35">
      <c r="Y2308" s="1"/>
      <c r="Z2308" s="1"/>
    </row>
    <row r="2309" spans="25:26" x14ac:dyDescent="0.35">
      <c r="Y2309" s="1"/>
      <c r="Z2309" s="1"/>
    </row>
    <row r="2310" spans="25:26" x14ac:dyDescent="0.35">
      <c r="Y2310" s="1"/>
      <c r="Z2310" s="1"/>
    </row>
    <row r="2311" spans="25:26" x14ac:dyDescent="0.35">
      <c r="Y2311" s="1"/>
      <c r="Z2311" s="1"/>
    </row>
    <row r="2312" spans="25:26" x14ac:dyDescent="0.35">
      <c r="Y2312" s="1"/>
      <c r="Z2312" s="1"/>
    </row>
    <row r="2313" spans="25:26" x14ac:dyDescent="0.35">
      <c r="Y2313" s="1"/>
      <c r="Z2313" s="1"/>
    </row>
    <row r="2314" spans="25:26" x14ac:dyDescent="0.35">
      <c r="Y2314" s="1"/>
      <c r="Z2314" s="1"/>
    </row>
    <row r="2315" spans="25:26" x14ac:dyDescent="0.35">
      <c r="Y2315" s="1"/>
      <c r="Z2315" s="1"/>
    </row>
    <row r="2316" spans="25:26" x14ac:dyDescent="0.35">
      <c r="Y2316" s="1"/>
      <c r="Z2316" s="1"/>
    </row>
    <row r="2317" spans="25:26" x14ac:dyDescent="0.35">
      <c r="Y2317" s="1"/>
      <c r="Z2317" s="1"/>
    </row>
    <row r="2318" spans="25:26" x14ac:dyDescent="0.35">
      <c r="Y2318" s="1"/>
      <c r="Z2318" s="1"/>
    </row>
    <row r="2319" spans="25:26" x14ac:dyDescent="0.35">
      <c r="Y2319" s="1"/>
      <c r="Z2319" s="1"/>
    </row>
    <row r="2320" spans="25:26" x14ac:dyDescent="0.35">
      <c r="Y2320" s="1"/>
      <c r="Z2320" s="1"/>
    </row>
    <row r="2321" spans="25:26" x14ac:dyDescent="0.35">
      <c r="Y2321" s="1"/>
      <c r="Z2321" s="1"/>
    </row>
    <row r="2322" spans="25:26" x14ac:dyDescent="0.35">
      <c r="Y2322" s="1"/>
      <c r="Z2322" s="1"/>
    </row>
    <row r="2323" spans="25:26" x14ac:dyDescent="0.35">
      <c r="Y2323" s="1"/>
      <c r="Z2323" s="1"/>
    </row>
    <row r="2324" spans="25:26" x14ac:dyDescent="0.35">
      <c r="Y2324" s="1"/>
      <c r="Z2324" s="1"/>
    </row>
    <row r="2325" spans="25:26" x14ac:dyDescent="0.35">
      <c r="Y2325" s="1"/>
      <c r="Z2325" s="1"/>
    </row>
    <row r="2326" spans="25:26" x14ac:dyDescent="0.35">
      <c r="Y2326" s="1"/>
      <c r="Z2326" s="1"/>
    </row>
    <row r="2327" spans="25:26" x14ac:dyDescent="0.35">
      <c r="Y2327" s="1"/>
      <c r="Z2327" s="1"/>
    </row>
    <row r="2328" spans="25:26" x14ac:dyDescent="0.35">
      <c r="Y2328" s="1"/>
      <c r="Z2328" s="1"/>
    </row>
    <row r="2329" spans="25:26" x14ac:dyDescent="0.35">
      <c r="Y2329" s="1"/>
      <c r="Z2329" s="1"/>
    </row>
    <row r="2330" spans="25:26" x14ac:dyDescent="0.35">
      <c r="Y2330" s="1"/>
      <c r="Z2330" s="1"/>
    </row>
    <row r="2331" spans="25:26" x14ac:dyDescent="0.35">
      <c r="Y2331" s="1"/>
      <c r="Z2331" s="1"/>
    </row>
    <row r="2332" spans="25:26" x14ac:dyDescent="0.35">
      <c r="Y2332" s="1"/>
      <c r="Z2332" s="1"/>
    </row>
    <row r="2333" spans="25:26" x14ac:dyDescent="0.35">
      <c r="Y2333" s="1"/>
      <c r="Z2333" s="1"/>
    </row>
    <row r="2334" spans="25:26" x14ac:dyDescent="0.35">
      <c r="Y2334" s="1"/>
      <c r="Z2334" s="1"/>
    </row>
    <row r="2335" spans="25:26" x14ac:dyDescent="0.35">
      <c r="Y2335" s="1"/>
      <c r="Z2335" s="1"/>
    </row>
    <row r="2336" spans="25:26" x14ac:dyDescent="0.35">
      <c r="Y2336" s="1"/>
      <c r="Z2336" s="1"/>
    </row>
    <row r="2337" spans="25:26" x14ac:dyDescent="0.35">
      <c r="Y2337" s="1"/>
      <c r="Z2337" s="1"/>
    </row>
    <row r="2338" spans="25:26" x14ac:dyDescent="0.35">
      <c r="Y2338" s="1"/>
      <c r="Z2338" s="1"/>
    </row>
    <row r="2339" spans="25:26" x14ac:dyDescent="0.35">
      <c r="Y2339" s="1"/>
      <c r="Z2339" s="1"/>
    </row>
    <row r="2340" spans="25:26" x14ac:dyDescent="0.35">
      <c r="Y2340" s="1"/>
      <c r="Z2340" s="1"/>
    </row>
    <row r="2341" spans="25:26" x14ac:dyDescent="0.35">
      <c r="Y2341" s="1"/>
      <c r="Z2341" s="1"/>
    </row>
    <row r="2342" spans="25:26" x14ac:dyDescent="0.35">
      <c r="Y2342" s="1"/>
      <c r="Z2342" s="1"/>
    </row>
    <row r="2343" spans="25:26" x14ac:dyDescent="0.35">
      <c r="Y2343" s="1"/>
      <c r="Z2343" s="1"/>
    </row>
    <row r="2344" spans="25:26" x14ac:dyDescent="0.35">
      <c r="Y2344" s="1"/>
      <c r="Z2344" s="1"/>
    </row>
    <row r="2345" spans="25:26" x14ac:dyDescent="0.35">
      <c r="Y2345" s="1"/>
      <c r="Z2345" s="1"/>
    </row>
    <row r="2346" spans="25:26" x14ac:dyDescent="0.35">
      <c r="Y2346" s="1"/>
      <c r="Z2346" s="1"/>
    </row>
    <row r="2347" spans="25:26" x14ac:dyDescent="0.35">
      <c r="Y2347" s="1"/>
      <c r="Z2347" s="1"/>
    </row>
    <row r="2348" spans="25:26" x14ac:dyDescent="0.35">
      <c r="Y2348" s="1"/>
      <c r="Z2348" s="1"/>
    </row>
    <row r="2349" spans="25:26" x14ac:dyDescent="0.35">
      <c r="Y2349" s="1"/>
      <c r="Z2349" s="1"/>
    </row>
    <row r="2350" spans="25:26" x14ac:dyDescent="0.35">
      <c r="Y2350" s="1"/>
      <c r="Z2350" s="1"/>
    </row>
    <row r="2351" spans="25:26" x14ac:dyDescent="0.35">
      <c r="Y2351" s="1"/>
      <c r="Z2351" s="1"/>
    </row>
    <row r="2352" spans="25:26" x14ac:dyDescent="0.35">
      <c r="Y2352" s="1"/>
      <c r="Z2352" s="1"/>
    </row>
    <row r="2353" spans="25:26" x14ac:dyDescent="0.35">
      <c r="Y2353" s="1"/>
      <c r="Z2353" s="1"/>
    </row>
    <row r="2354" spans="25:26" x14ac:dyDescent="0.35">
      <c r="Y2354" s="1"/>
      <c r="Z2354" s="1"/>
    </row>
    <row r="2355" spans="25:26" x14ac:dyDescent="0.35">
      <c r="Y2355" s="1"/>
      <c r="Z2355" s="1"/>
    </row>
    <row r="2356" spans="25:26" x14ac:dyDescent="0.35">
      <c r="Y2356" s="1"/>
      <c r="Z2356" s="1"/>
    </row>
    <row r="2357" spans="25:26" x14ac:dyDescent="0.35">
      <c r="Y2357" s="1"/>
      <c r="Z2357" s="1"/>
    </row>
    <row r="2358" spans="25:26" x14ac:dyDescent="0.35">
      <c r="Y2358" s="1"/>
      <c r="Z2358" s="1"/>
    </row>
    <row r="2359" spans="25:26" x14ac:dyDescent="0.35">
      <c r="Y2359" s="1"/>
      <c r="Z2359" s="1"/>
    </row>
    <row r="2360" spans="25:26" x14ac:dyDescent="0.35">
      <c r="Y2360" s="1"/>
      <c r="Z2360" s="1"/>
    </row>
    <row r="2361" spans="25:26" x14ac:dyDescent="0.35">
      <c r="Y2361" s="1"/>
      <c r="Z2361" s="1"/>
    </row>
    <row r="2362" spans="25:26" x14ac:dyDescent="0.35">
      <c r="Y2362" s="1"/>
      <c r="Z2362" s="1"/>
    </row>
    <row r="2363" spans="25:26" x14ac:dyDescent="0.35">
      <c r="Y2363" s="1"/>
      <c r="Z2363" s="1"/>
    </row>
    <row r="2364" spans="25:26" x14ac:dyDescent="0.35">
      <c r="Y2364" s="1"/>
      <c r="Z2364" s="1"/>
    </row>
    <row r="2365" spans="25:26" x14ac:dyDescent="0.35">
      <c r="Y2365" s="1"/>
      <c r="Z2365" s="1"/>
    </row>
    <row r="2366" spans="25:26" x14ac:dyDescent="0.35">
      <c r="Y2366" s="1"/>
      <c r="Z2366" s="1"/>
    </row>
    <row r="2367" spans="25:26" x14ac:dyDescent="0.35">
      <c r="Y2367" s="1"/>
      <c r="Z2367" s="1"/>
    </row>
    <row r="2368" spans="25:26" x14ac:dyDescent="0.35">
      <c r="Y2368" s="1"/>
      <c r="Z2368" s="1"/>
    </row>
    <row r="2369" spans="25:26" x14ac:dyDescent="0.35">
      <c r="Y2369" s="1"/>
      <c r="Z2369" s="1"/>
    </row>
    <row r="2370" spans="25:26" x14ac:dyDescent="0.35">
      <c r="Y2370" s="1"/>
      <c r="Z2370" s="1"/>
    </row>
    <row r="2371" spans="25:26" x14ac:dyDescent="0.35">
      <c r="Y2371" s="1"/>
      <c r="Z2371" s="1"/>
    </row>
    <row r="2372" spans="25:26" x14ac:dyDescent="0.35">
      <c r="Y2372" s="1"/>
      <c r="Z2372" s="1"/>
    </row>
    <row r="2373" spans="25:26" x14ac:dyDescent="0.35">
      <c r="Y2373" s="1"/>
      <c r="Z2373" s="1"/>
    </row>
    <row r="2374" spans="25:26" x14ac:dyDescent="0.35">
      <c r="Y2374" s="1"/>
      <c r="Z2374" s="1"/>
    </row>
    <row r="2375" spans="25:26" x14ac:dyDescent="0.35">
      <c r="Y2375" s="1"/>
      <c r="Z2375" s="1"/>
    </row>
    <row r="2376" spans="25:26" x14ac:dyDescent="0.35">
      <c r="Y2376" s="1"/>
      <c r="Z2376" s="1"/>
    </row>
    <row r="2377" spans="25:26" x14ac:dyDescent="0.35">
      <c r="Y2377" s="1"/>
      <c r="Z2377" s="1"/>
    </row>
    <row r="2378" spans="25:26" x14ac:dyDescent="0.35">
      <c r="Y2378" s="1"/>
      <c r="Z2378" s="1"/>
    </row>
    <row r="2379" spans="25:26" x14ac:dyDescent="0.35">
      <c r="Y2379" s="1"/>
      <c r="Z2379" s="1"/>
    </row>
    <row r="2380" spans="25:26" x14ac:dyDescent="0.35">
      <c r="Y2380" s="1"/>
      <c r="Z2380" s="1"/>
    </row>
    <row r="2381" spans="25:26" x14ac:dyDescent="0.35">
      <c r="Y2381" s="1"/>
      <c r="Z2381" s="1"/>
    </row>
    <row r="2382" spans="25:26" x14ac:dyDescent="0.35">
      <c r="Y2382" s="1"/>
      <c r="Z2382" s="1"/>
    </row>
    <row r="2383" spans="25:26" x14ac:dyDescent="0.35">
      <c r="Y2383" s="1"/>
      <c r="Z2383" s="1"/>
    </row>
    <row r="2384" spans="25:26" x14ac:dyDescent="0.35">
      <c r="Y2384" s="1"/>
      <c r="Z2384" s="1"/>
    </row>
    <row r="2385" spans="25:26" x14ac:dyDescent="0.35">
      <c r="Y2385" s="1"/>
      <c r="Z2385" s="1"/>
    </row>
    <row r="2386" spans="25:26" x14ac:dyDescent="0.35">
      <c r="Y2386" s="1"/>
      <c r="Z2386" s="1"/>
    </row>
    <row r="2387" spans="25:26" x14ac:dyDescent="0.35">
      <c r="Y2387" s="1"/>
      <c r="Z2387" s="1"/>
    </row>
    <row r="2388" spans="25:26" x14ac:dyDescent="0.35">
      <c r="Y2388" s="1"/>
      <c r="Z2388" s="1"/>
    </row>
    <row r="2389" spans="25:26" x14ac:dyDescent="0.35">
      <c r="Y2389" s="1"/>
      <c r="Z2389" s="1"/>
    </row>
    <row r="2390" spans="25:26" x14ac:dyDescent="0.35">
      <c r="Y2390" s="1"/>
      <c r="Z2390" s="1"/>
    </row>
    <row r="2391" spans="25:26" x14ac:dyDescent="0.35">
      <c r="Y2391" s="1"/>
      <c r="Z2391" s="1"/>
    </row>
    <row r="2392" spans="25:26" x14ac:dyDescent="0.35">
      <c r="Y2392" s="1"/>
      <c r="Z2392" s="1"/>
    </row>
    <row r="2393" spans="25:26" x14ac:dyDescent="0.35">
      <c r="Y2393" s="1"/>
      <c r="Z2393" s="1"/>
    </row>
    <row r="2394" spans="25:26" x14ac:dyDescent="0.35">
      <c r="Y2394" s="1"/>
      <c r="Z2394" s="1"/>
    </row>
    <row r="2395" spans="25:26" x14ac:dyDescent="0.35">
      <c r="Y2395" s="1"/>
      <c r="Z2395" s="1"/>
    </row>
    <row r="2396" spans="25:26" x14ac:dyDescent="0.35">
      <c r="Y2396" s="1"/>
      <c r="Z2396" s="1"/>
    </row>
    <row r="2397" spans="25:26" x14ac:dyDescent="0.35">
      <c r="Y2397" s="1"/>
      <c r="Z2397" s="1"/>
    </row>
    <row r="2398" spans="25:26" x14ac:dyDescent="0.35">
      <c r="Y2398" s="1"/>
      <c r="Z2398" s="1"/>
    </row>
    <row r="2399" spans="25:26" x14ac:dyDescent="0.35">
      <c r="Y2399" s="1"/>
      <c r="Z2399" s="1"/>
    </row>
    <row r="2400" spans="25:26" x14ac:dyDescent="0.35">
      <c r="Y2400" s="1"/>
      <c r="Z2400" s="1"/>
    </row>
    <row r="2401" spans="25:26" x14ac:dyDescent="0.35">
      <c r="Y2401" s="1"/>
      <c r="Z2401" s="1"/>
    </row>
    <row r="2402" spans="25:26" x14ac:dyDescent="0.35">
      <c r="Y2402" s="1"/>
      <c r="Z2402" s="1"/>
    </row>
    <row r="2403" spans="25:26" x14ac:dyDescent="0.35">
      <c r="Y2403" s="1"/>
      <c r="Z2403" s="1"/>
    </row>
    <row r="2404" spans="25:26" x14ac:dyDescent="0.35">
      <c r="Y2404" s="1"/>
      <c r="Z2404" s="1"/>
    </row>
    <row r="2405" spans="25:26" x14ac:dyDescent="0.35">
      <c r="Y2405" s="1"/>
      <c r="Z2405" s="1"/>
    </row>
    <row r="2406" spans="25:26" x14ac:dyDescent="0.35">
      <c r="Y2406" s="1"/>
      <c r="Z2406" s="1"/>
    </row>
  </sheetData>
  <mergeCells count="41">
    <mergeCell ref="AM2:AT2"/>
    <mergeCell ref="AV2:BC2"/>
    <mergeCell ref="D1:L1"/>
    <mergeCell ref="P1:W1"/>
    <mergeCell ref="Z1:AH1"/>
    <mergeCell ref="AJ1:AL1"/>
    <mergeCell ref="AM1:AT1"/>
    <mergeCell ref="AV1:BC1"/>
    <mergeCell ref="J3:K3"/>
    <mergeCell ref="D2:L2"/>
    <mergeCell ref="P2:W2"/>
    <mergeCell ref="Y2:Z2"/>
    <mergeCell ref="AA2:AH2"/>
    <mergeCell ref="BC3:BC4"/>
    <mergeCell ref="AA3:AE3"/>
    <mergeCell ref="AF3:AG3"/>
    <mergeCell ref="AH3:AH4"/>
    <mergeCell ref="AJ3:AJ4"/>
    <mergeCell ref="AK3:AK4"/>
    <mergeCell ref="AL3:AL4"/>
    <mergeCell ref="AM3:AQ3"/>
    <mergeCell ref="AR3:AS3"/>
    <mergeCell ref="AT3:AT4"/>
    <mergeCell ref="AV3:AZ3"/>
    <mergeCell ref="BA3:BB3"/>
    <mergeCell ref="A59:C59"/>
    <mergeCell ref="Y59:Z59"/>
    <mergeCell ref="Y61:AA61"/>
    <mergeCell ref="Y3:Y4"/>
    <mergeCell ref="Z3:Z4"/>
    <mergeCell ref="L3:L4"/>
    <mergeCell ref="N3:N4"/>
    <mergeCell ref="O3:O4"/>
    <mergeCell ref="P3:T3"/>
    <mergeCell ref="U3:V3"/>
    <mergeCell ref="W3:W4"/>
    <mergeCell ref="A3:A4"/>
    <mergeCell ref="B3:B4"/>
    <mergeCell ref="C3:C4"/>
    <mergeCell ref="D3:D4"/>
    <mergeCell ref="E3:I3"/>
  </mergeCells>
  <conditionalFormatting sqref="AA59:AG59">
    <cfRule type="cellIs" dxfId="0" priority="1" operator="lessThan">
      <formula>0</formula>
    </cfRule>
  </conditionalFormatting>
  <hyperlinks>
    <hyperlink ref="B2" r:id="rId1" xr:uid="{7873996F-F8F5-491E-9E63-94D811692638}"/>
    <hyperlink ref="C2" r:id="rId2" xr:uid="{B7F60FB6-4A07-4C22-899C-86425AF7F40B}"/>
    <hyperlink ref="Y2" r:id="rId3" xr:uid="{0F4F878B-0343-40CB-8EAB-18B284D17D32}"/>
    <hyperlink ref="N2" r:id="rId4" xr:uid="{22BA76EF-4D35-4332-904D-1D871BC9E430}"/>
    <hyperlink ref="O2" r:id="rId5" xr:uid="{34CF75D5-0507-4267-86A1-E4829F3505AB}"/>
  </hyperlinks>
  <pageMargins left="0.7" right="0.7" top="0.75" bottom="0.75" header="0.3" footer="0.3"/>
  <pageSetup paperSize="9" orientation="portrait" verticalDpi="300" r:id="rId6"/>
  <legacyDrawing r:id="rId7"/>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91392-5E96-4BA2-867F-624A2DD0ED08}">
  <sheetPr>
    <tabColor theme="8" tint="0.39997558519241921"/>
    <pageSetUpPr fitToPage="1"/>
  </sheetPr>
  <dimension ref="A1:AV70"/>
  <sheetViews>
    <sheetView zoomScale="80" zoomScaleNormal="80" zoomScaleSheetLayoutView="85" workbookViewId="0">
      <pane xSplit="5" ySplit="5" topLeftCell="F6" activePane="bottomRight" state="frozen"/>
      <selection activeCell="S11" sqref="S11"/>
      <selection pane="topRight" activeCell="S11" sqref="S11"/>
      <selection pane="bottomLeft" activeCell="S11" sqref="S11"/>
      <selection pane="bottomRight" activeCell="K12" sqref="K12"/>
    </sheetView>
  </sheetViews>
  <sheetFormatPr defaultColWidth="9.1796875" defaultRowHeight="14" x14ac:dyDescent="0.35"/>
  <cols>
    <col min="1" max="2" width="10.81640625" style="237" customWidth="1"/>
    <col min="3" max="3" width="11" style="237" customWidth="1"/>
    <col min="4" max="4" width="39.1796875" style="237" customWidth="1"/>
    <col min="5" max="5" width="1.54296875" style="237" customWidth="1"/>
    <col min="6" max="6" width="13" style="292" customWidth="1"/>
    <col min="7" max="7" width="12.26953125" style="237" customWidth="1"/>
    <col min="8" max="8" width="16.7265625" style="292" customWidth="1"/>
    <col min="9" max="9" width="0.81640625" style="292" customWidth="1"/>
    <col min="10" max="10" width="13" style="292" customWidth="1"/>
    <col min="11" max="11" width="12.26953125" style="237" customWidth="1"/>
    <col min="12" max="12" width="16.7265625" style="292" customWidth="1"/>
    <col min="13" max="13" width="46" style="237" customWidth="1"/>
    <col min="14" max="14" width="0.81640625" style="237" customWidth="1"/>
    <col min="15" max="15" width="4.54296875" style="314" customWidth="1"/>
    <col min="16" max="16" width="8.453125" style="237" customWidth="1"/>
    <col min="17" max="17" width="9.1796875" style="237"/>
    <col min="18" max="18" width="8.26953125" style="237" customWidth="1"/>
    <col min="19" max="19" width="9.1796875" style="237"/>
    <col min="20" max="20" width="8.26953125" style="237" customWidth="1"/>
    <col min="21" max="21" width="9.1796875" style="237"/>
    <col min="22" max="22" width="8.26953125" style="237" customWidth="1"/>
    <col min="23" max="23" width="9.1796875" style="237"/>
    <col min="24" max="24" width="8.26953125" style="237" customWidth="1"/>
    <col min="25" max="25" width="9.1796875" style="237"/>
    <col min="26" max="26" width="8.26953125" style="237" customWidth="1"/>
    <col min="27" max="27" width="9.1796875" style="237"/>
    <col min="28" max="28" width="8.26953125" style="237" customWidth="1"/>
    <col min="29" max="29" width="9.1796875" style="237"/>
    <col min="30" max="30" width="4.54296875" style="314" customWidth="1"/>
    <col min="31" max="31" width="8.453125" style="237" customWidth="1"/>
    <col min="32" max="32" width="9.1796875" style="237"/>
    <col min="33" max="33" width="8.26953125" style="237" customWidth="1"/>
    <col min="34" max="34" width="9.1796875" style="237"/>
    <col min="35" max="35" width="8.26953125" style="237" customWidth="1"/>
    <col min="36" max="36" width="9.1796875" style="237"/>
    <col min="37" max="37" width="8.26953125" style="237" customWidth="1"/>
    <col min="38" max="38" width="9.1796875" style="237"/>
    <col min="39" max="39" width="8.26953125" style="237" customWidth="1"/>
    <col min="40" max="40" width="9.1796875" style="237"/>
    <col min="41" max="41" width="8.26953125" style="237" customWidth="1"/>
    <col min="42" max="42" width="9.1796875" style="237"/>
    <col min="43" max="43" width="8.26953125" style="237" customWidth="1"/>
    <col min="44" max="44" width="9.1796875" style="237"/>
    <col min="45" max="45" width="4.54296875" style="315" customWidth="1"/>
    <col min="46" max="47" width="11" style="237" customWidth="1"/>
    <col min="48" max="48" width="12.26953125" style="423" customWidth="1"/>
    <col min="49" max="16384" width="9.1796875" style="237"/>
  </cols>
  <sheetData>
    <row r="1" spans="1:48" x14ac:dyDescent="0.35">
      <c r="D1" s="239"/>
      <c r="E1" s="239"/>
      <c r="F1" s="316"/>
      <c r="J1" s="316"/>
      <c r="P1" s="419" t="s">
        <v>465</v>
      </c>
    </row>
    <row r="2" spans="1:48" x14ac:dyDescent="0.35">
      <c r="A2" s="416" t="s">
        <v>454</v>
      </c>
      <c r="B2" s="416"/>
      <c r="C2" s="416"/>
      <c r="D2" s="416"/>
      <c r="E2" s="416"/>
      <c r="F2" s="416"/>
      <c r="J2" s="416"/>
    </row>
    <row r="3" spans="1:48" x14ac:dyDescent="0.35">
      <c r="D3" s="245"/>
      <c r="E3" s="245"/>
      <c r="F3" s="531" t="s">
        <v>461</v>
      </c>
      <c r="G3" s="532"/>
      <c r="H3" s="533"/>
      <c r="I3" s="420"/>
      <c r="J3" s="531" t="s">
        <v>462</v>
      </c>
      <c r="K3" s="532"/>
      <c r="L3" s="533"/>
      <c r="P3" s="535" t="s">
        <v>227</v>
      </c>
      <c r="Q3" s="535"/>
      <c r="R3" s="535"/>
      <c r="S3" s="535"/>
      <c r="T3" s="535"/>
      <c r="U3" s="535"/>
      <c r="V3" s="535"/>
      <c r="W3" s="535"/>
      <c r="X3" s="535"/>
      <c r="Y3" s="535"/>
      <c r="Z3" s="535"/>
      <c r="AA3" s="535"/>
      <c r="AB3" s="535"/>
      <c r="AC3" s="535"/>
      <c r="AE3" s="535" t="s">
        <v>227</v>
      </c>
      <c r="AF3" s="535"/>
      <c r="AG3" s="535"/>
      <c r="AH3" s="535"/>
      <c r="AI3" s="535"/>
      <c r="AJ3" s="535"/>
      <c r="AK3" s="535"/>
      <c r="AL3" s="535"/>
      <c r="AM3" s="535"/>
      <c r="AN3" s="535"/>
      <c r="AO3" s="535"/>
      <c r="AP3" s="535"/>
      <c r="AQ3" s="535"/>
      <c r="AR3" s="535"/>
      <c r="AS3" s="548" t="s">
        <v>458</v>
      </c>
      <c r="AT3" s="545" t="s">
        <v>341</v>
      </c>
      <c r="AU3" s="545" t="s">
        <v>31</v>
      </c>
    </row>
    <row r="4" spans="1:48" ht="45.75" customHeight="1" x14ac:dyDescent="0.35">
      <c r="A4" s="529" t="s">
        <v>455</v>
      </c>
      <c r="B4" s="529" t="s">
        <v>459</v>
      </c>
      <c r="C4" s="529" t="s">
        <v>460</v>
      </c>
      <c r="D4" s="551" t="s">
        <v>349</v>
      </c>
      <c r="E4" s="295"/>
      <c r="F4" s="537" t="s">
        <v>366</v>
      </c>
      <c r="G4" s="539" t="s">
        <v>367</v>
      </c>
      <c r="H4" s="537" t="s">
        <v>463</v>
      </c>
      <c r="I4" s="421"/>
      <c r="J4" s="537" t="s">
        <v>366</v>
      </c>
      <c r="K4" s="539" t="s">
        <v>367</v>
      </c>
      <c r="L4" s="537" t="s">
        <v>464</v>
      </c>
      <c r="M4" s="553" t="s">
        <v>368</v>
      </c>
      <c r="N4" s="541"/>
      <c r="O4" s="536" t="s">
        <v>456</v>
      </c>
      <c r="P4" s="542" t="str">
        <f>modelis!C8</f>
        <v>PET: caurspīdīgs</v>
      </c>
      <c r="Q4" s="534"/>
      <c r="R4" s="534" t="str">
        <f>modelis!C9</f>
        <v>PET: citu krāsu</v>
      </c>
      <c r="S4" s="534"/>
      <c r="T4" s="534" t="str">
        <f>modelis!C10</f>
        <v>Metāls:Alumīnijs</v>
      </c>
      <c r="U4" s="534"/>
      <c r="V4" s="534" t="str">
        <f>modelis!C11</f>
        <v>Metāls:Tērauds</v>
      </c>
      <c r="W4" s="534"/>
      <c r="X4" s="534" t="str">
        <f>modelis!C12</f>
        <v>Vienreizlietojamais stikls</v>
      </c>
      <c r="Y4" s="534"/>
      <c r="Z4" s="534" t="str">
        <f>modelis!C13</f>
        <v>Universāla dizaina (BBH)stikls</v>
      </c>
      <c r="AA4" s="534"/>
      <c r="AB4" s="534" t="str">
        <f>modelis!C14</f>
        <v>Individuāla dizaina stikls</v>
      </c>
      <c r="AC4" s="534"/>
      <c r="AD4" s="536" t="s">
        <v>457</v>
      </c>
      <c r="AE4" s="534" t="str">
        <f>modelis!C15</f>
        <v>Savākšana un nogāde šķirošanas centrā</v>
      </c>
      <c r="AF4" s="534"/>
      <c r="AG4" s="534" t="str">
        <f>modelis!C16</f>
        <v>Uzglabāšana pirms pārstrādes</v>
      </c>
      <c r="AH4" s="534"/>
      <c r="AI4" s="534" t="str">
        <f>modelis!C17</f>
        <v>Presētā iepakojuma šķirošana</v>
      </c>
      <c r="AJ4" s="534"/>
      <c r="AK4" s="534" t="str">
        <f>modelis!C18</f>
        <v>Nepresētā iepakojma šķirošana</v>
      </c>
      <c r="AL4" s="534"/>
      <c r="AM4" s="534" t="str">
        <f>modelis!C19</f>
        <v>Uzglabāšana pēc šķirošanas</v>
      </c>
      <c r="AN4" s="534"/>
      <c r="AO4" s="534" t="str">
        <f>modelis!C20</f>
        <v>Tālākai pārstrādei derīgo mater. nogādāšana tālākai pārstrādei vai atgriešana dzērienu ražotājiem atkārtotai izmantošanai</v>
      </c>
      <c r="AP4" s="534"/>
      <c r="AQ4" s="534" t="str">
        <f>modelis!C21</f>
        <v>Citi procesi*</v>
      </c>
      <c r="AR4" s="534"/>
      <c r="AS4" s="549"/>
      <c r="AT4" s="546"/>
      <c r="AU4" s="546"/>
      <c r="AV4" s="543" t="s">
        <v>444</v>
      </c>
    </row>
    <row r="5" spans="1:48" ht="57.75" customHeight="1" x14ac:dyDescent="0.35">
      <c r="A5" s="530"/>
      <c r="B5" s="530"/>
      <c r="C5" s="530"/>
      <c r="D5" s="552"/>
      <c r="E5" s="295"/>
      <c r="F5" s="538"/>
      <c r="G5" s="540"/>
      <c r="H5" s="538"/>
      <c r="I5" s="422"/>
      <c r="J5" s="538"/>
      <c r="K5" s="540"/>
      <c r="L5" s="538"/>
      <c r="M5" s="554"/>
      <c r="N5" s="541"/>
      <c r="O5" s="536"/>
      <c r="P5" s="296" t="s">
        <v>340</v>
      </c>
      <c r="Q5" s="294" t="s">
        <v>31</v>
      </c>
      <c r="R5" s="296" t="s">
        <v>340</v>
      </c>
      <c r="S5" s="294" t="s">
        <v>31</v>
      </c>
      <c r="T5" s="296" t="s">
        <v>340</v>
      </c>
      <c r="U5" s="294" t="s">
        <v>31</v>
      </c>
      <c r="V5" s="296" t="s">
        <v>340</v>
      </c>
      <c r="W5" s="294" t="s">
        <v>31</v>
      </c>
      <c r="X5" s="296" t="s">
        <v>340</v>
      </c>
      <c r="Y5" s="294" t="s">
        <v>31</v>
      </c>
      <c r="Z5" s="296" t="s">
        <v>340</v>
      </c>
      <c r="AA5" s="294" t="s">
        <v>31</v>
      </c>
      <c r="AB5" s="296" t="s">
        <v>340</v>
      </c>
      <c r="AC5" s="294" t="s">
        <v>31</v>
      </c>
      <c r="AD5" s="536"/>
      <c r="AE5" s="296" t="s">
        <v>340</v>
      </c>
      <c r="AF5" s="294" t="s">
        <v>31</v>
      </c>
      <c r="AG5" s="296" t="s">
        <v>340</v>
      </c>
      <c r="AH5" s="294" t="s">
        <v>31</v>
      </c>
      <c r="AI5" s="296" t="s">
        <v>340</v>
      </c>
      <c r="AJ5" s="294" t="s">
        <v>31</v>
      </c>
      <c r="AK5" s="296" t="s">
        <v>340</v>
      </c>
      <c r="AL5" s="294" t="s">
        <v>31</v>
      </c>
      <c r="AM5" s="296" t="s">
        <v>340</v>
      </c>
      <c r="AN5" s="294" t="s">
        <v>31</v>
      </c>
      <c r="AO5" s="296" t="s">
        <v>340</v>
      </c>
      <c r="AP5" s="294" t="s">
        <v>31</v>
      </c>
      <c r="AQ5" s="296" t="s">
        <v>340</v>
      </c>
      <c r="AR5" s="294" t="s">
        <v>31</v>
      </c>
      <c r="AS5" s="550"/>
      <c r="AT5" s="547"/>
      <c r="AU5" s="547"/>
      <c r="AV5" s="544"/>
    </row>
    <row r="6" spans="1:48" s="245" customFormat="1" ht="33" customHeight="1" x14ac:dyDescent="0.35">
      <c r="A6" s="318" t="s">
        <v>32</v>
      </c>
      <c r="B6" s="318"/>
      <c r="C6" s="318"/>
      <c r="D6" s="319" t="s">
        <v>33</v>
      </c>
      <c r="F6" s="291"/>
      <c r="G6" s="290"/>
      <c r="H6" s="291">
        <f>H7+H23</f>
        <v>0</v>
      </c>
      <c r="I6" s="291"/>
      <c r="J6" s="291"/>
      <c r="K6" s="290"/>
      <c r="L6" s="291">
        <f>L7+L23</f>
        <v>0</v>
      </c>
      <c r="M6" s="290"/>
      <c r="O6" s="320"/>
      <c r="P6" s="269"/>
      <c r="Q6" s="269"/>
      <c r="R6" s="321"/>
      <c r="S6" s="269"/>
      <c r="T6" s="269"/>
      <c r="U6" s="269"/>
      <c r="V6" s="269"/>
      <c r="W6" s="269"/>
      <c r="X6" s="269"/>
      <c r="Y6" s="269"/>
      <c r="Z6" s="269"/>
      <c r="AA6" s="269"/>
      <c r="AB6" s="269"/>
      <c r="AC6" s="269"/>
      <c r="AD6" s="320"/>
      <c r="AE6" s="269"/>
      <c r="AF6" s="269"/>
      <c r="AG6" s="321"/>
      <c r="AH6" s="269"/>
      <c r="AI6" s="269"/>
      <c r="AJ6" s="269"/>
      <c r="AK6" s="269"/>
      <c r="AL6" s="269"/>
      <c r="AM6" s="269"/>
      <c r="AN6" s="269"/>
      <c r="AO6" s="269"/>
      <c r="AP6" s="269"/>
      <c r="AQ6" s="269"/>
      <c r="AR6" s="269"/>
      <c r="AS6" s="322"/>
      <c r="AT6" s="323"/>
      <c r="AU6" s="323"/>
      <c r="AV6" s="425"/>
    </row>
    <row r="7" spans="1:48" s="245" customFormat="1" ht="15.5" x14ac:dyDescent="0.35">
      <c r="A7" s="25" t="s">
        <v>35</v>
      </c>
      <c r="B7" s="25"/>
      <c r="C7" s="25"/>
      <c r="D7" s="26" t="s">
        <v>36</v>
      </c>
      <c r="F7" s="291"/>
      <c r="G7" s="290"/>
      <c r="H7" s="291">
        <f>H8+H16</f>
        <v>0</v>
      </c>
      <c r="I7" s="291"/>
      <c r="J7" s="291"/>
      <c r="K7" s="290"/>
      <c r="L7" s="291">
        <f>L8+L16</f>
        <v>0</v>
      </c>
      <c r="M7" s="325"/>
      <c r="O7" s="320"/>
      <c r="P7" s="269"/>
      <c r="Q7" s="269"/>
      <c r="R7" s="321"/>
      <c r="S7" s="269"/>
      <c r="T7" s="269"/>
      <c r="U7" s="269"/>
      <c r="V7" s="269"/>
      <c r="W7" s="269"/>
      <c r="X7" s="269"/>
      <c r="Y7" s="269"/>
      <c r="Z7" s="269"/>
      <c r="AA7" s="269"/>
      <c r="AB7" s="269"/>
      <c r="AC7" s="269"/>
      <c r="AD7" s="320"/>
      <c r="AE7" s="269"/>
      <c r="AF7" s="269"/>
      <c r="AG7" s="321"/>
      <c r="AH7" s="269"/>
      <c r="AI7" s="269"/>
      <c r="AJ7" s="269"/>
      <c r="AK7" s="269"/>
      <c r="AL7" s="269"/>
      <c r="AM7" s="269"/>
      <c r="AN7" s="269"/>
      <c r="AO7" s="269"/>
      <c r="AP7" s="269"/>
      <c r="AQ7" s="269"/>
      <c r="AR7" s="269"/>
      <c r="AS7" s="322"/>
      <c r="AT7" s="323"/>
      <c r="AU7" s="323"/>
      <c r="AV7" s="425"/>
    </row>
    <row r="8" spans="1:48" s="245" customFormat="1" ht="15.5" x14ac:dyDescent="0.35">
      <c r="A8" s="13" t="s">
        <v>37</v>
      </c>
      <c r="B8" s="13"/>
      <c r="C8" s="13"/>
      <c r="D8" s="28" t="s">
        <v>38</v>
      </c>
      <c r="F8" s="291"/>
      <c r="G8" s="290"/>
      <c r="H8" s="291"/>
      <c r="I8" s="291"/>
      <c r="J8" s="291"/>
      <c r="K8" s="290"/>
      <c r="L8" s="291"/>
      <c r="M8" s="319"/>
      <c r="O8" s="326"/>
      <c r="P8" s="290"/>
      <c r="Q8" s="290"/>
      <c r="R8" s="327"/>
      <c r="S8" s="290"/>
      <c r="T8" s="290"/>
      <c r="U8" s="290"/>
      <c r="V8" s="290"/>
      <c r="W8" s="290"/>
      <c r="X8" s="290"/>
      <c r="Y8" s="290"/>
      <c r="Z8" s="290"/>
      <c r="AA8" s="290"/>
      <c r="AB8" s="290"/>
      <c r="AC8" s="290"/>
      <c r="AD8" s="326"/>
      <c r="AE8" s="290"/>
      <c r="AF8" s="290"/>
      <c r="AG8" s="327"/>
      <c r="AH8" s="290"/>
      <c r="AI8" s="290"/>
      <c r="AJ8" s="290"/>
      <c r="AK8" s="290"/>
      <c r="AL8" s="290"/>
      <c r="AM8" s="290"/>
      <c r="AN8" s="290"/>
      <c r="AO8" s="290"/>
      <c r="AP8" s="290"/>
      <c r="AQ8" s="290"/>
      <c r="AR8" s="290"/>
      <c r="AS8" s="328"/>
      <c r="AT8" s="329"/>
      <c r="AU8" s="329"/>
      <c r="AV8" s="425"/>
    </row>
    <row r="9" spans="1:48" s="245" customFormat="1" x14ac:dyDescent="0.35">
      <c r="A9" s="324"/>
      <c r="B9" s="324"/>
      <c r="C9" s="324"/>
      <c r="D9" s="330"/>
      <c r="E9" s="331"/>
      <c r="F9" s="332"/>
      <c r="G9" s="333"/>
      <c r="H9" s="334"/>
      <c r="I9" s="334"/>
      <c r="J9" s="332">
        <v>100</v>
      </c>
      <c r="K9" s="333">
        <v>12</v>
      </c>
      <c r="L9" s="334">
        <f>J9*K9</f>
        <v>1200</v>
      </c>
      <c r="M9" s="335"/>
      <c r="O9" s="320"/>
      <c r="P9" s="267" t="e">
        <f>modelis!G8</f>
        <v>#DIV/0!</v>
      </c>
      <c r="Q9" s="268" t="e">
        <f>$L9*P9</f>
        <v>#DIV/0!</v>
      </c>
      <c r="R9" s="304" t="e">
        <f>modelis!G9</f>
        <v>#DIV/0!</v>
      </c>
      <c r="S9" s="268" t="e">
        <f>$L9*R9</f>
        <v>#DIV/0!</v>
      </c>
      <c r="T9" s="267" t="e">
        <f>modelis!G10</f>
        <v>#DIV/0!</v>
      </c>
      <c r="U9" s="268" t="e">
        <f>$L9*T9</f>
        <v>#DIV/0!</v>
      </c>
      <c r="V9" s="267" t="e">
        <f>modelis!G11</f>
        <v>#DIV/0!</v>
      </c>
      <c r="W9" s="268" t="e">
        <f>$L9*V9</f>
        <v>#DIV/0!</v>
      </c>
      <c r="X9" s="267" t="e">
        <f>modelis!G12</f>
        <v>#DIV/0!</v>
      </c>
      <c r="Y9" s="268" t="e">
        <f>$L9*X9</f>
        <v>#DIV/0!</v>
      </c>
      <c r="Z9" s="267" t="e">
        <f>modelis!G13</f>
        <v>#DIV/0!</v>
      </c>
      <c r="AA9" s="268" t="e">
        <f>$L9*Z9</f>
        <v>#DIV/0!</v>
      </c>
      <c r="AB9" s="267" t="e">
        <f>modelis!G14</f>
        <v>#DIV/0!</v>
      </c>
      <c r="AC9" s="268" t="e">
        <f>$L9*AB9</f>
        <v>#DIV/0!</v>
      </c>
      <c r="AD9" s="320"/>
      <c r="AE9" s="267"/>
      <c r="AF9" s="268"/>
      <c r="AG9" s="304"/>
      <c r="AH9" s="268"/>
      <c r="AI9" s="267"/>
      <c r="AJ9" s="268"/>
      <c r="AK9" s="267"/>
      <c r="AL9" s="268"/>
      <c r="AM9" s="267"/>
      <c r="AN9" s="268"/>
      <c r="AO9" s="267"/>
      <c r="AP9" s="268"/>
      <c r="AQ9" s="267"/>
      <c r="AR9" s="268"/>
      <c r="AS9" s="322"/>
      <c r="AT9" s="323"/>
      <c r="AU9" s="323"/>
      <c r="AV9" s="427" t="e">
        <f>SUM(Q9,S9,U9,W9,Y9,AA9,AC9)+SUM(AF9,AH9,AJ9,AL9,AN9,AP9,AR9)+AU9</f>
        <v>#DIV/0!</v>
      </c>
    </row>
    <row r="10" spans="1:48" s="245" customFormat="1" x14ac:dyDescent="0.35">
      <c r="A10" s="324"/>
      <c r="B10" s="324"/>
      <c r="C10" s="324"/>
      <c r="D10" s="330"/>
      <c r="E10" s="331"/>
      <c r="F10" s="334"/>
      <c r="G10" s="333"/>
      <c r="H10" s="334"/>
      <c r="I10" s="334"/>
      <c r="J10" s="334"/>
      <c r="K10" s="333"/>
      <c r="L10" s="334">
        <v>200</v>
      </c>
      <c r="M10" s="335"/>
      <c r="O10" s="320"/>
      <c r="P10" s="267"/>
      <c r="Q10" s="268"/>
      <c r="R10" s="304"/>
      <c r="S10" s="268"/>
      <c r="T10" s="267"/>
      <c r="U10" s="268"/>
      <c r="V10" s="267"/>
      <c r="W10" s="268"/>
      <c r="X10" s="267"/>
      <c r="Y10" s="268"/>
      <c r="Z10" s="267"/>
      <c r="AA10" s="268"/>
      <c r="AB10" s="267"/>
      <c r="AC10" s="268"/>
      <c r="AD10" s="320"/>
      <c r="AE10" s="267" t="e">
        <f>modelis!G15</f>
        <v>#DIV/0!</v>
      </c>
      <c r="AF10" s="268" t="e">
        <f>$L10*AE10</f>
        <v>#DIV/0!</v>
      </c>
      <c r="AG10" s="304" t="e">
        <f>modelis!G16</f>
        <v>#DIV/0!</v>
      </c>
      <c r="AH10" s="268" t="e">
        <f>$L10*AG10</f>
        <v>#DIV/0!</v>
      </c>
      <c r="AI10" s="267" t="e">
        <f>modelis!G17</f>
        <v>#DIV/0!</v>
      </c>
      <c r="AJ10" s="268" t="e">
        <f>$L10*AI10</f>
        <v>#DIV/0!</v>
      </c>
      <c r="AK10" s="267" t="e">
        <f>modelis!G18</f>
        <v>#DIV/0!</v>
      </c>
      <c r="AL10" s="268" t="e">
        <f>$L10*AK10</f>
        <v>#DIV/0!</v>
      </c>
      <c r="AM10" s="267" t="e">
        <f>modelis!G19</f>
        <v>#DIV/0!</v>
      </c>
      <c r="AN10" s="268" t="e">
        <f>$L10*AM10</f>
        <v>#DIV/0!</v>
      </c>
      <c r="AO10" s="267" t="e">
        <f>modelis!G20</f>
        <v>#DIV/0!</v>
      </c>
      <c r="AP10" s="268" t="e">
        <f>$L10*AO10</f>
        <v>#DIV/0!</v>
      </c>
      <c r="AQ10" s="267" t="e">
        <f>modelis!G21</f>
        <v>#DIV/0!</v>
      </c>
      <c r="AR10" s="268" t="e">
        <f>$L10*AQ10</f>
        <v>#DIV/0!</v>
      </c>
      <c r="AS10" s="322"/>
      <c r="AT10" s="323"/>
      <c r="AU10" s="323"/>
      <c r="AV10" s="427" t="e">
        <f>SUM(Q10,S10,U10,W10,Y10,AA10,AC10)+SUM(AF10,AH10,AJ10,AL10,AN10,AP10,AR10)+AU10</f>
        <v>#DIV/0!</v>
      </c>
    </row>
    <row r="11" spans="1:48" s="245" customFormat="1" x14ac:dyDescent="0.35">
      <c r="A11" s="318"/>
      <c r="B11" s="318"/>
      <c r="C11" s="318"/>
      <c r="D11" s="319"/>
      <c r="F11" s="291"/>
      <c r="G11" s="290"/>
      <c r="H11" s="291"/>
      <c r="I11" s="291"/>
      <c r="J11" s="291"/>
      <c r="K11" s="290"/>
      <c r="L11" s="291"/>
      <c r="M11" s="319"/>
      <c r="O11" s="326"/>
      <c r="P11" s="290"/>
      <c r="Q11" s="290"/>
      <c r="R11" s="327"/>
      <c r="S11" s="290"/>
      <c r="T11" s="290"/>
      <c r="U11" s="290"/>
      <c r="V11" s="290"/>
      <c r="W11" s="290"/>
      <c r="X11" s="290"/>
      <c r="Y11" s="290"/>
      <c r="Z11" s="290"/>
      <c r="AA11" s="290"/>
      <c r="AB11" s="290"/>
      <c r="AC11" s="290"/>
      <c r="AD11" s="326"/>
      <c r="AE11" s="290"/>
      <c r="AF11" s="290"/>
      <c r="AG11" s="327"/>
      <c r="AH11" s="290"/>
      <c r="AI11" s="290"/>
      <c r="AJ11" s="290"/>
      <c r="AK11" s="290"/>
      <c r="AL11" s="290"/>
      <c r="AM11" s="290"/>
      <c r="AN11" s="290"/>
      <c r="AO11" s="290"/>
      <c r="AP11" s="290"/>
      <c r="AQ11" s="290"/>
      <c r="AR11" s="290"/>
      <c r="AS11" s="328"/>
      <c r="AT11" s="329"/>
      <c r="AU11" s="329"/>
      <c r="AV11" s="425"/>
    </row>
    <row r="12" spans="1:48" s="245" customFormat="1" x14ac:dyDescent="0.35">
      <c r="A12" s="324"/>
      <c r="B12" s="324"/>
      <c r="C12" s="324"/>
      <c r="D12" s="330"/>
      <c r="E12" s="331"/>
      <c r="F12" s="332"/>
      <c r="G12" s="333"/>
      <c r="H12" s="334"/>
      <c r="I12" s="334"/>
      <c r="J12" s="332"/>
      <c r="K12" s="333"/>
      <c r="L12" s="334"/>
      <c r="M12" s="335"/>
      <c r="O12" s="320"/>
      <c r="P12" s="267"/>
      <c r="Q12" s="268"/>
      <c r="R12" s="304"/>
      <c r="S12" s="268"/>
      <c r="T12" s="267"/>
      <c r="U12" s="268"/>
      <c r="V12" s="267"/>
      <c r="W12" s="268"/>
      <c r="X12" s="267"/>
      <c r="Y12" s="268"/>
      <c r="Z12" s="267"/>
      <c r="AA12" s="268"/>
      <c r="AB12" s="267"/>
      <c r="AC12" s="268"/>
      <c r="AD12" s="320"/>
      <c r="AE12" s="267"/>
      <c r="AF12" s="268"/>
      <c r="AG12" s="304"/>
      <c r="AH12" s="268"/>
      <c r="AI12" s="267"/>
      <c r="AJ12" s="268"/>
      <c r="AK12" s="267"/>
      <c r="AL12" s="268"/>
      <c r="AM12" s="267"/>
      <c r="AN12" s="268"/>
      <c r="AO12" s="267"/>
      <c r="AP12" s="268"/>
      <c r="AQ12" s="267"/>
      <c r="AR12" s="268"/>
      <c r="AS12" s="322"/>
      <c r="AT12" s="323"/>
      <c r="AU12" s="323"/>
      <c r="AV12" s="424"/>
    </row>
    <row r="13" spans="1:48" s="245" customFormat="1" x14ac:dyDescent="0.35">
      <c r="A13" s="324"/>
      <c r="B13" s="324"/>
      <c r="C13" s="324"/>
      <c r="D13" s="330"/>
      <c r="E13" s="331"/>
      <c r="F13" s="334"/>
      <c r="G13" s="333"/>
      <c r="H13" s="334"/>
      <c r="I13" s="334"/>
      <c r="J13" s="334"/>
      <c r="K13" s="333"/>
      <c r="L13" s="334"/>
      <c r="M13" s="335"/>
      <c r="O13" s="320"/>
      <c r="P13" s="267"/>
      <c r="Q13" s="268"/>
      <c r="R13" s="304"/>
      <c r="S13" s="268"/>
      <c r="T13" s="267"/>
      <c r="U13" s="268"/>
      <c r="V13" s="267"/>
      <c r="W13" s="268"/>
      <c r="X13" s="267"/>
      <c r="Y13" s="268"/>
      <c r="Z13" s="267"/>
      <c r="AA13" s="268"/>
      <c r="AB13" s="267"/>
      <c r="AC13" s="268"/>
      <c r="AD13" s="320"/>
      <c r="AE13" s="267"/>
      <c r="AF13" s="268"/>
      <c r="AG13" s="304"/>
      <c r="AH13" s="268"/>
      <c r="AI13" s="267"/>
      <c r="AJ13" s="268"/>
      <c r="AK13" s="267"/>
      <c r="AL13" s="268"/>
      <c r="AM13" s="267"/>
      <c r="AN13" s="268"/>
      <c r="AO13" s="267"/>
      <c r="AP13" s="268"/>
      <c r="AQ13" s="267"/>
      <c r="AR13" s="268"/>
      <c r="AS13" s="322"/>
      <c r="AT13" s="323"/>
      <c r="AU13" s="323"/>
      <c r="AV13" s="424"/>
    </row>
    <row r="14" spans="1:48" s="245" customFormat="1" x14ac:dyDescent="0.35">
      <c r="A14" s="324"/>
      <c r="B14" s="324"/>
      <c r="C14" s="324"/>
      <c r="D14" s="336"/>
      <c r="E14" s="237"/>
      <c r="F14" s="265"/>
      <c r="G14" s="269"/>
      <c r="H14" s="265"/>
      <c r="I14" s="265"/>
      <c r="J14" s="265"/>
      <c r="K14" s="269"/>
      <c r="L14" s="265"/>
      <c r="M14" s="337"/>
      <c r="O14" s="320"/>
      <c r="P14" s="267"/>
      <c r="Q14" s="268"/>
      <c r="R14" s="304"/>
      <c r="S14" s="268"/>
      <c r="T14" s="267"/>
      <c r="U14" s="268"/>
      <c r="V14" s="267"/>
      <c r="W14" s="268"/>
      <c r="X14" s="267"/>
      <c r="Y14" s="268"/>
      <c r="Z14" s="267"/>
      <c r="AA14" s="268"/>
      <c r="AB14" s="267"/>
      <c r="AC14" s="268"/>
      <c r="AD14" s="320"/>
      <c r="AE14" s="267"/>
      <c r="AF14" s="268"/>
      <c r="AG14" s="304"/>
      <c r="AH14" s="268"/>
      <c r="AI14" s="267"/>
      <c r="AJ14" s="268"/>
      <c r="AK14" s="267"/>
      <c r="AL14" s="268"/>
      <c r="AM14" s="267"/>
      <c r="AN14" s="268"/>
      <c r="AO14" s="267"/>
      <c r="AP14" s="268"/>
      <c r="AQ14" s="267"/>
      <c r="AR14" s="268"/>
      <c r="AS14" s="322"/>
      <c r="AT14" s="323"/>
      <c r="AU14" s="323"/>
      <c r="AV14" s="424"/>
    </row>
    <row r="15" spans="1:48" s="245" customFormat="1" x14ac:dyDescent="0.35">
      <c r="A15" s="324"/>
      <c r="B15" s="324"/>
      <c r="C15" s="324"/>
      <c r="D15" s="335"/>
      <c r="E15" s="331"/>
      <c r="F15" s="334"/>
      <c r="G15" s="333"/>
      <c r="H15" s="334"/>
      <c r="I15" s="334"/>
      <c r="J15" s="334"/>
      <c r="K15" s="333"/>
      <c r="L15" s="334"/>
      <c r="M15" s="335"/>
      <c r="O15" s="320"/>
      <c r="P15" s="267"/>
      <c r="Q15" s="268"/>
      <c r="R15" s="304"/>
      <c r="S15" s="268"/>
      <c r="T15" s="267"/>
      <c r="U15" s="268"/>
      <c r="V15" s="267"/>
      <c r="W15" s="268"/>
      <c r="X15" s="267"/>
      <c r="Y15" s="268"/>
      <c r="Z15" s="267"/>
      <c r="AA15" s="268"/>
      <c r="AB15" s="267"/>
      <c r="AC15" s="268"/>
      <c r="AD15" s="320"/>
      <c r="AE15" s="267"/>
      <c r="AF15" s="268"/>
      <c r="AG15" s="304"/>
      <c r="AH15" s="268"/>
      <c r="AI15" s="267"/>
      <c r="AJ15" s="268"/>
      <c r="AK15" s="267"/>
      <c r="AL15" s="268"/>
      <c r="AM15" s="267"/>
      <c r="AN15" s="268"/>
      <c r="AO15" s="267"/>
      <c r="AP15" s="268"/>
      <c r="AQ15" s="267"/>
      <c r="AR15" s="268"/>
      <c r="AS15" s="322"/>
      <c r="AT15" s="323"/>
      <c r="AU15" s="323"/>
      <c r="AV15" s="424"/>
    </row>
    <row r="16" spans="1:48" s="245" customFormat="1" ht="15.5" x14ac:dyDescent="0.35">
      <c r="A16" s="13" t="s">
        <v>39</v>
      </c>
      <c r="B16" s="13"/>
      <c r="C16" s="13"/>
      <c r="D16" s="28" t="s">
        <v>40</v>
      </c>
      <c r="E16" s="237"/>
      <c r="F16" s="265"/>
      <c r="G16" s="269"/>
      <c r="H16" s="334"/>
      <c r="I16" s="334"/>
      <c r="J16" s="265"/>
      <c r="K16" s="269"/>
      <c r="L16" s="334"/>
      <c r="M16" s="335"/>
      <c r="O16" s="320"/>
      <c r="P16" s="267"/>
      <c r="Q16" s="268"/>
      <c r="R16" s="304"/>
      <c r="S16" s="268"/>
      <c r="T16" s="267"/>
      <c r="U16" s="268"/>
      <c r="V16" s="267"/>
      <c r="W16" s="268"/>
      <c r="X16" s="267"/>
      <c r="Y16" s="268"/>
      <c r="Z16" s="267"/>
      <c r="AA16" s="268"/>
      <c r="AB16" s="267"/>
      <c r="AC16" s="268"/>
      <c r="AD16" s="320"/>
      <c r="AE16" s="267"/>
      <c r="AF16" s="268"/>
      <c r="AG16" s="304"/>
      <c r="AH16" s="268"/>
      <c r="AI16" s="267"/>
      <c r="AJ16" s="268"/>
      <c r="AK16" s="267"/>
      <c r="AL16" s="268"/>
      <c r="AM16" s="267"/>
      <c r="AN16" s="268"/>
      <c r="AO16" s="267"/>
      <c r="AP16" s="268"/>
      <c r="AQ16" s="267"/>
      <c r="AR16" s="268"/>
      <c r="AS16" s="322"/>
      <c r="AT16" s="323"/>
      <c r="AU16" s="323"/>
      <c r="AV16" s="424"/>
    </row>
    <row r="17" spans="1:48" s="245" customFormat="1" x14ac:dyDescent="0.35">
      <c r="A17" s="324"/>
      <c r="B17" s="324"/>
      <c r="C17" s="324"/>
      <c r="D17" s="335"/>
      <c r="E17" s="331"/>
      <c r="F17" s="334"/>
      <c r="G17" s="333"/>
      <c r="H17" s="334"/>
      <c r="I17" s="334"/>
      <c r="J17" s="334"/>
      <c r="K17" s="333"/>
      <c r="L17" s="334"/>
      <c r="M17" s="335"/>
      <c r="O17" s="320"/>
      <c r="P17" s="267"/>
      <c r="Q17" s="268"/>
      <c r="R17" s="304"/>
      <c r="S17" s="268"/>
      <c r="T17" s="267"/>
      <c r="U17" s="268"/>
      <c r="V17" s="267"/>
      <c r="W17" s="268"/>
      <c r="X17" s="267"/>
      <c r="Y17" s="268"/>
      <c r="Z17" s="267"/>
      <c r="AA17" s="268"/>
      <c r="AB17" s="267"/>
      <c r="AC17" s="268"/>
      <c r="AD17" s="320"/>
      <c r="AE17" s="267"/>
      <c r="AF17" s="268"/>
      <c r="AG17" s="304"/>
      <c r="AH17" s="268"/>
      <c r="AI17" s="267"/>
      <c r="AJ17" s="268"/>
      <c r="AK17" s="267"/>
      <c r="AL17" s="268"/>
      <c r="AM17" s="267"/>
      <c r="AN17" s="268"/>
      <c r="AO17" s="267"/>
      <c r="AP17" s="268"/>
      <c r="AQ17" s="267"/>
      <c r="AR17" s="268"/>
      <c r="AS17" s="322"/>
      <c r="AT17" s="323"/>
      <c r="AU17" s="323"/>
      <c r="AV17" s="424"/>
    </row>
    <row r="18" spans="1:48" s="245" customFormat="1" ht="33.75" customHeight="1" x14ac:dyDescent="0.35">
      <c r="A18" s="324"/>
      <c r="B18" s="324"/>
      <c r="C18" s="324"/>
      <c r="D18" s="337"/>
      <c r="E18" s="237"/>
      <c r="F18" s="265"/>
      <c r="G18" s="269"/>
      <c r="H18" s="265"/>
      <c r="I18" s="265"/>
      <c r="J18" s="265"/>
      <c r="K18" s="269"/>
      <c r="L18" s="265"/>
      <c r="M18" s="337"/>
      <c r="O18" s="320"/>
      <c r="P18" s="267"/>
      <c r="Q18" s="268"/>
      <c r="R18" s="304"/>
      <c r="S18" s="268"/>
      <c r="T18" s="267"/>
      <c r="U18" s="268"/>
      <c r="V18" s="267"/>
      <c r="W18" s="268"/>
      <c r="X18" s="267"/>
      <c r="Y18" s="268"/>
      <c r="Z18" s="267"/>
      <c r="AA18" s="268"/>
      <c r="AB18" s="267"/>
      <c r="AC18" s="268"/>
      <c r="AD18" s="320"/>
      <c r="AE18" s="267"/>
      <c r="AF18" s="268"/>
      <c r="AG18" s="304"/>
      <c r="AH18" s="268"/>
      <c r="AI18" s="267"/>
      <c r="AJ18" s="268"/>
      <c r="AK18" s="267"/>
      <c r="AL18" s="268"/>
      <c r="AM18" s="267"/>
      <c r="AN18" s="268"/>
      <c r="AO18" s="267"/>
      <c r="AP18" s="268"/>
      <c r="AQ18" s="267"/>
      <c r="AR18" s="268"/>
      <c r="AS18" s="322"/>
      <c r="AT18" s="323"/>
      <c r="AU18" s="323"/>
      <c r="AV18" s="424"/>
    </row>
    <row r="19" spans="1:48" s="245" customFormat="1" x14ac:dyDescent="0.35">
      <c r="A19" s="324"/>
      <c r="B19" s="324"/>
      <c r="C19" s="324"/>
      <c r="D19" s="335"/>
      <c r="E19" s="331"/>
      <c r="F19" s="334"/>
      <c r="G19" s="333"/>
      <c r="H19" s="334"/>
      <c r="I19" s="334"/>
      <c r="J19" s="334"/>
      <c r="K19" s="333"/>
      <c r="L19" s="334"/>
      <c r="M19" s="335"/>
      <c r="O19" s="320"/>
      <c r="P19" s="267"/>
      <c r="Q19" s="268"/>
      <c r="R19" s="304"/>
      <c r="S19" s="268"/>
      <c r="T19" s="267"/>
      <c r="U19" s="268"/>
      <c r="V19" s="267"/>
      <c r="W19" s="268"/>
      <c r="X19" s="267"/>
      <c r="Y19" s="268"/>
      <c r="Z19" s="267"/>
      <c r="AA19" s="268"/>
      <c r="AB19" s="267"/>
      <c r="AC19" s="268"/>
      <c r="AD19" s="320"/>
      <c r="AE19" s="267"/>
      <c r="AF19" s="268"/>
      <c r="AG19" s="304"/>
      <c r="AH19" s="268"/>
      <c r="AI19" s="267"/>
      <c r="AJ19" s="268"/>
      <c r="AK19" s="267"/>
      <c r="AL19" s="268"/>
      <c r="AM19" s="267"/>
      <c r="AN19" s="268"/>
      <c r="AO19" s="267"/>
      <c r="AP19" s="268"/>
      <c r="AQ19" s="267"/>
      <c r="AR19" s="268"/>
      <c r="AS19" s="322"/>
      <c r="AT19" s="323"/>
      <c r="AU19" s="323"/>
      <c r="AV19" s="424"/>
    </row>
    <row r="20" spans="1:48" s="245" customFormat="1" ht="15" customHeight="1" x14ac:dyDescent="0.35">
      <c r="A20" s="324"/>
      <c r="B20" s="324"/>
      <c r="C20" s="324"/>
      <c r="D20" s="337"/>
      <c r="E20" s="237"/>
      <c r="F20" s="265"/>
      <c r="G20" s="269"/>
      <c r="H20" s="265"/>
      <c r="I20" s="265"/>
      <c r="J20" s="265"/>
      <c r="K20" s="269"/>
      <c r="L20" s="265"/>
      <c r="M20" s="337"/>
      <c r="O20" s="320"/>
      <c r="P20" s="267"/>
      <c r="Q20" s="268"/>
      <c r="R20" s="304"/>
      <c r="S20" s="268"/>
      <c r="T20" s="267"/>
      <c r="U20" s="268"/>
      <c r="V20" s="267"/>
      <c r="W20" s="268"/>
      <c r="X20" s="267"/>
      <c r="Y20" s="268"/>
      <c r="Z20" s="267"/>
      <c r="AA20" s="268"/>
      <c r="AB20" s="267"/>
      <c r="AC20" s="268"/>
      <c r="AD20" s="320"/>
      <c r="AE20" s="267"/>
      <c r="AF20" s="268"/>
      <c r="AG20" s="304"/>
      <c r="AH20" s="268"/>
      <c r="AI20" s="267"/>
      <c r="AJ20" s="268"/>
      <c r="AK20" s="267"/>
      <c r="AL20" s="268"/>
      <c r="AM20" s="267"/>
      <c r="AN20" s="268"/>
      <c r="AO20" s="267"/>
      <c r="AP20" s="268"/>
      <c r="AQ20" s="267"/>
      <c r="AR20" s="268"/>
      <c r="AS20" s="322"/>
      <c r="AT20" s="323"/>
      <c r="AU20" s="323"/>
      <c r="AV20" s="424"/>
    </row>
    <row r="21" spans="1:48" s="245" customFormat="1" x14ac:dyDescent="0.35">
      <c r="A21" s="324"/>
      <c r="B21" s="324"/>
      <c r="C21" s="324"/>
      <c r="D21" s="337"/>
      <c r="E21" s="237"/>
      <c r="F21" s="265"/>
      <c r="G21" s="269"/>
      <c r="H21" s="265"/>
      <c r="I21" s="265"/>
      <c r="J21" s="265"/>
      <c r="K21" s="269"/>
      <c r="L21" s="265"/>
      <c r="M21" s="337"/>
      <c r="O21" s="320"/>
      <c r="P21" s="267"/>
      <c r="Q21" s="268"/>
      <c r="R21" s="304"/>
      <c r="S21" s="268"/>
      <c r="T21" s="267"/>
      <c r="U21" s="268"/>
      <c r="V21" s="267"/>
      <c r="W21" s="268"/>
      <c r="X21" s="267"/>
      <c r="Y21" s="268"/>
      <c r="Z21" s="267"/>
      <c r="AA21" s="268"/>
      <c r="AB21" s="267"/>
      <c r="AC21" s="268"/>
      <c r="AD21" s="320"/>
      <c r="AE21" s="267"/>
      <c r="AF21" s="268"/>
      <c r="AG21" s="304"/>
      <c r="AH21" s="268"/>
      <c r="AI21" s="267"/>
      <c r="AJ21" s="268"/>
      <c r="AK21" s="267"/>
      <c r="AL21" s="268"/>
      <c r="AM21" s="267"/>
      <c r="AN21" s="268"/>
      <c r="AO21" s="267"/>
      <c r="AP21" s="268"/>
      <c r="AQ21" s="267"/>
      <c r="AR21" s="268"/>
      <c r="AS21" s="322"/>
      <c r="AT21" s="323"/>
      <c r="AU21" s="323"/>
      <c r="AV21" s="424"/>
    </row>
    <row r="22" spans="1:48" s="245" customFormat="1" x14ac:dyDescent="0.35">
      <c r="A22" s="324"/>
      <c r="B22" s="324"/>
      <c r="C22" s="324"/>
      <c r="D22" s="337"/>
      <c r="E22" s="237"/>
      <c r="F22" s="265"/>
      <c r="G22" s="269"/>
      <c r="H22" s="265"/>
      <c r="I22" s="265"/>
      <c r="J22" s="265"/>
      <c r="K22" s="269"/>
      <c r="L22" s="265"/>
      <c r="M22" s="337"/>
      <c r="O22" s="320"/>
      <c r="P22" s="267"/>
      <c r="Q22" s="268"/>
      <c r="R22" s="304"/>
      <c r="S22" s="268"/>
      <c r="T22" s="267"/>
      <c r="U22" s="268"/>
      <c r="V22" s="267"/>
      <c r="W22" s="268"/>
      <c r="X22" s="267"/>
      <c r="Y22" s="268"/>
      <c r="Z22" s="267"/>
      <c r="AA22" s="268"/>
      <c r="AB22" s="267"/>
      <c r="AC22" s="268"/>
      <c r="AD22" s="320"/>
      <c r="AE22" s="267"/>
      <c r="AF22" s="268"/>
      <c r="AG22" s="304"/>
      <c r="AH22" s="268"/>
      <c r="AI22" s="267"/>
      <c r="AJ22" s="268"/>
      <c r="AK22" s="267"/>
      <c r="AL22" s="268"/>
      <c r="AM22" s="267"/>
      <c r="AN22" s="268"/>
      <c r="AO22" s="267"/>
      <c r="AP22" s="268"/>
      <c r="AQ22" s="267"/>
      <c r="AR22" s="268"/>
      <c r="AS22" s="322"/>
      <c r="AT22" s="323"/>
      <c r="AU22" s="323"/>
      <c r="AV22" s="424"/>
    </row>
    <row r="23" spans="1:48" s="245" customFormat="1" ht="15.5" x14ac:dyDescent="0.35">
      <c r="A23" s="25" t="s">
        <v>41</v>
      </c>
      <c r="B23" s="25"/>
      <c r="C23" s="25"/>
      <c r="D23" s="26" t="s">
        <v>42</v>
      </c>
      <c r="F23" s="291"/>
      <c r="G23" s="290"/>
      <c r="H23" s="291">
        <f>SUM(H24:H27)</f>
        <v>0</v>
      </c>
      <c r="I23" s="291"/>
      <c r="J23" s="291"/>
      <c r="K23" s="290"/>
      <c r="L23" s="291">
        <f>SUM(L24:L27)</f>
        <v>0</v>
      </c>
      <c r="M23" s="325"/>
      <c r="O23" s="320"/>
      <c r="P23" s="269"/>
      <c r="Q23" s="269"/>
      <c r="R23" s="321"/>
      <c r="S23" s="269"/>
      <c r="T23" s="269"/>
      <c r="U23" s="269"/>
      <c r="V23" s="269"/>
      <c r="W23" s="269"/>
      <c r="X23" s="269"/>
      <c r="Y23" s="269"/>
      <c r="Z23" s="269"/>
      <c r="AA23" s="269"/>
      <c r="AB23" s="269"/>
      <c r="AC23" s="269"/>
      <c r="AD23" s="320"/>
      <c r="AE23" s="269"/>
      <c r="AF23" s="269"/>
      <c r="AG23" s="321"/>
      <c r="AH23" s="269"/>
      <c r="AI23" s="269"/>
      <c r="AJ23" s="269"/>
      <c r="AK23" s="269"/>
      <c r="AL23" s="269"/>
      <c r="AM23" s="269"/>
      <c r="AN23" s="269"/>
      <c r="AO23" s="269"/>
      <c r="AP23" s="269"/>
      <c r="AQ23" s="269"/>
      <c r="AR23" s="269"/>
      <c r="AS23" s="322"/>
      <c r="AT23" s="323"/>
      <c r="AU23" s="323"/>
      <c r="AV23" s="425"/>
    </row>
    <row r="24" spans="1:48" s="245" customFormat="1" x14ac:dyDescent="0.35">
      <c r="A24" s="324"/>
      <c r="B24" s="324"/>
      <c r="C24" s="324"/>
      <c r="D24" s="337"/>
      <c r="E24" s="237"/>
      <c r="F24" s="265"/>
      <c r="G24" s="269"/>
      <c r="H24" s="265"/>
      <c r="I24" s="265"/>
      <c r="J24" s="265"/>
      <c r="K24" s="269"/>
      <c r="L24" s="265"/>
      <c r="M24" s="337"/>
      <c r="O24" s="320"/>
      <c r="P24" s="269"/>
      <c r="Q24" s="269"/>
      <c r="R24" s="321"/>
      <c r="S24" s="269"/>
      <c r="T24" s="269"/>
      <c r="U24" s="269"/>
      <c r="V24" s="269"/>
      <c r="W24" s="269"/>
      <c r="X24" s="269"/>
      <c r="Y24" s="269"/>
      <c r="Z24" s="269"/>
      <c r="AA24" s="269"/>
      <c r="AB24" s="269"/>
      <c r="AC24" s="269"/>
      <c r="AD24" s="320"/>
      <c r="AE24" s="269"/>
      <c r="AF24" s="269"/>
      <c r="AG24" s="321"/>
      <c r="AH24" s="269"/>
      <c r="AI24" s="269"/>
      <c r="AJ24" s="269"/>
      <c r="AK24" s="269"/>
      <c r="AL24" s="269"/>
      <c r="AM24" s="269"/>
      <c r="AN24" s="269"/>
      <c r="AO24" s="269"/>
      <c r="AP24" s="269"/>
      <c r="AQ24" s="269"/>
      <c r="AR24" s="269"/>
      <c r="AS24" s="322"/>
      <c r="AT24" s="323"/>
      <c r="AU24" s="323"/>
      <c r="AV24" s="425"/>
    </row>
    <row r="25" spans="1:48" s="245" customFormat="1" x14ac:dyDescent="0.35">
      <c r="A25" s="324"/>
      <c r="B25" s="324"/>
      <c r="C25" s="324"/>
      <c r="D25" s="294"/>
      <c r="E25" s="237"/>
      <c r="F25" s="265"/>
      <c r="G25" s="269"/>
      <c r="H25" s="265"/>
      <c r="I25" s="265"/>
      <c r="J25" s="265"/>
      <c r="K25" s="269"/>
      <c r="L25" s="265"/>
      <c r="M25" s="338"/>
      <c r="O25" s="320"/>
      <c r="P25" s="267"/>
      <c r="Q25" s="268"/>
      <c r="R25" s="304"/>
      <c r="S25" s="268"/>
      <c r="T25" s="267"/>
      <c r="U25" s="268"/>
      <c r="V25" s="267"/>
      <c r="W25" s="268"/>
      <c r="X25" s="267"/>
      <c r="Y25" s="268"/>
      <c r="Z25" s="267"/>
      <c r="AA25" s="268"/>
      <c r="AB25" s="267"/>
      <c r="AC25" s="268"/>
      <c r="AD25" s="320"/>
      <c r="AE25" s="267"/>
      <c r="AF25" s="268"/>
      <c r="AG25" s="304"/>
      <c r="AH25" s="268"/>
      <c r="AI25" s="267"/>
      <c r="AJ25" s="268"/>
      <c r="AK25" s="267"/>
      <c r="AL25" s="268"/>
      <c r="AM25" s="267"/>
      <c r="AN25" s="268"/>
      <c r="AO25" s="267"/>
      <c r="AP25" s="268"/>
      <c r="AQ25" s="267"/>
      <c r="AR25" s="268"/>
      <c r="AS25" s="322"/>
      <c r="AT25" s="323"/>
      <c r="AU25" s="323"/>
      <c r="AV25" s="424"/>
    </row>
    <row r="26" spans="1:48" s="245" customFormat="1" x14ac:dyDescent="0.35">
      <c r="A26" s="289"/>
      <c r="B26" s="289"/>
      <c r="C26" s="289"/>
      <c r="D26" s="294"/>
      <c r="E26" s="237"/>
      <c r="F26" s="265"/>
      <c r="G26" s="269"/>
      <c r="H26" s="265"/>
      <c r="I26" s="265"/>
      <c r="J26" s="265"/>
      <c r="K26" s="269"/>
      <c r="L26" s="265"/>
      <c r="M26" s="338"/>
      <c r="O26" s="320"/>
      <c r="P26" s="267"/>
      <c r="Q26" s="268"/>
      <c r="R26" s="304"/>
      <c r="S26" s="268"/>
      <c r="T26" s="267"/>
      <c r="U26" s="268"/>
      <c r="V26" s="267"/>
      <c r="W26" s="268"/>
      <c r="X26" s="267"/>
      <c r="Y26" s="268"/>
      <c r="Z26" s="267"/>
      <c r="AA26" s="268"/>
      <c r="AB26" s="267"/>
      <c r="AC26" s="268"/>
      <c r="AD26" s="320"/>
      <c r="AE26" s="267"/>
      <c r="AF26" s="268"/>
      <c r="AG26" s="304"/>
      <c r="AH26" s="268"/>
      <c r="AI26" s="267"/>
      <c r="AJ26" s="268"/>
      <c r="AK26" s="267"/>
      <c r="AL26" s="268"/>
      <c r="AM26" s="267"/>
      <c r="AN26" s="268"/>
      <c r="AO26" s="267"/>
      <c r="AP26" s="268"/>
      <c r="AQ26" s="267"/>
      <c r="AR26" s="268"/>
      <c r="AS26" s="322"/>
      <c r="AT26" s="323"/>
      <c r="AU26" s="323"/>
      <c r="AV26" s="424"/>
    </row>
    <row r="27" spans="1:48" s="342" customFormat="1" x14ac:dyDescent="0.35">
      <c r="A27" s="339"/>
      <c r="B27" s="339"/>
      <c r="C27" s="339"/>
      <c r="D27" s="340"/>
      <c r="E27" s="331"/>
      <c r="F27" s="334"/>
      <c r="G27" s="333"/>
      <c r="H27" s="334"/>
      <c r="I27" s="334"/>
      <c r="J27" s="334"/>
      <c r="K27" s="333"/>
      <c r="L27" s="334"/>
      <c r="M27" s="341"/>
      <c r="O27" s="343"/>
      <c r="P27" s="344"/>
      <c r="Q27" s="345"/>
      <c r="R27" s="346"/>
      <c r="S27" s="345"/>
      <c r="T27" s="344"/>
      <c r="U27" s="345"/>
      <c r="V27" s="344"/>
      <c r="W27" s="345"/>
      <c r="X27" s="344"/>
      <c r="Y27" s="345"/>
      <c r="Z27" s="344"/>
      <c r="AA27" s="345"/>
      <c r="AB27" s="344"/>
      <c r="AC27" s="345"/>
      <c r="AD27" s="343"/>
      <c r="AE27" s="344"/>
      <c r="AF27" s="345"/>
      <c r="AG27" s="346"/>
      <c r="AH27" s="345"/>
      <c r="AI27" s="344"/>
      <c r="AJ27" s="345"/>
      <c r="AK27" s="344"/>
      <c r="AL27" s="345"/>
      <c r="AM27" s="344"/>
      <c r="AN27" s="345"/>
      <c r="AO27" s="344"/>
      <c r="AP27" s="345"/>
      <c r="AQ27" s="344"/>
      <c r="AR27" s="345"/>
      <c r="AS27" s="347"/>
      <c r="AT27" s="348"/>
      <c r="AU27" s="348"/>
      <c r="AV27" s="426"/>
    </row>
    <row r="28" spans="1:48" s="245" customFormat="1" ht="30" x14ac:dyDescent="0.3">
      <c r="A28" s="417" t="s">
        <v>43</v>
      </c>
      <c r="B28" s="417"/>
      <c r="C28" s="417"/>
      <c r="D28" s="418" t="s">
        <v>44</v>
      </c>
      <c r="F28" s="291"/>
      <c r="G28" s="290"/>
      <c r="H28" s="291">
        <f>SUM(H29:H32)</f>
        <v>0</v>
      </c>
      <c r="I28" s="291"/>
      <c r="J28" s="291"/>
      <c r="K28" s="290"/>
      <c r="L28" s="291">
        <f>SUM(L29:L32)</f>
        <v>0</v>
      </c>
      <c r="M28" s="325"/>
      <c r="O28" s="320"/>
      <c r="P28" s="269"/>
      <c r="Q28" s="269"/>
      <c r="R28" s="321"/>
      <c r="S28" s="269"/>
      <c r="T28" s="269"/>
      <c r="U28" s="269"/>
      <c r="V28" s="269"/>
      <c r="W28" s="269"/>
      <c r="X28" s="269"/>
      <c r="Y28" s="269"/>
      <c r="Z28" s="269"/>
      <c r="AA28" s="269"/>
      <c r="AB28" s="269"/>
      <c r="AC28" s="269"/>
      <c r="AD28" s="320"/>
      <c r="AE28" s="269"/>
      <c r="AF28" s="269"/>
      <c r="AG28" s="321"/>
      <c r="AH28" s="269"/>
      <c r="AI28" s="269"/>
      <c r="AJ28" s="269"/>
      <c r="AK28" s="269"/>
      <c r="AL28" s="269"/>
      <c r="AM28" s="269"/>
      <c r="AN28" s="269"/>
      <c r="AO28" s="269"/>
      <c r="AP28" s="269"/>
      <c r="AQ28" s="269"/>
      <c r="AR28" s="269"/>
      <c r="AS28" s="322"/>
      <c r="AT28" s="323"/>
      <c r="AU28" s="323"/>
      <c r="AV28" s="425"/>
    </row>
    <row r="29" spans="1:48" s="245" customFormat="1" x14ac:dyDescent="0.35">
      <c r="A29" s="324"/>
      <c r="B29" s="324"/>
      <c r="C29" s="324"/>
      <c r="D29" s="294"/>
      <c r="E29" s="237"/>
      <c r="F29" s="265"/>
      <c r="G29" s="269"/>
      <c r="H29" s="265"/>
      <c r="I29" s="265"/>
      <c r="J29" s="265"/>
      <c r="K29" s="269"/>
      <c r="L29" s="265"/>
      <c r="M29" s="338"/>
      <c r="O29" s="320"/>
      <c r="P29" s="267"/>
      <c r="Q29" s="268"/>
      <c r="R29" s="304"/>
      <c r="S29" s="268"/>
      <c r="T29" s="267"/>
      <c r="U29" s="268"/>
      <c r="V29" s="267"/>
      <c r="W29" s="268"/>
      <c r="X29" s="267"/>
      <c r="Y29" s="268"/>
      <c r="Z29" s="267"/>
      <c r="AA29" s="268"/>
      <c r="AB29" s="267"/>
      <c r="AC29" s="268"/>
      <c r="AD29" s="320"/>
      <c r="AE29" s="267"/>
      <c r="AF29" s="268"/>
      <c r="AG29" s="304"/>
      <c r="AH29" s="268"/>
      <c r="AI29" s="267"/>
      <c r="AJ29" s="268"/>
      <c r="AK29" s="267"/>
      <c r="AL29" s="268"/>
      <c r="AM29" s="267"/>
      <c r="AN29" s="268"/>
      <c r="AO29" s="267"/>
      <c r="AP29" s="268"/>
      <c r="AQ29" s="267"/>
      <c r="AR29" s="268"/>
      <c r="AS29" s="322"/>
      <c r="AT29" s="323"/>
      <c r="AU29" s="323"/>
      <c r="AV29" s="424"/>
    </row>
    <row r="30" spans="1:48" s="245" customFormat="1" x14ac:dyDescent="0.35">
      <c r="A30" s="289"/>
      <c r="B30" s="289"/>
      <c r="C30" s="289"/>
      <c r="D30" s="294"/>
      <c r="E30" s="237"/>
      <c r="F30" s="265"/>
      <c r="G30" s="269"/>
      <c r="H30" s="265"/>
      <c r="I30" s="265"/>
      <c r="J30" s="265"/>
      <c r="K30" s="269"/>
      <c r="L30" s="265"/>
      <c r="M30" s="338"/>
      <c r="O30" s="320"/>
      <c r="P30" s="267"/>
      <c r="Q30" s="268"/>
      <c r="R30" s="304"/>
      <c r="S30" s="268"/>
      <c r="T30" s="267"/>
      <c r="U30" s="268"/>
      <c r="V30" s="267"/>
      <c r="W30" s="268"/>
      <c r="X30" s="267"/>
      <c r="Y30" s="268"/>
      <c r="Z30" s="267"/>
      <c r="AA30" s="268"/>
      <c r="AB30" s="267"/>
      <c r="AC30" s="268"/>
      <c r="AD30" s="320"/>
      <c r="AE30" s="267"/>
      <c r="AF30" s="268"/>
      <c r="AG30" s="304"/>
      <c r="AH30" s="268"/>
      <c r="AI30" s="267"/>
      <c r="AJ30" s="268"/>
      <c r="AK30" s="267"/>
      <c r="AL30" s="268"/>
      <c r="AM30" s="267"/>
      <c r="AN30" s="268"/>
      <c r="AO30" s="267"/>
      <c r="AP30" s="268"/>
      <c r="AQ30" s="267"/>
      <c r="AR30" s="268"/>
      <c r="AS30" s="322"/>
      <c r="AT30" s="323"/>
      <c r="AU30" s="323"/>
      <c r="AV30" s="424"/>
    </row>
    <row r="31" spans="1:48" s="342" customFormat="1" x14ac:dyDescent="0.35">
      <c r="A31" s="339"/>
      <c r="B31" s="339"/>
      <c r="C31" s="339"/>
      <c r="D31" s="340"/>
      <c r="E31" s="331"/>
      <c r="F31" s="334"/>
      <c r="G31" s="333"/>
      <c r="H31" s="334"/>
      <c r="I31" s="334"/>
      <c r="J31" s="334"/>
      <c r="K31" s="333"/>
      <c r="L31" s="334"/>
      <c r="M31" s="341"/>
      <c r="O31" s="343"/>
      <c r="P31" s="344"/>
      <c r="Q31" s="345"/>
      <c r="R31" s="346"/>
      <c r="S31" s="345"/>
      <c r="T31" s="344"/>
      <c r="U31" s="345"/>
      <c r="V31" s="344"/>
      <c r="W31" s="345"/>
      <c r="X31" s="344"/>
      <c r="Y31" s="345"/>
      <c r="Z31" s="344"/>
      <c r="AA31" s="345"/>
      <c r="AB31" s="344"/>
      <c r="AC31" s="345"/>
      <c r="AD31" s="343"/>
      <c r="AE31" s="344"/>
      <c r="AF31" s="345"/>
      <c r="AG31" s="346"/>
      <c r="AH31" s="345"/>
      <c r="AI31" s="344"/>
      <c r="AJ31" s="345"/>
      <c r="AK31" s="344"/>
      <c r="AL31" s="345"/>
      <c r="AM31" s="344"/>
      <c r="AN31" s="345"/>
      <c r="AO31" s="344"/>
      <c r="AP31" s="345"/>
      <c r="AQ31" s="344"/>
      <c r="AR31" s="345"/>
      <c r="AS31" s="347"/>
      <c r="AT31" s="348"/>
      <c r="AU31" s="348"/>
      <c r="AV31" s="426"/>
    </row>
    <row r="32" spans="1:48" s="245" customFormat="1" x14ac:dyDescent="0.35">
      <c r="A32" s="289"/>
      <c r="B32" s="289"/>
      <c r="C32" s="289"/>
      <c r="D32" s="294"/>
      <c r="E32" s="237"/>
      <c r="F32" s="265"/>
      <c r="G32" s="269"/>
      <c r="H32" s="265"/>
      <c r="I32" s="265"/>
      <c r="J32" s="265"/>
      <c r="K32" s="269"/>
      <c r="L32" s="265"/>
      <c r="M32" s="338"/>
      <c r="O32" s="320"/>
      <c r="P32" s="267"/>
      <c r="Q32" s="268"/>
      <c r="R32" s="304"/>
      <c r="S32" s="268"/>
      <c r="T32" s="267"/>
      <c r="U32" s="268"/>
      <c r="V32" s="267"/>
      <c r="W32" s="268"/>
      <c r="X32" s="267"/>
      <c r="Y32" s="268"/>
      <c r="Z32" s="267"/>
      <c r="AA32" s="268"/>
      <c r="AB32" s="267"/>
      <c r="AC32" s="268"/>
      <c r="AD32" s="320"/>
      <c r="AE32" s="267"/>
      <c r="AF32" s="268"/>
      <c r="AG32" s="304"/>
      <c r="AH32" s="268"/>
      <c r="AI32" s="267"/>
      <c r="AJ32" s="268"/>
      <c r="AK32" s="267"/>
      <c r="AL32" s="268"/>
      <c r="AM32" s="267"/>
      <c r="AN32" s="268"/>
      <c r="AO32" s="267"/>
      <c r="AP32" s="268"/>
      <c r="AQ32" s="267"/>
      <c r="AR32" s="268"/>
      <c r="AS32" s="322"/>
      <c r="AT32" s="323"/>
      <c r="AU32" s="323"/>
      <c r="AV32" s="424"/>
    </row>
    <row r="33" spans="1:48" s="245" customFormat="1" ht="30" x14ac:dyDescent="0.3">
      <c r="A33" s="417" t="s">
        <v>46</v>
      </c>
      <c r="B33" s="417"/>
      <c r="C33" s="417"/>
      <c r="D33" s="418" t="s">
        <v>47</v>
      </c>
      <c r="F33" s="291"/>
      <c r="G33" s="290"/>
      <c r="H33" s="291">
        <f>SUM(H34:H37)</f>
        <v>0</v>
      </c>
      <c r="I33" s="291"/>
      <c r="J33" s="291"/>
      <c r="K33" s="290"/>
      <c r="L33" s="291">
        <f>SUM(L34:L37)</f>
        <v>0</v>
      </c>
      <c r="M33" s="325"/>
      <c r="O33" s="320"/>
      <c r="P33" s="269"/>
      <c r="Q33" s="269"/>
      <c r="R33" s="321"/>
      <c r="S33" s="269"/>
      <c r="T33" s="269"/>
      <c r="U33" s="269"/>
      <c r="V33" s="269"/>
      <c r="W33" s="269"/>
      <c r="X33" s="269"/>
      <c r="Y33" s="269"/>
      <c r="Z33" s="269"/>
      <c r="AA33" s="269"/>
      <c r="AB33" s="269"/>
      <c r="AC33" s="269"/>
      <c r="AD33" s="320"/>
      <c r="AE33" s="269"/>
      <c r="AF33" s="269"/>
      <c r="AG33" s="321"/>
      <c r="AH33" s="269"/>
      <c r="AI33" s="269"/>
      <c r="AJ33" s="269"/>
      <c r="AK33" s="269"/>
      <c r="AL33" s="269"/>
      <c r="AM33" s="269"/>
      <c r="AN33" s="269"/>
      <c r="AO33" s="269"/>
      <c r="AP33" s="269"/>
      <c r="AQ33" s="269"/>
      <c r="AR33" s="269"/>
      <c r="AS33" s="322"/>
      <c r="AT33" s="323"/>
      <c r="AU33" s="323"/>
      <c r="AV33" s="425"/>
    </row>
    <row r="34" spans="1:48" s="245" customFormat="1" x14ac:dyDescent="0.35">
      <c r="A34" s="289"/>
      <c r="B34" s="289"/>
      <c r="C34" s="289"/>
      <c r="D34" s="294"/>
      <c r="E34" s="237"/>
      <c r="F34" s="265"/>
      <c r="G34" s="269"/>
      <c r="H34" s="265"/>
      <c r="I34" s="265"/>
      <c r="J34" s="265"/>
      <c r="K34" s="269"/>
      <c r="L34" s="265"/>
      <c r="M34" s="338"/>
      <c r="O34" s="320"/>
      <c r="P34" s="267"/>
      <c r="Q34" s="268"/>
      <c r="R34" s="304"/>
      <c r="S34" s="268"/>
      <c r="T34" s="267"/>
      <c r="U34" s="268"/>
      <c r="V34" s="267"/>
      <c r="W34" s="268"/>
      <c r="X34" s="267"/>
      <c r="Y34" s="268"/>
      <c r="Z34" s="267"/>
      <c r="AA34" s="268"/>
      <c r="AB34" s="267"/>
      <c r="AC34" s="268"/>
      <c r="AD34" s="320"/>
      <c r="AE34" s="267"/>
      <c r="AF34" s="268"/>
      <c r="AG34" s="304"/>
      <c r="AH34" s="268"/>
      <c r="AI34" s="267"/>
      <c r="AJ34" s="268"/>
      <c r="AK34" s="267"/>
      <c r="AL34" s="268"/>
      <c r="AM34" s="267"/>
      <c r="AN34" s="268"/>
      <c r="AO34" s="267"/>
      <c r="AP34" s="268"/>
      <c r="AQ34" s="267"/>
      <c r="AR34" s="268"/>
      <c r="AS34" s="322"/>
      <c r="AT34" s="323"/>
      <c r="AU34" s="323"/>
      <c r="AV34" s="424"/>
    </row>
    <row r="35" spans="1:48" s="245" customFormat="1" x14ac:dyDescent="0.35">
      <c r="A35" s="289"/>
      <c r="B35" s="289"/>
      <c r="C35" s="289"/>
      <c r="D35" s="294"/>
      <c r="E35" s="237"/>
      <c r="F35" s="265"/>
      <c r="G35" s="269"/>
      <c r="H35" s="265"/>
      <c r="I35" s="265"/>
      <c r="J35" s="265"/>
      <c r="K35" s="269"/>
      <c r="L35" s="265"/>
      <c r="M35" s="338"/>
      <c r="O35" s="320"/>
      <c r="P35" s="267"/>
      <c r="Q35" s="268"/>
      <c r="R35" s="304"/>
      <c r="S35" s="268"/>
      <c r="T35" s="267"/>
      <c r="U35" s="268"/>
      <c r="V35" s="267"/>
      <c r="W35" s="268"/>
      <c r="X35" s="267"/>
      <c r="Y35" s="268"/>
      <c r="Z35" s="267"/>
      <c r="AA35" s="268"/>
      <c r="AB35" s="267"/>
      <c r="AC35" s="268"/>
      <c r="AD35" s="320"/>
      <c r="AE35" s="267"/>
      <c r="AF35" s="268"/>
      <c r="AG35" s="304"/>
      <c r="AH35" s="268"/>
      <c r="AI35" s="267"/>
      <c r="AJ35" s="268"/>
      <c r="AK35" s="267"/>
      <c r="AL35" s="268"/>
      <c r="AM35" s="267"/>
      <c r="AN35" s="268"/>
      <c r="AO35" s="267"/>
      <c r="AP35" s="268"/>
      <c r="AQ35" s="267"/>
      <c r="AR35" s="268"/>
      <c r="AS35" s="322"/>
      <c r="AT35" s="323"/>
      <c r="AU35" s="323"/>
      <c r="AV35" s="424"/>
    </row>
    <row r="36" spans="1:48" s="245" customFormat="1" x14ac:dyDescent="0.35">
      <c r="A36" s="289"/>
      <c r="B36" s="289"/>
      <c r="C36" s="289"/>
      <c r="D36" s="294"/>
      <c r="E36" s="237"/>
      <c r="F36" s="265"/>
      <c r="G36" s="269"/>
      <c r="H36" s="265"/>
      <c r="I36" s="265"/>
      <c r="J36" s="265"/>
      <c r="K36" s="269"/>
      <c r="L36" s="265"/>
      <c r="M36" s="338"/>
      <c r="O36" s="320"/>
      <c r="P36" s="267"/>
      <c r="Q36" s="268"/>
      <c r="R36" s="304"/>
      <c r="S36" s="268"/>
      <c r="T36" s="267"/>
      <c r="U36" s="268"/>
      <c r="V36" s="267"/>
      <c r="W36" s="268"/>
      <c r="X36" s="267"/>
      <c r="Y36" s="268"/>
      <c r="Z36" s="267"/>
      <c r="AA36" s="268"/>
      <c r="AB36" s="267"/>
      <c r="AC36" s="268"/>
      <c r="AD36" s="320"/>
      <c r="AE36" s="267"/>
      <c r="AF36" s="268"/>
      <c r="AG36" s="304"/>
      <c r="AH36" s="268"/>
      <c r="AI36" s="267"/>
      <c r="AJ36" s="268"/>
      <c r="AK36" s="267"/>
      <c r="AL36" s="268"/>
      <c r="AM36" s="267"/>
      <c r="AN36" s="268"/>
      <c r="AO36" s="267"/>
      <c r="AP36" s="268"/>
      <c r="AQ36" s="267"/>
      <c r="AR36" s="268"/>
      <c r="AS36" s="322"/>
      <c r="AT36" s="323"/>
      <c r="AU36" s="323"/>
      <c r="AV36" s="424"/>
    </row>
    <row r="37" spans="1:48" s="245" customFormat="1" x14ac:dyDescent="0.35">
      <c r="A37" s="289"/>
      <c r="B37" s="289"/>
      <c r="C37" s="289"/>
      <c r="D37" s="294"/>
      <c r="E37" s="237"/>
      <c r="F37" s="265"/>
      <c r="G37" s="269"/>
      <c r="H37" s="265"/>
      <c r="I37" s="265"/>
      <c r="J37" s="265"/>
      <c r="K37" s="269"/>
      <c r="L37" s="265"/>
      <c r="M37" s="338"/>
      <c r="O37" s="320"/>
      <c r="P37" s="267"/>
      <c r="Q37" s="268"/>
      <c r="R37" s="304"/>
      <c r="S37" s="268"/>
      <c r="T37" s="267"/>
      <c r="U37" s="268"/>
      <c r="V37" s="267"/>
      <c r="W37" s="268"/>
      <c r="X37" s="267"/>
      <c r="Y37" s="268"/>
      <c r="Z37" s="267"/>
      <c r="AA37" s="268"/>
      <c r="AB37" s="267"/>
      <c r="AC37" s="268"/>
      <c r="AD37" s="320"/>
      <c r="AE37" s="267"/>
      <c r="AF37" s="268"/>
      <c r="AG37" s="304"/>
      <c r="AH37" s="268"/>
      <c r="AI37" s="267"/>
      <c r="AJ37" s="268"/>
      <c r="AK37" s="267"/>
      <c r="AL37" s="268"/>
      <c r="AM37" s="267"/>
      <c r="AN37" s="268"/>
      <c r="AO37" s="267"/>
      <c r="AP37" s="268"/>
      <c r="AQ37" s="267"/>
      <c r="AR37" s="268"/>
      <c r="AS37" s="322"/>
      <c r="AT37" s="323"/>
      <c r="AU37" s="323"/>
      <c r="AV37" s="424"/>
    </row>
    <row r="38" spans="1:48" s="245" customFormat="1" ht="45" x14ac:dyDescent="0.3">
      <c r="A38" s="417" t="s">
        <v>49</v>
      </c>
      <c r="B38" s="417"/>
      <c r="C38" s="417"/>
      <c r="D38" s="418" t="s">
        <v>50</v>
      </c>
      <c r="F38" s="291"/>
      <c r="G38" s="290"/>
      <c r="H38" s="291">
        <f>SUM(H39:H46)</f>
        <v>0</v>
      </c>
      <c r="I38" s="291"/>
      <c r="J38" s="291"/>
      <c r="K38" s="290"/>
      <c r="L38" s="291">
        <f>SUM(L39:L46)</f>
        <v>0</v>
      </c>
      <c r="M38" s="325"/>
      <c r="O38" s="320"/>
      <c r="P38" s="269"/>
      <c r="Q38" s="269"/>
      <c r="R38" s="321"/>
      <c r="S38" s="269"/>
      <c r="T38" s="269"/>
      <c r="U38" s="269"/>
      <c r="V38" s="269"/>
      <c r="W38" s="269"/>
      <c r="X38" s="269"/>
      <c r="Y38" s="269"/>
      <c r="Z38" s="269"/>
      <c r="AA38" s="269"/>
      <c r="AB38" s="269"/>
      <c r="AC38" s="269"/>
      <c r="AD38" s="320"/>
      <c r="AE38" s="269"/>
      <c r="AF38" s="269"/>
      <c r="AG38" s="321"/>
      <c r="AH38" s="269"/>
      <c r="AI38" s="269"/>
      <c r="AJ38" s="269"/>
      <c r="AK38" s="269"/>
      <c r="AL38" s="269"/>
      <c r="AM38" s="269"/>
      <c r="AN38" s="269"/>
      <c r="AO38" s="269"/>
      <c r="AP38" s="269"/>
      <c r="AQ38" s="269"/>
      <c r="AR38" s="269"/>
      <c r="AS38" s="322"/>
      <c r="AT38" s="323"/>
      <c r="AU38" s="323"/>
      <c r="AV38" s="425"/>
    </row>
    <row r="39" spans="1:48" s="245" customFormat="1" x14ac:dyDescent="0.35">
      <c r="A39" s="289"/>
      <c r="B39" s="289"/>
      <c r="C39" s="289"/>
      <c r="D39" s="294"/>
      <c r="E39" s="237"/>
      <c r="F39" s="265"/>
      <c r="G39" s="269"/>
      <c r="H39" s="265"/>
      <c r="I39" s="265"/>
      <c r="J39" s="265"/>
      <c r="K39" s="269"/>
      <c r="L39" s="265"/>
      <c r="M39" s="338"/>
      <c r="O39" s="320"/>
      <c r="P39" s="269"/>
      <c r="Q39" s="269"/>
      <c r="R39" s="321"/>
      <c r="S39" s="269"/>
      <c r="T39" s="269"/>
      <c r="U39" s="269"/>
      <c r="V39" s="269"/>
      <c r="W39" s="269"/>
      <c r="X39" s="269"/>
      <c r="Y39" s="269"/>
      <c r="Z39" s="269"/>
      <c r="AA39" s="269"/>
      <c r="AB39" s="269"/>
      <c r="AC39" s="269"/>
      <c r="AD39" s="320"/>
      <c r="AE39" s="269"/>
      <c r="AF39" s="269"/>
      <c r="AG39" s="321"/>
      <c r="AH39" s="269"/>
      <c r="AI39" s="269"/>
      <c r="AJ39" s="269"/>
      <c r="AK39" s="269"/>
      <c r="AL39" s="269"/>
      <c r="AM39" s="269"/>
      <c r="AN39" s="269"/>
      <c r="AO39" s="269"/>
      <c r="AP39" s="269"/>
      <c r="AQ39" s="269"/>
      <c r="AR39" s="269"/>
      <c r="AS39" s="322"/>
      <c r="AT39" s="267"/>
      <c r="AU39" s="267"/>
      <c r="AV39" s="424"/>
    </row>
    <row r="40" spans="1:48" s="245" customFormat="1" x14ac:dyDescent="0.35">
      <c r="A40" s="289"/>
      <c r="B40" s="289"/>
      <c r="C40" s="289"/>
      <c r="D40" s="294"/>
      <c r="E40" s="237"/>
      <c r="F40" s="265"/>
      <c r="G40" s="269"/>
      <c r="H40" s="265"/>
      <c r="I40" s="265"/>
      <c r="J40" s="265"/>
      <c r="K40" s="269"/>
      <c r="L40" s="265"/>
      <c r="M40" s="338"/>
      <c r="O40" s="320"/>
      <c r="P40" s="269"/>
      <c r="Q40" s="269"/>
      <c r="R40" s="321"/>
      <c r="S40" s="269"/>
      <c r="T40" s="269"/>
      <c r="U40" s="269"/>
      <c r="V40" s="269"/>
      <c r="W40" s="269"/>
      <c r="X40" s="269"/>
      <c r="Y40" s="269"/>
      <c r="Z40" s="269"/>
      <c r="AA40" s="269"/>
      <c r="AB40" s="269"/>
      <c r="AC40" s="269"/>
      <c r="AD40" s="320"/>
      <c r="AE40" s="269"/>
      <c r="AF40" s="269"/>
      <c r="AG40" s="321"/>
      <c r="AH40" s="269"/>
      <c r="AI40" s="269"/>
      <c r="AJ40" s="269"/>
      <c r="AK40" s="269"/>
      <c r="AL40" s="269"/>
      <c r="AM40" s="269"/>
      <c r="AN40" s="269"/>
      <c r="AO40" s="269"/>
      <c r="AP40" s="269"/>
      <c r="AQ40" s="269"/>
      <c r="AR40" s="269"/>
      <c r="AS40" s="322"/>
      <c r="AT40" s="267"/>
      <c r="AU40" s="267"/>
      <c r="AV40" s="424"/>
    </row>
    <row r="41" spans="1:48" s="245" customFormat="1" x14ac:dyDescent="0.35">
      <c r="A41" s="289"/>
      <c r="B41" s="289"/>
      <c r="C41" s="289"/>
      <c r="D41" s="294"/>
      <c r="E41" s="237"/>
      <c r="F41" s="265"/>
      <c r="G41" s="269"/>
      <c r="H41" s="265"/>
      <c r="I41" s="265"/>
      <c r="J41" s="265"/>
      <c r="K41" s="269"/>
      <c r="L41" s="265"/>
      <c r="M41" s="338"/>
      <c r="O41" s="320"/>
      <c r="P41" s="269"/>
      <c r="Q41" s="269"/>
      <c r="R41" s="321"/>
      <c r="S41" s="269"/>
      <c r="T41" s="269"/>
      <c r="U41" s="269"/>
      <c r="V41" s="269"/>
      <c r="W41" s="269"/>
      <c r="X41" s="269"/>
      <c r="Y41" s="269"/>
      <c r="Z41" s="269"/>
      <c r="AA41" s="269"/>
      <c r="AB41" s="269"/>
      <c r="AC41" s="269"/>
      <c r="AD41" s="320"/>
      <c r="AE41" s="269"/>
      <c r="AF41" s="269"/>
      <c r="AG41" s="321"/>
      <c r="AH41" s="269"/>
      <c r="AI41" s="269"/>
      <c r="AJ41" s="269"/>
      <c r="AK41" s="269"/>
      <c r="AL41" s="269"/>
      <c r="AM41" s="269"/>
      <c r="AN41" s="269"/>
      <c r="AO41" s="269"/>
      <c r="AP41" s="269"/>
      <c r="AQ41" s="269"/>
      <c r="AR41" s="269"/>
      <c r="AS41" s="322"/>
      <c r="AT41" s="267"/>
      <c r="AU41" s="267"/>
      <c r="AV41" s="424"/>
    </row>
    <row r="42" spans="1:48" s="245" customFormat="1" x14ac:dyDescent="0.35">
      <c r="A42" s="289"/>
      <c r="B42" s="289"/>
      <c r="C42" s="289"/>
      <c r="D42" s="294"/>
      <c r="E42" s="237"/>
      <c r="F42" s="265"/>
      <c r="G42" s="269"/>
      <c r="H42" s="265"/>
      <c r="I42" s="265"/>
      <c r="J42" s="265"/>
      <c r="K42" s="269"/>
      <c r="L42" s="265"/>
      <c r="M42" s="338"/>
      <c r="O42" s="320"/>
      <c r="P42" s="269"/>
      <c r="Q42" s="269"/>
      <c r="R42" s="321"/>
      <c r="S42" s="269"/>
      <c r="T42" s="269"/>
      <c r="U42" s="269"/>
      <c r="V42" s="269"/>
      <c r="W42" s="269"/>
      <c r="X42" s="269"/>
      <c r="Y42" s="269"/>
      <c r="Z42" s="269"/>
      <c r="AA42" s="269"/>
      <c r="AB42" s="269"/>
      <c r="AC42" s="269"/>
      <c r="AD42" s="320"/>
      <c r="AE42" s="269"/>
      <c r="AF42" s="269"/>
      <c r="AG42" s="321"/>
      <c r="AH42" s="269"/>
      <c r="AI42" s="269"/>
      <c r="AJ42" s="269"/>
      <c r="AK42" s="269"/>
      <c r="AL42" s="269"/>
      <c r="AM42" s="269"/>
      <c r="AN42" s="269"/>
      <c r="AO42" s="269"/>
      <c r="AP42" s="269"/>
      <c r="AQ42" s="269"/>
      <c r="AR42" s="269"/>
      <c r="AS42" s="322"/>
      <c r="AT42" s="267"/>
      <c r="AU42" s="267"/>
      <c r="AV42" s="424"/>
    </row>
    <row r="43" spans="1:48" s="245" customFormat="1" x14ac:dyDescent="0.35">
      <c r="A43" s="289"/>
      <c r="B43" s="289"/>
      <c r="C43" s="289"/>
      <c r="D43" s="294"/>
      <c r="E43" s="237"/>
      <c r="F43" s="265"/>
      <c r="G43" s="269"/>
      <c r="H43" s="265"/>
      <c r="I43" s="265"/>
      <c r="J43" s="265"/>
      <c r="K43" s="269"/>
      <c r="L43" s="265"/>
      <c r="M43" s="338"/>
      <c r="O43" s="320"/>
      <c r="P43" s="269"/>
      <c r="Q43" s="269"/>
      <c r="R43" s="321"/>
      <c r="S43" s="269"/>
      <c r="T43" s="269"/>
      <c r="U43" s="269"/>
      <c r="V43" s="269"/>
      <c r="W43" s="269"/>
      <c r="X43" s="269"/>
      <c r="Y43" s="269"/>
      <c r="Z43" s="269"/>
      <c r="AA43" s="269"/>
      <c r="AB43" s="269"/>
      <c r="AC43" s="269"/>
      <c r="AD43" s="320"/>
      <c r="AE43" s="269"/>
      <c r="AF43" s="269"/>
      <c r="AG43" s="321"/>
      <c r="AH43" s="269"/>
      <c r="AI43" s="269"/>
      <c r="AJ43" s="269"/>
      <c r="AK43" s="269"/>
      <c r="AL43" s="269"/>
      <c r="AM43" s="269"/>
      <c r="AN43" s="269"/>
      <c r="AO43" s="269"/>
      <c r="AP43" s="269"/>
      <c r="AQ43" s="269"/>
      <c r="AR43" s="269"/>
      <c r="AS43" s="322"/>
      <c r="AT43" s="267"/>
      <c r="AU43" s="267"/>
      <c r="AV43" s="424"/>
    </row>
    <row r="44" spans="1:48" s="245" customFormat="1" x14ac:dyDescent="0.35">
      <c r="A44" s="289"/>
      <c r="B44" s="289"/>
      <c r="C44" s="289"/>
      <c r="D44" s="294"/>
      <c r="E44" s="237"/>
      <c r="F44" s="265"/>
      <c r="G44" s="269"/>
      <c r="H44" s="265"/>
      <c r="I44" s="265"/>
      <c r="J44" s="265"/>
      <c r="K44" s="269"/>
      <c r="L44" s="265"/>
      <c r="M44" s="338"/>
      <c r="O44" s="320"/>
      <c r="P44" s="269"/>
      <c r="Q44" s="269"/>
      <c r="R44" s="321"/>
      <c r="S44" s="269"/>
      <c r="T44" s="269"/>
      <c r="U44" s="269"/>
      <c r="V44" s="269"/>
      <c r="W44" s="269"/>
      <c r="X44" s="269"/>
      <c r="Y44" s="269"/>
      <c r="Z44" s="269"/>
      <c r="AA44" s="269"/>
      <c r="AB44" s="269"/>
      <c r="AC44" s="269"/>
      <c r="AD44" s="320"/>
      <c r="AE44" s="269"/>
      <c r="AF44" s="269"/>
      <c r="AG44" s="321"/>
      <c r="AH44" s="269"/>
      <c r="AI44" s="269"/>
      <c r="AJ44" s="269"/>
      <c r="AK44" s="269"/>
      <c r="AL44" s="269"/>
      <c r="AM44" s="269"/>
      <c r="AN44" s="269"/>
      <c r="AO44" s="269"/>
      <c r="AP44" s="269"/>
      <c r="AQ44" s="269"/>
      <c r="AR44" s="269"/>
      <c r="AS44" s="322"/>
      <c r="AT44" s="267"/>
      <c r="AU44" s="267"/>
      <c r="AV44" s="424"/>
    </row>
    <row r="45" spans="1:48" s="245" customFormat="1" x14ac:dyDescent="0.35">
      <c r="A45" s="289"/>
      <c r="B45" s="289"/>
      <c r="C45" s="289"/>
      <c r="D45" s="294"/>
      <c r="E45" s="237"/>
      <c r="F45" s="265"/>
      <c r="G45" s="269"/>
      <c r="H45" s="265"/>
      <c r="I45" s="265"/>
      <c r="J45" s="265"/>
      <c r="K45" s="269"/>
      <c r="L45" s="265"/>
      <c r="M45" s="338"/>
      <c r="O45" s="320"/>
      <c r="P45" s="269"/>
      <c r="Q45" s="269"/>
      <c r="R45" s="321"/>
      <c r="S45" s="269"/>
      <c r="T45" s="269"/>
      <c r="U45" s="269"/>
      <c r="V45" s="269"/>
      <c r="W45" s="269"/>
      <c r="X45" s="269"/>
      <c r="Y45" s="269"/>
      <c r="Z45" s="269"/>
      <c r="AA45" s="269"/>
      <c r="AB45" s="269"/>
      <c r="AC45" s="269"/>
      <c r="AD45" s="320"/>
      <c r="AE45" s="269"/>
      <c r="AF45" s="269"/>
      <c r="AG45" s="321"/>
      <c r="AH45" s="269"/>
      <c r="AI45" s="269"/>
      <c r="AJ45" s="269"/>
      <c r="AK45" s="269"/>
      <c r="AL45" s="269"/>
      <c r="AM45" s="269"/>
      <c r="AN45" s="269"/>
      <c r="AO45" s="269"/>
      <c r="AP45" s="269"/>
      <c r="AQ45" s="269"/>
      <c r="AR45" s="269"/>
      <c r="AS45" s="322"/>
      <c r="AT45" s="267"/>
      <c r="AU45" s="267"/>
      <c r="AV45" s="424"/>
    </row>
    <row r="46" spans="1:48" s="245" customFormat="1" x14ac:dyDescent="0.35">
      <c r="A46" s="289"/>
      <c r="B46" s="289"/>
      <c r="C46" s="289"/>
      <c r="D46" s="294"/>
      <c r="E46" s="237"/>
      <c r="F46" s="265"/>
      <c r="G46" s="269"/>
      <c r="H46" s="265"/>
      <c r="I46" s="265"/>
      <c r="J46" s="265"/>
      <c r="K46" s="269"/>
      <c r="L46" s="265"/>
      <c r="M46" s="338"/>
      <c r="O46" s="320"/>
      <c r="P46" s="269"/>
      <c r="Q46" s="269"/>
      <c r="R46" s="321"/>
      <c r="S46" s="269"/>
      <c r="T46" s="269"/>
      <c r="U46" s="269"/>
      <c r="V46" s="269"/>
      <c r="W46" s="269"/>
      <c r="X46" s="269"/>
      <c r="Y46" s="269"/>
      <c r="Z46" s="269"/>
      <c r="AA46" s="269"/>
      <c r="AB46" s="269"/>
      <c r="AC46" s="269"/>
      <c r="AD46" s="320"/>
      <c r="AE46" s="269"/>
      <c r="AF46" s="269"/>
      <c r="AG46" s="321"/>
      <c r="AH46" s="269"/>
      <c r="AI46" s="269"/>
      <c r="AJ46" s="269"/>
      <c r="AK46" s="269"/>
      <c r="AL46" s="269"/>
      <c r="AM46" s="269"/>
      <c r="AN46" s="269"/>
      <c r="AO46" s="269"/>
      <c r="AP46" s="269"/>
      <c r="AQ46" s="269"/>
      <c r="AR46" s="269"/>
      <c r="AS46" s="322"/>
      <c r="AT46" s="267"/>
      <c r="AU46" s="267"/>
      <c r="AV46" s="424"/>
    </row>
    <row r="47" spans="1:48" x14ac:dyDescent="0.35">
      <c r="AT47" s="349"/>
      <c r="AU47" s="349"/>
    </row>
    <row r="48" spans="1:48" hidden="1" x14ac:dyDescent="0.35">
      <c r="M48" s="245"/>
      <c r="AT48" s="349"/>
      <c r="AU48" s="349"/>
    </row>
    <row r="49" spans="1:48" x14ac:dyDescent="0.35">
      <c r="AT49" s="349"/>
      <c r="AU49" s="349"/>
    </row>
    <row r="50" spans="1:48" x14ac:dyDescent="0.35">
      <c r="AT50" s="349"/>
      <c r="AU50" s="349"/>
    </row>
    <row r="51" spans="1:48" x14ac:dyDescent="0.35">
      <c r="AT51" s="349"/>
      <c r="AU51" s="349"/>
    </row>
    <row r="52" spans="1:48" s="317" customFormat="1" x14ac:dyDescent="0.35">
      <c r="A52" s="237"/>
      <c r="B52" s="237"/>
      <c r="C52" s="237"/>
      <c r="D52" s="237"/>
      <c r="E52" s="237"/>
      <c r="F52" s="292"/>
      <c r="G52" s="237"/>
      <c r="H52" s="292"/>
      <c r="I52" s="292"/>
      <c r="J52" s="292"/>
      <c r="K52" s="237"/>
      <c r="L52" s="292"/>
      <c r="M52" s="237"/>
      <c r="N52" s="237"/>
      <c r="O52" s="314"/>
      <c r="P52" s="237"/>
      <c r="Q52" s="237"/>
      <c r="R52" s="237"/>
      <c r="S52" s="237"/>
      <c r="T52" s="237"/>
      <c r="U52" s="237"/>
      <c r="V52" s="237"/>
      <c r="W52" s="237"/>
      <c r="X52" s="237"/>
      <c r="Y52" s="237"/>
      <c r="Z52" s="237"/>
      <c r="AA52" s="237"/>
      <c r="AB52" s="237"/>
      <c r="AC52" s="237"/>
      <c r="AD52" s="314"/>
      <c r="AE52" s="237"/>
      <c r="AF52" s="237"/>
      <c r="AG52" s="237"/>
      <c r="AH52" s="237"/>
      <c r="AI52" s="237"/>
      <c r="AJ52" s="237"/>
      <c r="AK52" s="237"/>
      <c r="AL52" s="237"/>
      <c r="AM52" s="237"/>
      <c r="AN52" s="237"/>
      <c r="AO52" s="237"/>
      <c r="AP52" s="237"/>
      <c r="AQ52" s="237"/>
      <c r="AR52" s="237"/>
      <c r="AS52" s="315"/>
      <c r="AT52" s="349"/>
      <c r="AU52" s="349"/>
      <c r="AV52" s="423"/>
    </row>
    <row r="53" spans="1:48" s="317" customFormat="1" x14ac:dyDescent="0.35">
      <c r="A53" s="237"/>
      <c r="B53" s="237"/>
      <c r="C53" s="237"/>
      <c r="D53" s="237"/>
      <c r="E53" s="237"/>
      <c r="F53" s="292"/>
      <c r="G53" s="237"/>
      <c r="H53" s="292"/>
      <c r="I53" s="292"/>
      <c r="J53" s="292"/>
      <c r="K53" s="237"/>
      <c r="L53" s="292"/>
      <c r="M53" s="237"/>
      <c r="N53" s="237"/>
      <c r="O53" s="314"/>
      <c r="P53" s="237"/>
      <c r="Q53" s="237"/>
      <c r="R53" s="237"/>
      <c r="S53" s="237"/>
      <c r="T53" s="237"/>
      <c r="U53" s="237"/>
      <c r="V53" s="237"/>
      <c r="W53" s="237"/>
      <c r="X53" s="237"/>
      <c r="Y53" s="237"/>
      <c r="Z53" s="237"/>
      <c r="AA53" s="237"/>
      <c r="AB53" s="237"/>
      <c r="AC53" s="237"/>
      <c r="AD53" s="314"/>
      <c r="AE53" s="237"/>
      <c r="AF53" s="237"/>
      <c r="AG53" s="237"/>
      <c r="AH53" s="237"/>
      <c r="AI53" s="237"/>
      <c r="AJ53" s="237"/>
      <c r="AK53" s="237"/>
      <c r="AL53" s="237"/>
      <c r="AM53" s="237"/>
      <c r="AN53" s="237"/>
      <c r="AO53" s="237"/>
      <c r="AP53" s="237"/>
      <c r="AQ53" s="237"/>
      <c r="AR53" s="237"/>
      <c r="AS53" s="315"/>
      <c r="AT53" s="349"/>
      <c r="AU53" s="349"/>
      <c r="AV53" s="423"/>
    </row>
    <row r="54" spans="1:48" s="317" customFormat="1" x14ac:dyDescent="0.35">
      <c r="A54" s="237"/>
      <c r="B54" s="237"/>
      <c r="C54" s="237"/>
      <c r="D54" s="237"/>
      <c r="E54" s="237"/>
      <c r="F54" s="292"/>
      <c r="G54" s="237"/>
      <c r="H54" s="292"/>
      <c r="I54" s="292"/>
      <c r="J54" s="292"/>
      <c r="K54" s="237"/>
      <c r="L54" s="292"/>
      <c r="M54" s="237"/>
      <c r="N54" s="237"/>
      <c r="O54" s="314"/>
      <c r="P54" s="237"/>
      <c r="Q54" s="237"/>
      <c r="R54" s="237"/>
      <c r="S54" s="237"/>
      <c r="T54" s="237"/>
      <c r="U54" s="237"/>
      <c r="V54" s="237"/>
      <c r="W54" s="237"/>
      <c r="X54" s="237"/>
      <c r="Y54" s="237"/>
      <c r="Z54" s="237"/>
      <c r="AA54" s="237"/>
      <c r="AB54" s="237"/>
      <c r="AC54" s="237"/>
      <c r="AD54" s="314"/>
      <c r="AE54" s="237"/>
      <c r="AF54" s="237"/>
      <c r="AG54" s="237"/>
      <c r="AH54" s="237"/>
      <c r="AI54" s="237"/>
      <c r="AJ54" s="237"/>
      <c r="AK54" s="237"/>
      <c r="AL54" s="237"/>
      <c r="AM54" s="237"/>
      <c r="AN54" s="237"/>
      <c r="AO54" s="237"/>
      <c r="AP54" s="237"/>
      <c r="AQ54" s="237"/>
      <c r="AR54" s="237"/>
      <c r="AS54" s="315"/>
      <c r="AT54" s="349"/>
      <c r="AU54" s="349"/>
      <c r="AV54" s="423"/>
    </row>
    <row r="55" spans="1:48" s="317" customFormat="1" x14ac:dyDescent="0.35">
      <c r="A55" s="237"/>
      <c r="B55" s="237"/>
      <c r="C55" s="237"/>
      <c r="D55" s="237"/>
      <c r="E55" s="237"/>
      <c r="F55" s="292"/>
      <c r="G55" s="237"/>
      <c r="H55" s="292"/>
      <c r="I55" s="292"/>
      <c r="J55" s="292"/>
      <c r="K55" s="237"/>
      <c r="L55" s="292"/>
      <c r="M55" s="237"/>
      <c r="N55" s="237"/>
      <c r="O55" s="314"/>
      <c r="P55" s="237"/>
      <c r="Q55" s="237"/>
      <c r="R55" s="237"/>
      <c r="S55" s="237"/>
      <c r="T55" s="237"/>
      <c r="U55" s="237"/>
      <c r="V55" s="237"/>
      <c r="W55" s="237"/>
      <c r="X55" s="237"/>
      <c r="Y55" s="237"/>
      <c r="Z55" s="237"/>
      <c r="AA55" s="237"/>
      <c r="AB55" s="237"/>
      <c r="AC55" s="237"/>
      <c r="AD55" s="314"/>
      <c r="AE55" s="237"/>
      <c r="AF55" s="237"/>
      <c r="AG55" s="237"/>
      <c r="AH55" s="237"/>
      <c r="AI55" s="237"/>
      <c r="AJ55" s="237"/>
      <c r="AK55" s="237"/>
      <c r="AL55" s="237"/>
      <c r="AM55" s="237"/>
      <c r="AN55" s="237"/>
      <c r="AO55" s="237"/>
      <c r="AP55" s="237"/>
      <c r="AQ55" s="237"/>
      <c r="AR55" s="237"/>
      <c r="AS55" s="315"/>
      <c r="AT55" s="349"/>
      <c r="AU55" s="349"/>
      <c r="AV55" s="423"/>
    </row>
    <row r="56" spans="1:48" s="317" customFormat="1" x14ac:dyDescent="0.35">
      <c r="A56" s="237"/>
      <c r="B56" s="237"/>
      <c r="C56" s="237"/>
      <c r="D56" s="237"/>
      <c r="E56" s="237"/>
      <c r="F56" s="292"/>
      <c r="G56" s="237"/>
      <c r="H56" s="292"/>
      <c r="I56" s="292"/>
      <c r="J56" s="292"/>
      <c r="K56" s="237"/>
      <c r="L56" s="292"/>
      <c r="M56" s="237"/>
      <c r="N56" s="237"/>
      <c r="O56" s="314"/>
      <c r="P56" s="237"/>
      <c r="Q56" s="237"/>
      <c r="R56" s="237"/>
      <c r="S56" s="237"/>
      <c r="T56" s="237"/>
      <c r="U56" s="237"/>
      <c r="V56" s="237"/>
      <c r="W56" s="237"/>
      <c r="X56" s="237"/>
      <c r="Y56" s="237"/>
      <c r="Z56" s="237"/>
      <c r="AA56" s="237"/>
      <c r="AB56" s="237"/>
      <c r="AC56" s="237"/>
      <c r="AD56" s="314"/>
      <c r="AE56" s="237"/>
      <c r="AF56" s="237"/>
      <c r="AG56" s="237"/>
      <c r="AH56" s="237"/>
      <c r="AI56" s="237"/>
      <c r="AJ56" s="237"/>
      <c r="AK56" s="237"/>
      <c r="AL56" s="237"/>
      <c r="AM56" s="237"/>
      <c r="AN56" s="237"/>
      <c r="AO56" s="237"/>
      <c r="AP56" s="237"/>
      <c r="AQ56" s="237"/>
      <c r="AR56" s="237"/>
      <c r="AS56" s="315"/>
      <c r="AT56" s="349"/>
      <c r="AU56" s="349"/>
      <c r="AV56" s="423"/>
    </row>
    <row r="57" spans="1:48" s="317" customFormat="1" x14ac:dyDescent="0.35">
      <c r="A57" s="237"/>
      <c r="B57" s="237"/>
      <c r="C57" s="237"/>
      <c r="D57" s="237"/>
      <c r="E57" s="237"/>
      <c r="F57" s="292"/>
      <c r="G57" s="237"/>
      <c r="H57" s="292"/>
      <c r="I57" s="292"/>
      <c r="J57" s="292"/>
      <c r="K57" s="237"/>
      <c r="L57" s="292"/>
      <c r="M57" s="237"/>
      <c r="N57" s="237"/>
      <c r="O57" s="314"/>
      <c r="P57" s="237"/>
      <c r="Q57" s="237"/>
      <c r="R57" s="237"/>
      <c r="S57" s="237"/>
      <c r="T57" s="237"/>
      <c r="U57" s="237"/>
      <c r="V57" s="237"/>
      <c r="W57" s="237"/>
      <c r="X57" s="237"/>
      <c r="Y57" s="237"/>
      <c r="Z57" s="237"/>
      <c r="AA57" s="237"/>
      <c r="AB57" s="237"/>
      <c r="AC57" s="237"/>
      <c r="AD57" s="314"/>
      <c r="AE57" s="237"/>
      <c r="AF57" s="237"/>
      <c r="AG57" s="237"/>
      <c r="AH57" s="237"/>
      <c r="AI57" s="237"/>
      <c r="AJ57" s="237"/>
      <c r="AK57" s="237"/>
      <c r="AL57" s="237"/>
      <c r="AM57" s="237"/>
      <c r="AN57" s="237"/>
      <c r="AO57" s="237"/>
      <c r="AP57" s="237"/>
      <c r="AQ57" s="237"/>
      <c r="AR57" s="237"/>
      <c r="AS57" s="315"/>
      <c r="AT57" s="349"/>
      <c r="AU57" s="349"/>
      <c r="AV57" s="423"/>
    </row>
    <row r="58" spans="1:48" s="317" customFormat="1" x14ac:dyDescent="0.35">
      <c r="A58" s="237"/>
      <c r="B58" s="237"/>
      <c r="C58" s="237"/>
      <c r="D58" s="237"/>
      <c r="E58" s="237"/>
      <c r="F58" s="292"/>
      <c r="G58" s="237"/>
      <c r="H58" s="292"/>
      <c r="I58" s="292"/>
      <c r="J58" s="292"/>
      <c r="K58" s="237"/>
      <c r="L58" s="292"/>
      <c r="M58" s="237"/>
      <c r="N58" s="237"/>
      <c r="O58" s="314"/>
      <c r="P58" s="237"/>
      <c r="Q58" s="237"/>
      <c r="R58" s="237"/>
      <c r="S58" s="237"/>
      <c r="T58" s="237"/>
      <c r="U58" s="237"/>
      <c r="V58" s="237"/>
      <c r="W58" s="237"/>
      <c r="X58" s="237"/>
      <c r="Y58" s="237"/>
      <c r="Z58" s="237"/>
      <c r="AA58" s="237"/>
      <c r="AB58" s="237"/>
      <c r="AC58" s="237"/>
      <c r="AD58" s="314"/>
      <c r="AE58" s="237"/>
      <c r="AF58" s="237"/>
      <c r="AG58" s="237"/>
      <c r="AH58" s="237"/>
      <c r="AI58" s="237"/>
      <c r="AJ58" s="237"/>
      <c r="AK58" s="237"/>
      <c r="AL58" s="237"/>
      <c r="AM58" s="237"/>
      <c r="AN58" s="237"/>
      <c r="AO58" s="237"/>
      <c r="AP58" s="237"/>
      <c r="AQ58" s="237"/>
      <c r="AR58" s="237"/>
      <c r="AS58" s="315"/>
      <c r="AT58" s="349"/>
      <c r="AU58" s="349"/>
      <c r="AV58" s="423"/>
    </row>
    <row r="59" spans="1:48" s="317" customFormat="1" x14ac:dyDescent="0.35">
      <c r="A59" s="237"/>
      <c r="B59" s="237"/>
      <c r="C59" s="237"/>
      <c r="D59" s="237"/>
      <c r="E59" s="237"/>
      <c r="F59" s="292"/>
      <c r="G59" s="237"/>
      <c r="H59" s="292"/>
      <c r="I59" s="292"/>
      <c r="J59" s="292"/>
      <c r="K59" s="237"/>
      <c r="L59" s="292"/>
      <c r="M59" s="237"/>
      <c r="N59" s="237"/>
      <c r="O59" s="314"/>
      <c r="P59" s="237"/>
      <c r="Q59" s="237"/>
      <c r="R59" s="237"/>
      <c r="S59" s="237"/>
      <c r="T59" s="237"/>
      <c r="U59" s="237"/>
      <c r="V59" s="237"/>
      <c r="W59" s="237"/>
      <c r="X59" s="237"/>
      <c r="Y59" s="237"/>
      <c r="Z59" s="237"/>
      <c r="AA59" s="237"/>
      <c r="AB59" s="237"/>
      <c r="AC59" s="237"/>
      <c r="AD59" s="314"/>
      <c r="AE59" s="237"/>
      <c r="AF59" s="237"/>
      <c r="AG59" s="237"/>
      <c r="AH59" s="237"/>
      <c r="AI59" s="237"/>
      <c r="AJ59" s="237"/>
      <c r="AK59" s="237"/>
      <c r="AL59" s="237"/>
      <c r="AM59" s="237"/>
      <c r="AN59" s="237"/>
      <c r="AO59" s="237"/>
      <c r="AP59" s="237"/>
      <c r="AQ59" s="237"/>
      <c r="AR59" s="237"/>
      <c r="AS59" s="315"/>
      <c r="AT59" s="349"/>
      <c r="AU59" s="349"/>
      <c r="AV59" s="423"/>
    </row>
    <row r="60" spans="1:48" s="317" customFormat="1" x14ac:dyDescent="0.35">
      <c r="A60" s="237"/>
      <c r="B60" s="237"/>
      <c r="C60" s="237"/>
      <c r="D60" s="237"/>
      <c r="E60" s="237"/>
      <c r="F60" s="292"/>
      <c r="G60" s="237"/>
      <c r="H60" s="292"/>
      <c r="I60" s="292"/>
      <c r="J60" s="292"/>
      <c r="K60" s="237"/>
      <c r="L60" s="292"/>
      <c r="M60" s="237"/>
      <c r="N60" s="237"/>
      <c r="O60" s="314"/>
      <c r="P60" s="237"/>
      <c r="Q60" s="237"/>
      <c r="R60" s="237"/>
      <c r="S60" s="237"/>
      <c r="T60" s="237"/>
      <c r="U60" s="237"/>
      <c r="V60" s="237"/>
      <c r="W60" s="237"/>
      <c r="X60" s="237"/>
      <c r="Y60" s="237"/>
      <c r="Z60" s="237"/>
      <c r="AA60" s="237"/>
      <c r="AB60" s="237"/>
      <c r="AC60" s="237"/>
      <c r="AD60" s="314"/>
      <c r="AE60" s="237"/>
      <c r="AF60" s="237"/>
      <c r="AG60" s="237"/>
      <c r="AH60" s="237"/>
      <c r="AI60" s="237"/>
      <c r="AJ60" s="237"/>
      <c r="AK60" s="237"/>
      <c r="AL60" s="237"/>
      <c r="AM60" s="237"/>
      <c r="AN60" s="237"/>
      <c r="AO60" s="237"/>
      <c r="AP60" s="237"/>
      <c r="AQ60" s="237"/>
      <c r="AR60" s="237"/>
      <c r="AS60" s="315"/>
      <c r="AT60" s="349"/>
      <c r="AU60" s="349"/>
      <c r="AV60" s="423"/>
    </row>
    <row r="61" spans="1:48" s="317" customFormat="1" x14ac:dyDescent="0.35">
      <c r="A61" s="237"/>
      <c r="B61" s="237"/>
      <c r="C61" s="237"/>
      <c r="D61" s="237"/>
      <c r="E61" s="237"/>
      <c r="F61" s="292"/>
      <c r="G61" s="237"/>
      <c r="H61" s="292"/>
      <c r="I61" s="292"/>
      <c r="J61" s="292"/>
      <c r="K61" s="237"/>
      <c r="L61" s="292"/>
      <c r="M61" s="237"/>
      <c r="N61" s="237"/>
      <c r="O61" s="314"/>
      <c r="P61" s="237"/>
      <c r="Q61" s="237"/>
      <c r="R61" s="237"/>
      <c r="S61" s="237"/>
      <c r="T61" s="237"/>
      <c r="U61" s="237"/>
      <c r="V61" s="237"/>
      <c r="W61" s="237"/>
      <c r="X61" s="237"/>
      <c r="Y61" s="237"/>
      <c r="Z61" s="237"/>
      <c r="AA61" s="237"/>
      <c r="AB61" s="237"/>
      <c r="AC61" s="237"/>
      <c r="AD61" s="314"/>
      <c r="AE61" s="237"/>
      <c r="AF61" s="237"/>
      <c r="AG61" s="237"/>
      <c r="AH61" s="237"/>
      <c r="AI61" s="237"/>
      <c r="AJ61" s="237"/>
      <c r="AK61" s="237"/>
      <c r="AL61" s="237"/>
      <c r="AM61" s="237"/>
      <c r="AN61" s="237"/>
      <c r="AO61" s="237"/>
      <c r="AP61" s="237"/>
      <c r="AQ61" s="237"/>
      <c r="AR61" s="237"/>
      <c r="AS61" s="315"/>
      <c r="AT61" s="349"/>
      <c r="AU61" s="349"/>
      <c r="AV61" s="423"/>
    </row>
    <row r="62" spans="1:48" s="317" customFormat="1" x14ac:dyDescent="0.35">
      <c r="A62" s="237"/>
      <c r="B62" s="237"/>
      <c r="C62" s="237"/>
      <c r="D62" s="237"/>
      <c r="E62" s="237"/>
      <c r="F62" s="292"/>
      <c r="G62" s="237"/>
      <c r="H62" s="292"/>
      <c r="I62" s="292"/>
      <c r="J62" s="292"/>
      <c r="K62" s="237"/>
      <c r="L62" s="292"/>
      <c r="M62" s="237"/>
      <c r="N62" s="237"/>
      <c r="O62" s="314"/>
      <c r="P62" s="237"/>
      <c r="Q62" s="237"/>
      <c r="R62" s="237"/>
      <c r="S62" s="237"/>
      <c r="T62" s="237"/>
      <c r="U62" s="237"/>
      <c r="V62" s="237"/>
      <c r="W62" s="237"/>
      <c r="X62" s="237"/>
      <c r="Y62" s="237"/>
      <c r="Z62" s="237"/>
      <c r="AA62" s="237"/>
      <c r="AB62" s="237"/>
      <c r="AC62" s="237"/>
      <c r="AD62" s="314"/>
      <c r="AE62" s="237"/>
      <c r="AF62" s="237"/>
      <c r="AG62" s="237"/>
      <c r="AH62" s="237"/>
      <c r="AI62" s="237"/>
      <c r="AJ62" s="237"/>
      <c r="AK62" s="237"/>
      <c r="AL62" s="237"/>
      <c r="AM62" s="237"/>
      <c r="AN62" s="237"/>
      <c r="AO62" s="237"/>
      <c r="AP62" s="237"/>
      <c r="AQ62" s="237"/>
      <c r="AR62" s="237"/>
      <c r="AS62" s="315"/>
      <c r="AT62" s="349"/>
      <c r="AU62" s="349"/>
      <c r="AV62" s="423"/>
    </row>
    <row r="63" spans="1:48" s="317" customFormat="1" x14ac:dyDescent="0.35">
      <c r="A63" s="237"/>
      <c r="B63" s="237"/>
      <c r="C63" s="237"/>
      <c r="D63" s="237"/>
      <c r="E63" s="237"/>
      <c r="F63" s="292"/>
      <c r="G63" s="237"/>
      <c r="H63" s="292"/>
      <c r="I63" s="292"/>
      <c r="J63" s="292"/>
      <c r="K63" s="237"/>
      <c r="L63" s="292"/>
      <c r="M63" s="237"/>
      <c r="N63" s="237"/>
      <c r="O63" s="314"/>
      <c r="P63" s="237"/>
      <c r="Q63" s="237"/>
      <c r="R63" s="237"/>
      <c r="S63" s="237"/>
      <c r="T63" s="237"/>
      <c r="U63" s="237"/>
      <c r="V63" s="237"/>
      <c r="W63" s="237"/>
      <c r="X63" s="237"/>
      <c r="Y63" s="237"/>
      <c r="Z63" s="237"/>
      <c r="AA63" s="237"/>
      <c r="AB63" s="237"/>
      <c r="AC63" s="237"/>
      <c r="AD63" s="314"/>
      <c r="AE63" s="237"/>
      <c r="AF63" s="237"/>
      <c r="AG63" s="237"/>
      <c r="AH63" s="237"/>
      <c r="AI63" s="237"/>
      <c r="AJ63" s="237"/>
      <c r="AK63" s="237"/>
      <c r="AL63" s="237"/>
      <c r="AM63" s="237"/>
      <c r="AN63" s="237"/>
      <c r="AO63" s="237"/>
      <c r="AP63" s="237"/>
      <c r="AQ63" s="237"/>
      <c r="AR63" s="237"/>
      <c r="AS63" s="315"/>
      <c r="AT63" s="349"/>
      <c r="AU63" s="349"/>
      <c r="AV63" s="423"/>
    </row>
    <row r="64" spans="1:48" s="317" customFormat="1" x14ac:dyDescent="0.35">
      <c r="A64" s="237"/>
      <c r="B64" s="237"/>
      <c r="C64" s="237"/>
      <c r="D64" s="237"/>
      <c r="E64" s="237"/>
      <c r="F64" s="292"/>
      <c r="G64" s="237"/>
      <c r="H64" s="292"/>
      <c r="I64" s="292"/>
      <c r="J64" s="292"/>
      <c r="K64" s="237"/>
      <c r="L64" s="292"/>
      <c r="M64" s="237"/>
      <c r="N64" s="237"/>
      <c r="O64" s="314"/>
      <c r="P64" s="237"/>
      <c r="Q64" s="237"/>
      <c r="R64" s="237"/>
      <c r="S64" s="237"/>
      <c r="T64" s="237"/>
      <c r="U64" s="237"/>
      <c r="V64" s="237"/>
      <c r="W64" s="237"/>
      <c r="X64" s="237"/>
      <c r="Y64" s="237"/>
      <c r="Z64" s="237"/>
      <c r="AA64" s="237"/>
      <c r="AB64" s="237"/>
      <c r="AC64" s="237"/>
      <c r="AD64" s="314"/>
      <c r="AE64" s="237"/>
      <c r="AF64" s="237"/>
      <c r="AG64" s="237"/>
      <c r="AH64" s="237"/>
      <c r="AI64" s="237"/>
      <c r="AJ64" s="237"/>
      <c r="AK64" s="237"/>
      <c r="AL64" s="237"/>
      <c r="AM64" s="237"/>
      <c r="AN64" s="237"/>
      <c r="AO64" s="237"/>
      <c r="AP64" s="237"/>
      <c r="AQ64" s="237"/>
      <c r="AR64" s="237"/>
      <c r="AS64" s="315"/>
      <c r="AT64" s="349"/>
      <c r="AU64" s="349"/>
      <c r="AV64" s="423"/>
    </row>
    <row r="65" spans="1:48" s="317" customFormat="1" x14ac:dyDescent="0.35">
      <c r="A65" s="237"/>
      <c r="B65" s="237"/>
      <c r="C65" s="237"/>
      <c r="D65" s="237"/>
      <c r="E65" s="237"/>
      <c r="F65" s="292"/>
      <c r="G65" s="237"/>
      <c r="H65" s="292"/>
      <c r="I65" s="292"/>
      <c r="J65" s="292"/>
      <c r="K65" s="237"/>
      <c r="L65" s="292"/>
      <c r="M65" s="237"/>
      <c r="N65" s="237"/>
      <c r="O65" s="314"/>
      <c r="P65" s="237"/>
      <c r="Q65" s="237"/>
      <c r="R65" s="237"/>
      <c r="S65" s="237"/>
      <c r="T65" s="237"/>
      <c r="U65" s="237"/>
      <c r="V65" s="237"/>
      <c r="W65" s="237"/>
      <c r="X65" s="237"/>
      <c r="Y65" s="237"/>
      <c r="Z65" s="237"/>
      <c r="AA65" s="237"/>
      <c r="AB65" s="237"/>
      <c r="AC65" s="237"/>
      <c r="AD65" s="314"/>
      <c r="AE65" s="237"/>
      <c r="AF65" s="237"/>
      <c r="AG65" s="237"/>
      <c r="AH65" s="237"/>
      <c r="AI65" s="237"/>
      <c r="AJ65" s="237"/>
      <c r="AK65" s="237"/>
      <c r="AL65" s="237"/>
      <c r="AM65" s="237"/>
      <c r="AN65" s="237"/>
      <c r="AO65" s="237"/>
      <c r="AP65" s="237"/>
      <c r="AQ65" s="237"/>
      <c r="AR65" s="237"/>
      <c r="AS65" s="315"/>
      <c r="AT65" s="349"/>
      <c r="AU65" s="349"/>
      <c r="AV65" s="423"/>
    </row>
    <row r="66" spans="1:48" s="317" customFormat="1" x14ac:dyDescent="0.35">
      <c r="A66" s="237"/>
      <c r="B66" s="237"/>
      <c r="C66" s="237"/>
      <c r="D66" s="237"/>
      <c r="E66" s="237"/>
      <c r="F66" s="292"/>
      <c r="G66" s="237"/>
      <c r="H66" s="292"/>
      <c r="I66" s="292"/>
      <c r="J66" s="292"/>
      <c r="K66" s="237"/>
      <c r="L66" s="292"/>
      <c r="M66" s="237"/>
      <c r="N66" s="237"/>
      <c r="O66" s="314"/>
      <c r="P66" s="237"/>
      <c r="Q66" s="237"/>
      <c r="R66" s="237"/>
      <c r="S66" s="237"/>
      <c r="T66" s="237"/>
      <c r="U66" s="237"/>
      <c r="V66" s="237"/>
      <c r="W66" s="237"/>
      <c r="X66" s="237"/>
      <c r="Y66" s="237"/>
      <c r="Z66" s="237"/>
      <c r="AA66" s="237"/>
      <c r="AB66" s="237"/>
      <c r="AC66" s="237"/>
      <c r="AD66" s="314"/>
      <c r="AE66" s="237"/>
      <c r="AF66" s="237"/>
      <c r="AG66" s="237"/>
      <c r="AH66" s="237"/>
      <c r="AI66" s="237"/>
      <c r="AJ66" s="237"/>
      <c r="AK66" s="237"/>
      <c r="AL66" s="237"/>
      <c r="AM66" s="237"/>
      <c r="AN66" s="237"/>
      <c r="AO66" s="237"/>
      <c r="AP66" s="237"/>
      <c r="AQ66" s="237"/>
      <c r="AR66" s="237"/>
      <c r="AS66" s="315"/>
      <c r="AT66" s="349"/>
      <c r="AU66" s="349"/>
      <c r="AV66" s="423"/>
    </row>
    <row r="67" spans="1:48" s="317" customFormat="1" x14ac:dyDescent="0.35">
      <c r="A67" s="237"/>
      <c r="B67" s="237"/>
      <c r="C67" s="237"/>
      <c r="D67" s="237"/>
      <c r="E67" s="237"/>
      <c r="F67" s="292"/>
      <c r="G67" s="237"/>
      <c r="H67" s="292"/>
      <c r="I67" s="292"/>
      <c r="J67" s="292"/>
      <c r="K67" s="237"/>
      <c r="L67" s="292"/>
      <c r="M67" s="237"/>
      <c r="N67" s="237"/>
      <c r="O67" s="314"/>
      <c r="P67" s="237"/>
      <c r="Q67" s="237"/>
      <c r="R67" s="237"/>
      <c r="S67" s="237"/>
      <c r="T67" s="237"/>
      <c r="U67" s="237"/>
      <c r="V67" s="237"/>
      <c r="W67" s="237"/>
      <c r="X67" s="237"/>
      <c r="Y67" s="237"/>
      <c r="Z67" s="237"/>
      <c r="AA67" s="237"/>
      <c r="AB67" s="237"/>
      <c r="AC67" s="237"/>
      <c r="AD67" s="314"/>
      <c r="AE67" s="237"/>
      <c r="AF67" s="237"/>
      <c r="AG67" s="237"/>
      <c r="AH67" s="237"/>
      <c r="AI67" s="237"/>
      <c r="AJ67" s="237"/>
      <c r="AK67" s="237"/>
      <c r="AL67" s="237"/>
      <c r="AM67" s="237"/>
      <c r="AN67" s="237"/>
      <c r="AO67" s="237"/>
      <c r="AP67" s="237"/>
      <c r="AQ67" s="237"/>
      <c r="AR67" s="237"/>
      <c r="AS67" s="315"/>
      <c r="AT67" s="349"/>
      <c r="AU67" s="349"/>
      <c r="AV67" s="423"/>
    </row>
    <row r="68" spans="1:48" s="317" customFormat="1" x14ac:dyDescent="0.35">
      <c r="A68" s="237"/>
      <c r="B68" s="237"/>
      <c r="C68" s="237"/>
      <c r="D68" s="237"/>
      <c r="E68" s="237"/>
      <c r="F68" s="292"/>
      <c r="G68" s="237"/>
      <c r="H68" s="292"/>
      <c r="I68" s="292"/>
      <c r="J68" s="292"/>
      <c r="K68" s="237"/>
      <c r="L68" s="292"/>
      <c r="M68" s="237"/>
      <c r="N68" s="237"/>
      <c r="O68" s="314"/>
      <c r="P68" s="237"/>
      <c r="Q68" s="237"/>
      <c r="R68" s="237"/>
      <c r="S68" s="237"/>
      <c r="T68" s="237"/>
      <c r="U68" s="237"/>
      <c r="V68" s="237"/>
      <c r="W68" s="237"/>
      <c r="X68" s="237"/>
      <c r="Y68" s="237"/>
      <c r="Z68" s="237"/>
      <c r="AA68" s="237"/>
      <c r="AB68" s="237"/>
      <c r="AC68" s="237"/>
      <c r="AD68" s="314"/>
      <c r="AE68" s="237"/>
      <c r="AF68" s="237"/>
      <c r="AG68" s="237"/>
      <c r="AH68" s="237"/>
      <c r="AI68" s="237"/>
      <c r="AJ68" s="237"/>
      <c r="AK68" s="237"/>
      <c r="AL68" s="237"/>
      <c r="AM68" s="237"/>
      <c r="AN68" s="237"/>
      <c r="AO68" s="237"/>
      <c r="AP68" s="237"/>
      <c r="AQ68" s="237"/>
      <c r="AR68" s="237"/>
      <c r="AS68" s="315"/>
      <c r="AT68" s="349"/>
      <c r="AU68" s="349"/>
      <c r="AV68" s="423"/>
    </row>
    <row r="69" spans="1:48" s="317" customFormat="1" x14ac:dyDescent="0.35">
      <c r="A69" s="237"/>
      <c r="B69" s="237"/>
      <c r="C69" s="237"/>
      <c r="D69" s="237"/>
      <c r="E69" s="237"/>
      <c r="F69" s="292"/>
      <c r="G69" s="237"/>
      <c r="H69" s="292"/>
      <c r="I69" s="292"/>
      <c r="J69" s="292"/>
      <c r="K69" s="237"/>
      <c r="L69" s="292"/>
      <c r="M69" s="237"/>
      <c r="N69" s="237"/>
      <c r="O69" s="314"/>
      <c r="P69" s="237"/>
      <c r="Q69" s="237"/>
      <c r="R69" s="237"/>
      <c r="S69" s="237"/>
      <c r="T69" s="237"/>
      <c r="U69" s="237"/>
      <c r="V69" s="237"/>
      <c r="W69" s="237"/>
      <c r="X69" s="237"/>
      <c r="Y69" s="237"/>
      <c r="Z69" s="237"/>
      <c r="AA69" s="237"/>
      <c r="AB69" s="237"/>
      <c r="AC69" s="237"/>
      <c r="AD69" s="314"/>
      <c r="AE69" s="237"/>
      <c r="AF69" s="237"/>
      <c r="AG69" s="237"/>
      <c r="AH69" s="237"/>
      <c r="AI69" s="237"/>
      <c r="AJ69" s="237"/>
      <c r="AK69" s="237"/>
      <c r="AL69" s="237"/>
      <c r="AM69" s="237"/>
      <c r="AN69" s="237"/>
      <c r="AO69" s="237"/>
      <c r="AP69" s="237"/>
      <c r="AQ69" s="237"/>
      <c r="AR69" s="237"/>
      <c r="AS69" s="315"/>
      <c r="AT69" s="349"/>
      <c r="AU69" s="349"/>
      <c r="AV69" s="423"/>
    </row>
    <row r="70" spans="1:48" s="317" customFormat="1" x14ac:dyDescent="0.35">
      <c r="A70" s="237"/>
      <c r="B70" s="237"/>
      <c r="C70" s="237"/>
      <c r="D70" s="237"/>
      <c r="E70" s="237"/>
      <c r="F70" s="292"/>
      <c r="G70" s="237"/>
      <c r="H70" s="292"/>
      <c r="I70" s="292"/>
      <c r="J70" s="292"/>
      <c r="K70" s="237"/>
      <c r="L70" s="292"/>
      <c r="M70" s="237"/>
      <c r="N70" s="237"/>
      <c r="O70" s="314"/>
      <c r="P70" s="237"/>
      <c r="Q70" s="237"/>
      <c r="R70" s="237"/>
      <c r="S70" s="237"/>
      <c r="T70" s="237"/>
      <c r="U70" s="237"/>
      <c r="V70" s="237"/>
      <c r="W70" s="237"/>
      <c r="X70" s="237"/>
      <c r="Y70" s="237"/>
      <c r="Z70" s="237"/>
      <c r="AA70" s="237"/>
      <c r="AB70" s="237"/>
      <c r="AC70" s="237"/>
      <c r="AD70" s="314"/>
      <c r="AE70" s="237"/>
      <c r="AF70" s="237"/>
      <c r="AG70" s="237"/>
      <c r="AH70" s="237"/>
      <c r="AI70" s="237"/>
      <c r="AJ70" s="237"/>
      <c r="AK70" s="237"/>
      <c r="AL70" s="237"/>
      <c r="AM70" s="237"/>
      <c r="AN70" s="237"/>
      <c r="AO70" s="237"/>
      <c r="AP70" s="237"/>
      <c r="AQ70" s="237"/>
      <c r="AR70" s="237"/>
      <c r="AS70" s="315"/>
      <c r="AT70" s="349"/>
      <c r="AU70" s="349"/>
      <c r="AV70" s="423"/>
    </row>
  </sheetData>
  <mergeCells count="36">
    <mergeCell ref="A4:A5"/>
    <mergeCell ref="D4:D5"/>
    <mergeCell ref="J4:J5"/>
    <mergeCell ref="K4:K5"/>
    <mergeCell ref="L4:L5"/>
    <mergeCell ref="AB4:AC4"/>
    <mergeCell ref="AV4:AV5"/>
    <mergeCell ref="AM4:AN4"/>
    <mergeCell ref="AK4:AL4"/>
    <mergeCell ref="AI4:AJ4"/>
    <mergeCell ref="AT3:AT5"/>
    <mergeCell ref="P3:AC3"/>
    <mergeCell ref="AS3:AS5"/>
    <mergeCell ref="AU3:AU5"/>
    <mergeCell ref="AE3:AR3"/>
    <mergeCell ref="AD4:AD5"/>
    <mergeCell ref="AE4:AF4"/>
    <mergeCell ref="AG4:AH4"/>
    <mergeCell ref="AQ4:AR4"/>
    <mergeCell ref="AO4:AP4"/>
    <mergeCell ref="C4:C5"/>
    <mergeCell ref="B4:B5"/>
    <mergeCell ref="J3:L3"/>
    <mergeCell ref="Z4:AA4"/>
    <mergeCell ref="T4:U4"/>
    <mergeCell ref="X4:Y4"/>
    <mergeCell ref="V4:W4"/>
    <mergeCell ref="F4:F5"/>
    <mergeCell ref="G4:G5"/>
    <mergeCell ref="H4:H5"/>
    <mergeCell ref="F3:H3"/>
    <mergeCell ref="N4:N5"/>
    <mergeCell ref="O4:O5"/>
    <mergeCell ref="P4:Q4"/>
    <mergeCell ref="R4:S4"/>
    <mergeCell ref="M4:M5"/>
  </mergeCells>
  <pageMargins left="0.17" right="0.28000000000000003" top="0.28999999999999998" bottom="0" header="0" footer="0"/>
  <pageSetup paperSize="9" scale="28" fitToHeight="8" orientation="landscape" r:id="rId1"/>
  <headerFooter alignWithMargins="0"/>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A82AD-A323-4080-A192-78B5208DFA3D}">
  <sheetPr>
    <tabColor theme="8" tint="0.39997558519241921"/>
  </sheetPr>
  <dimension ref="H5:H9"/>
  <sheetViews>
    <sheetView workbookViewId="0">
      <selection activeCell="R33" sqref="R33"/>
    </sheetView>
  </sheetViews>
  <sheetFormatPr defaultColWidth="9.1796875" defaultRowHeight="14.5" x14ac:dyDescent="0.35"/>
  <cols>
    <col min="1" max="16384" width="9.1796875" style="400"/>
  </cols>
  <sheetData>
    <row r="5" spans="8:8" x14ac:dyDescent="0.35">
      <c r="H5" s="399"/>
    </row>
    <row r="6" spans="8:8" x14ac:dyDescent="0.35">
      <c r="H6" s="399"/>
    </row>
    <row r="7" spans="8:8" x14ac:dyDescent="0.35">
      <c r="H7" s="399"/>
    </row>
    <row r="9" spans="8:8" x14ac:dyDescent="0.35">
      <c r="H9" s="401"/>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F2835-7CFE-4BE7-9801-B6D9EB5FE928}">
  <sheetPr>
    <tabColor theme="8" tint="0.39997558519241921"/>
  </sheetPr>
  <dimension ref="H5:H9"/>
  <sheetViews>
    <sheetView workbookViewId="0">
      <selection activeCell="R33" sqref="R33"/>
    </sheetView>
  </sheetViews>
  <sheetFormatPr defaultColWidth="9.1796875" defaultRowHeight="14.5" x14ac:dyDescent="0.35"/>
  <cols>
    <col min="1" max="16384" width="9.1796875" style="400"/>
  </cols>
  <sheetData>
    <row r="5" spans="8:8" x14ac:dyDescent="0.35">
      <c r="H5" s="399"/>
    </row>
    <row r="6" spans="8:8" x14ac:dyDescent="0.35">
      <c r="H6" s="399"/>
    </row>
    <row r="7" spans="8:8" x14ac:dyDescent="0.35">
      <c r="H7" s="399"/>
    </row>
    <row r="9" spans="8:8" x14ac:dyDescent="0.35">
      <c r="H9" s="401"/>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811B0-7F5D-4628-A45E-66CB60052063}">
  <sheetPr>
    <tabColor theme="8" tint="0.39997558519241921"/>
  </sheetPr>
  <dimension ref="H5:H9"/>
  <sheetViews>
    <sheetView workbookViewId="0">
      <selection activeCell="R33" sqref="R33"/>
    </sheetView>
  </sheetViews>
  <sheetFormatPr defaultColWidth="9.1796875" defaultRowHeight="14.5" x14ac:dyDescent="0.35"/>
  <cols>
    <col min="1" max="16384" width="9.1796875" style="400"/>
  </cols>
  <sheetData>
    <row r="5" spans="8:8" x14ac:dyDescent="0.35">
      <c r="H5" s="399"/>
    </row>
    <row r="6" spans="8:8" x14ac:dyDescent="0.35">
      <c r="H6" s="399"/>
    </row>
    <row r="7" spans="8:8" x14ac:dyDescent="0.35">
      <c r="H7" s="399"/>
    </row>
    <row r="9" spans="8:8" x14ac:dyDescent="0.35">
      <c r="H9" s="401"/>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6D1EA-7C8C-401D-8D8A-58BC275093B6}">
  <sheetPr>
    <tabColor theme="8" tint="0.39997558519241921"/>
  </sheetPr>
  <dimension ref="H5:H9"/>
  <sheetViews>
    <sheetView workbookViewId="0">
      <selection activeCell="R33" sqref="R33"/>
    </sheetView>
  </sheetViews>
  <sheetFormatPr defaultColWidth="9.1796875" defaultRowHeight="14.5" x14ac:dyDescent="0.35"/>
  <cols>
    <col min="1" max="16384" width="9.1796875" style="400"/>
  </cols>
  <sheetData>
    <row r="5" spans="8:8" x14ac:dyDescent="0.35">
      <c r="H5" s="399"/>
    </row>
    <row r="6" spans="8:8" x14ac:dyDescent="0.35">
      <c r="H6" s="399"/>
    </row>
    <row r="7" spans="8:8" x14ac:dyDescent="0.35">
      <c r="H7" s="399"/>
    </row>
    <row r="9" spans="8:8" x14ac:dyDescent="0.35">
      <c r="H9" s="401"/>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35424-935F-40C6-87A0-D39D3EA91CF2}">
  <sheetPr>
    <tabColor rgb="FF92D050"/>
    <pageSetUpPr fitToPage="1"/>
  </sheetPr>
  <dimension ref="A1:DM50"/>
  <sheetViews>
    <sheetView zoomScale="85" zoomScaleNormal="85" zoomScaleSheetLayoutView="85" workbookViewId="0">
      <selection activeCell="B16" sqref="B16"/>
    </sheetView>
  </sheetViews>
  <sheetFormatPr defaultColWidth="9.1796875" defaultRowHeight="14" x14ac:dyDescent="0.35"/>
  <cols>
    <col min="1" max="1" width="7.453125" style="237" customWidth="1"/>
    <col min="2" max="2" width="33.81640625" style="238" customWidth="1"/>
    <col min="3" max="3" width="11.453125" style="237" customWidth="1"/>
    <col min="4" max="4" width="9.54296875" style="237" customWidth="1"/>
    <col min="5" max="6" width="12" style="237" customWidth="1"/>
    <col min="7" max="7" width="11.26953125" style="237" customWidth="1"/>
    <col min="8" max="8" width="12.7265625" style="237" customWidth="1"/>
    <col min="9" max="9" width="13.1796875" style="237" customWidth="1"/>
    <col min="10" max="10" width="12.1796875" style="237" customWidth="1"/>
    <col min="11" max="11" width="9.54296875" style="237" customWidth="1"/>
    <col min="12" max="12" width="10.453125" style="237" customWidth="1"/>
    <col min="13" max="13" width="13.26953125" style="237" customWidth="1"/>
    <col min="14" max="14" width="12.1796875" style="237" customWidth="1"/>
    <col min="15" max="15" width="15.81640625" style="237" customWidth="1"/>
    <col min="16" max="16" width="0.81640625" style="237" customWidth="1"/>
    <col min="17" max="17" width="4.54296875" style="314" customWidth="1"/>
    <col min="18" max="18" width="8.453125" style="237" customWidth="1"/>
    <col min="19" max="19" width="9.1796875" style="237"/>
    <col min="20" max="20" width="8.26953125" style="237" customWidth="1"/>
    <col min="21" max="21" width="9.1796875" style="237"/>
    <col min="22" max="22" width="8.26953125" style="237" customWidth="1"/>
    <col min="23" max="23" width="9.1796875" style="237"/>
    <col min="24" max="24" width="8.26953125" style="237" customWidth="1"/>
    <col min="25" max="25" width="9.1796875" style="237"/>
    <col min="26" max="26" width="8.26953125" style="237" customWidth="1"/>
    <col min="27" max="27" width="9.1796875" style="237"/>
    <col min="28" max="28" width="8.26953125" style="237" customWidth="1"/>
    <col min="29" max="29" width="9.1796875" style="237"/>
    <col min="30" max="30" width="8.26953125" style="237" customWidth="1"/>
    <col min="31" max="31" width="9.1796875" style="237"/>
    <col min="32" max="32" width="4.54296875" style="314" customWidth="1"/>
    <col min="33" max="33" width="8.453125" style="237" customWidth="1"/>
    <col min="34" max="34" width="9.1796875" style="237"/>
    <col min="35" max="35" width="8.26953125" style="237" customWidth="1"/>
    <col min="36" max="36" width="9.1796875" style="237"/>
    <col min="37" max="37" width="8.26953125" style="237" customWidth="1"/>
    <col min="38" max="38" width="9.1796875" style="237"/>
    <col min="39" max="39" width="8.26953125" style="237" customWidth="1"/>
    <col min="40" max="40" width="9.1796875" style="237"/>
    <col min="41" max="41" width="8.26953125" style="237" customWidth="1"/>
    <col min="42" max="42" width="9.1796875" style="237"/>
    <col min="43" max="43" width="8.26953125" style="237" customWidth="1"/>
    <col min="44" max="44" width="9.1796875" style="237"/>
    <col min="45" max="45" width="8.26953125" style="237" customWidth="1"/>
    <col min="46" max="46" width="9.1796875" style="237"/>
    <col min="47" max="47" width="4.54296875" style="315" customWidth="1"/>
    <col min="48" max="49" width="11" style="237" customWidth="1"/>
    <col min="50" max="50" width="12.26953125" style="423" customWidth="1"/>
    <col min="51" max="16384" width="9.1796875" style="237"/>
  </cols>
  <sheetData>
    <row r="1" spans="1:117" x14ac:dyDescent="0.35">
      <c r="B1" s="241"/>
      <c r="C1" s="239"/>
      <c r="D1" s="239"/>
      <c r="E1" s="239"/>
      <c r="F1" s="239"/>
      <c r="G1" s="239"/>
      <c r="H1" s="240"/>
      <c r="I1" s="239"/>
      <c r="J1" s="239"/>
      <c r="K1" s="239"/>
      <c r="L1" s="239"/>
      <c r="M1" s="239"/>
      <c r="N1" s="239"/>
      <c r="R1" s="419" t="s">
        <v>465</v>
      </c>
    </row>
    <row r="2" spans="1:117" x14ac:dyDescent="0.35">
      <c r="AV2" s="349"/>
      <c r="AW2" s="349"/>
    </row>
    <row r="3" spans="1:117" x14ac:dyDescent="0.35">
      <c r="A3" s="242" t="s">
        <v>466</v>
      </c>
      <c r="B3" s="243"/>
      <c r="C3" s="242"/>
      <c r="D3" s="242"/>
      <c r="E3" s="242"/>
      <c r="F3" s="242"/>
      <c r="G3" s="242"/>
      <c r="H3" s="242"/>
      <c r="I3" s="239"/>
      <c r="J3" s="242"/>
      <c r="K3" s="242"/>
      <c r="L3" s="242"/>
      <c r="M3" s="242"/>
      <c r="N3" s="242"/>
    </row>
    <row r="4" spans="1:117" ht="15" customHeight="1" x14ac:dyDescent="0.35">
      <c r="B4" s="244"/>
      <c r="C4" s="245"/>
      <c r="D4" s="245"/>
      <c r="E4" s="245"/>
      <c r="F4" s="245"/>
      <c r="G4" s="245"/>
      <c r="J4" s="245"/>
      <c r="K4" s="245"/>
      <c r="L4" s="245"/>
      <c r="M4" s="245"/>
      <c r="N4" s="245"/>
      <c r="R4" s="535" t="s">
        <v>227</v>
      </c>
      <c r="S4" s="535"/>
      <c r="T4" s="535"/>
      <c r="U4" s="535"/>
      <c r="V4" s="535"/>
      <c r="W4" s="535"/>
      <c r="X4" s="535"/>
      <c r="Y4" s="535"/>
      <c r="Z4" s="535"/>
      <c r="AA4" s="535"/>
      <c r="AB4" s="535"/>
      <c r="AC4" s="535"/>
      <c r="AD4" s="535"/>
      <c r="AE4" s="535"/>
      <c r="AG4" s="535" t="s">
        <v>227</v>
      </c>
      <c r="AH4" s="535"/>
      <c r="AI4" s="535"/>
      <c r="AJ4" s="535"/>
      <c r="AK4" s="535"/>
      <c r="AL4" s="535"/>
      <c r="AM4" s="535"/>
      <c r="AN4" s="535"/>
      <c r="AO4" s="535"/>
      <c r="AP4" s="535"/>
      <c r="AQ4" s="535"/>
      <c r="AR4" s="535"/>
      <c r="AS4" s="535"/>
      <c r="AT4" s="535"/>
      <c r="AU4" s="548" t="s">
        <v>458</v>
      </c>
      <c r="AV4" s="545" t="s">
        <v>341</v>
      </c>
      <c r="AW4" s="545" t="s">
        <v>31</v>
      </c>
    </row>
    <row r="5" spans="1:117" ht="15" customHeight="1" x14ac:dyDescent="0.35">
      <c r="A5" s="557" t="s">
        <v>329</v>
      </c>
      <c r="B5" s="557" t="s">
        <v>330</v>
      </c>
      <c r="C5" s="556" t="s">
        <v>331</v>
      </c>
      <c r="D5" s="556" t="s">
        <v>332</v>
      </c>
      <c r="E5" s="556" t="s">
        <v>333</v>
      </c>
      <c r="F5" s="556" t="s">
        <v>334</v>
      </c>
      <c r="G5" s="555" t="s">
        <v>335</v>
      </c>
      <c r="H5" s="555"/>
      <c r="I5" s="555"/>
      <c r="J5" s="556" t="s">
        <v>445</v>
      </c>
      <c r="K5" s="555" t="s">
        <v>336</v>
      </c>
      <c r="L5" s="555"/>
      <c r="M5" s="555"/>
      <c r="N5" s="556" t="s">
        <v>446</v>
      </c>
      <c r="O5" s="555" t="s">
        <v>481</v>
      </c>
      <c r="P5" s="249"/>
      <c r="Q5" s="536" t="s">
        <v>456</v>
      </c>
      <c r="R5" s="542" t="str">
        <f>modelis!C8</f>
        <v>PET: caurspīdīgs</v>
      </c>
      <c r="S5" s="534"/>
      <c r="T5" s="534" t="str">
        <f>modelis!C9</f>
        <v>PET: citu krāsu</v>
      </c>
      <c r="U5" s="534"/>
      <c r="V5" s="534" t="str">
        <f>modelis!C10</f>
        <v>Metāls:Alumīnijs</v>
      </c>
      <c r="W5" s="534"/>
      <c r="X5" s="534" t="str">
        <f>modelis!C11</f>
        <v>Metāls:Tērauds</v>
      </c>
      <c r="Y5" s="534"/>
      <c r="Z5" s="534" t="str">
        <f>modelis!C12</f>
        <v>Vienreizlietojamais stikls</v>
      </c>
      <c r="AA5" s="534"/>
      <c r="AB5" s="534" t="str">
        <f>modelis!C13</f>
        <v>Universāla dizaina (BBH)stikls</v>
      </c>
      <c r="AC5" s="534"/>
      <c r="AD5" s="534" t="str">
        <f>modelis!C14</f>
        <v>Individuāla dizaina stikls</v>
      </c>
      <c r="AE5" s="534"/>
      <c r="AF5" s="536" t="s">
        <v>457</v>
      </c>
      <c r="AG5" s="534" t="str">
        <f>modelis!C15</f>
        <v>Savākšana un nogāde šķirošanas centrā</v>
      </c>
      <c r="AH5" s="534"/>
      <c r="AI5" s="534" t="str">
        <f>modelis!C16</f>
        <v>Uzglabāšana pirms pārstrādes</v>
      </c>
      <c r="AJ5" s="534"/>
      <c r="AK5" s="534" t="str">
        <f>modelis!C17</f>
        <v>Presētā iepakojuma šķirošana</v>
      </c>
      <c r="AL5" s="534"/>
      <c r="AM5" s="534" t="str">
        <f>modelis!C18</f>
        <v>Nepresētā iepakojma šķirošana</v>
      </c>
      <c r="AN5" s="534"/>
      <c r="AO5" s="534" t="str">
        <f>modelis!C19</f>
        <v>Uzglabāšana pēc šķirošanas</v>
      </c>
      <c r="AP5" s="534"/>
      <c r="AQ5" s="534" t="str">
        <f>modelis!C20</f>
        <v>Tālākai pārstrādei derīgo mater. nogādāšana tālākai pārstrādei vai atgriešana dzērienu ražotājiem atkārtotai izmantošanai</v>
      </c>
      <c r="AR5" s="534"/>
      <c r="AS5" s="534" t="str">
        <f>modelis!C21</f>
        <v>Citi procesi*</v>
      </c>
      <c r="AT5" s="534"/>
      <c r="AU5" s="549"/>
      <c r="AV5" s="546"/>
      <c r="AW5" s="546"/>
      <c r="AX5" s="543" t="s">
        <v>444</v>
      </c>
    </row>
    <row r="6" spans="1:117" ht="73.5" customHeight="1" x14ac:dyDescent="0.35">
      <c r="A6" s="557"/>
      <c r="B6" s="557"/>
      <c r="C6" s="556"/>
      <c r="D6" s="556"/>
      <c r="E6" s="556"/>
      <c r="F6" s="556"/>
      <c r="G6" s="247" t="s">
        <v>337</v>
      </c>
      <c r="H6" s="247" t="s">
        <v>338</v>
      </c>
      <c r="I6" s="247" t="s">
        <v>339</v>
      </c>
      <c r="J6" s="556"/>
      <c r="K6" s="247" t="s">
        <v>337</v>
      </c>
      <c r="L6" s="247" t="s">
        <v>338</v>
      </c>
      <c r="M6" s="248" t="s">
        <v>339</v>
      </c>
      <c r="N6" s="556"/>
      <c r="O6" s="555"/>
      <c r="P6" s="249"/>
      <c r="Q6" s="536"/>
      <c r="R6" s="296" t="s">
        <v>340</v>
      </c>
      <c r="S6" s="294" t="s">
        <v>31</v>
      </c>
      <c r="T6" s="296" t="s">
        <v>340</v>
      </c>
      <c r="U6" s="294" t="s">
        <v>31</v>
      </c>
      <c r="V6" s="296" t="s">
        <v>340</v>
      </c>
      <c r="W6" s="294" t="s">
        <v>31</v>
      </c>
      <c r="X6" s="296" t="s">
        <v>340</v>
      </c>
      <c r="Y6" s="294" t="s">
        <v>31</v>
      </c>
      <c r="Z6" s="296" t="s">
        <v>340</v>
      </c>
      <c r="AA6" s="294" t="s">
        <v>31</v>
      </c>
      <c r="AB6" s="296" t="s">
        <v>340</v>
      </c>
      <c r="AC6" s="294" t="s">
        <v>31</v>
      </c>
      <c r="AD6" s="296" t="s">
        <v>340</v>
      </c>
      <c r="AE6" s="294" t="s">
        <v>31</v>
      </c>
      <c r="AF6" s="536"/>
      <c r="AG6" s="296" t="s">
        <v>340</v>
      </c>
      <c r="AH6" s="294" t="s">
        <v>31</v>
      </c>
      <c r="AI6" s="296" t="s">
        <v>340</v>
      </c>
      <c r="AJ6" s="294" t="s">
        <v>31</v>
      </c>
      <c r="AK6" s="296" t="s">
        <v>340</v>
      </c>
      <c r="AL6" s="294" t="s">
        <v>31</v>
      </c>
      <c r="AM6" s="296" t="s">
        <v>340</v>
      </c>
      <c r="AN6" s="294" t="s">
        <v>31</v>
      </c>
      <c r="AO6" s="296" t="s">
        <v>340</v>
      </c>
      <c r="AP6" s="294" t="s">
        <v>31</v>
      </c>
      <c r="AQ6" s="296" t="s">
        <v>340</v>
      </c>
      <c r="AR6" s="294" t="s">
        <v>31</v>
      </c>
      <c r="AS6" s="296" t="s">
        <v>340</v>
      </c>
      <c r="AT6" s="294" t="s">
        <v>31</v>
      </c>
      <c r="AU6" s="550"/>
      <c r="AV6" s="547"/>
      <c r="AW6" s="547"/>
      <c r="AX6" s="544"/>
    </row>
    <row r="7" spans="1:117" s="255" customFormat="1" ht="33.75" customHeight="1" x14ac:dyDescent="0.3">
      <c r="A7" s="250" t="s">
        <v>74</v>
      </c>
      <c r="B7" s="251" t="s">
        <v>342</v>
      </c>
      <c r="C7" s="252"/>
      <c r="D7" s="252"/>
      <c r="E7" s="252"/>
      <c r="F7" s="252"/>
      <c r="G7" s="252"/>
      <c r="H7" s="252"/>
      <c r="I7" s="252"/>
      <c r="J7" s="252"/>
      <c r="K7" s="252"/>
      <c r="L7" s="252"/>
      <c r="M7" s="252"/>
      <c r="N7" s="252"/>
      <c r="O7" s="253">
        <f>O8+O15+O11+O20</f>
        <v>0</v>
      </c>
      <c r="P7" s="254"/>
      <c r="Q7" s="320"/>
      <c r="R7" s="269"/>
      <c r="S7" s="269"/>
      <c r="T7" s="321"/>
      <c r="U7" s="269"/>
      <c r="V7" s="269"/>
      <c r="W7" s="269"/>
      <c r="X7" s="269"/>
      <c r="Y7" s="269"/>
      <c r="Z7" s="269"/>
      <c r="AA7" s="269"/>
      <c r="AB7" s="269"/>
      <c r="AC7" s="269"/>
      <c r="AD7" s="269"/>
      <c r="AE7" s="269"/>
      <c r="AF7" s="320"/>
      <c r="AG7" s="269"/>
      <c r="AH7" s="269"/>
      <c r="AI7" s="321"/>
      <c r="AJ7" s="269"/>
      <c r="AK7" s="269"/>
      <c r="AL7" s="269"/>
      <c r="AM7" s="269"/>
      <c r="AN7" s="269"/>
      <c r="AO7" s="269"/>
      <c r="AP7" s="269"/>
      <c r="AQ7" s="269"/>
      <c r="AR7" s="269"/>
      <c r="AS7" s="269"/>
      <c r="AT7" s="269"/>
      <c r="AU7" s="322"/>
      <c r="AV7" s="323"/>
      <c r="AW7" s="323"/>
      <c r="AX7" s="425"/>
      <c r="AY7" s="245"/>
      <c r="AZ7" s="245"/>
      <c r="BA7" s="245"/>
      <c r="BB7" s="245"/>
      <c r="BC7" s="245"/>
      <c r="BD7" s="245"/>
      <c r="BE7" s="245"/>
      <c r="BF7" s="245"/>
      <c r="BG7" s="245"/>
      <c r="BH7" s="245"/>
      <c r="BI7" s="245"/>
      <c r="BJ7" s="245"/>
      <c r="BK7" s="245"/>
      <c r="BL7" s="245"/>
      <c r="BM7" s="245"/>
      <c r="BN7" s="245"/>
      <c r="BO7" s="245"/>
      <c r="BP7" s="245"/>
      <c r="BQ7" s="245"/>
      <c r="BR7" s="245"/>
      <c r="BS7" s="245"/>
      <c r="BT7" s="245"/>
      <c r="BU7" s="245"/>
      <c r="BV7" s="245"/>
      <c r="BW7" s="245"/>
      <c r="BX7" s="245"/>
      <c r="BY7" s="245"/>
      <c r="BZ7" s="245"/>
      <c r="CA7" s="245"/>
      <c r="CB7" s="245"/>
      <c r="CC7" s="245"/>
      <c r="CD7" s="245"/>
      <c r="CE7" s="245"/>
      <c r="CF7" s="245"/>
      <c r="CG7" s="245"/>
      <c r="CH7" s="245"/>
      <c r="CI7" s="245"/>
      <c r="CJ7" s="245"/>
      <c r="CK7" s="245"/>
      <c r="CL7" s="245"/>
      <c r="CM7" s="245"/>
      <c r="CN7" s="245"/>
      <c r="CO7" s="245"/>
      <c r="CP7" s="245"/>
      <c r="CQ7" s="245"/>
      <c r="CR7" s="245"/>
      <c r="CS7" s="245"/>
      <c r="CT7" s="245"/>
      <c r="CU7" s="245"/>
      <c r="CV7" s="245"/>
      <c r="CW7" s="245"/>
      <c r="CX7" s="245"/>
      <c r="CY7" s="245"/>
      <c r="CZ7" s="245"/>
      <c r="DA7" s="245"/>
      <c r="DB7" s="245"/>
      <c r="DC7" s="245"/>
      <c r="DD7" s="245"/>
      <c r="DE7" s="245"/>
      <c r="DF7" s="245"/>
      <c r="DG7" s="245"/>
      <c r="DH7" s="245"/>
      <c r="DI7" s="245"/>
      <c r="DJ7" s="245"/>
      <c r="DK7" s="245"/>
      <c r="DL7" s="245"/>
      <c r="DM7" s="245"/>
    </row>
    <row r="8" spans="1:117" s="261" customFormat="1" ht="15.5" x14ac:dyDescent="0.35">
      <c r="A8" s="256" t="s">
        <v>77</v>
      </c>
      <c r="B8" s="257" t="s">
        <v>78</v>
      </c>
      <c r="C8" s="258"/>
      <c r="D8" s="258"/>
      <c r="E8" s="258"/>
      <c r="F8" s="258"/>
      <c r="G8" s="258"/>
      <c r="H8" s="258"/>
      <c r="I8" s="258"/>
      <c r="J8" s="258"/>
      <c r="K8" s="258"/>
      <c r="L8" s="258"/>
      <c r="M8" s="258"/>
      <c r="N8" s="258"/>
      <c r="O8" s="259">
        <f>SUM(O9:O10)</f>
        <v>0</v>
      </c>
      <c r="P8" s="260"/>
      <c r="Q8" s="320"/>
      <c r="R8" s="269"/>
      <c r="S8" s="269"/>
      <c r="T8" s="321"/>
      <c r="U8" s="269"/>
      <c r="V8" s="269"/>
      <c r="W8" s="269"/>
      <c r="X8" s="269"/>
      <c r="Y8" s="269"/>
      <c r="Z8" s="269"/>
      <c r="AA8" s="269"/>
      <c r="AB8" s="269"/>
      <c r="AC8" s="269"/>
      <c r="AD8" s="269"/>
      <c r="AE8" s="269"/>
      <c r="AF8" s="320"/>
      <c r="AG8" s="269"/>
      <c r="AH8" s="269"/>
      <c r="AI8" s="321"/>
      <c r="AJ8" s="269"/>
      <c r="AK8" s="269"/>
      <c r="AL8" s="269"/>
      <c r="AM8" s="269"/>
      <c r="AN8" s="269"/>
      <c r="AO8" s="269"/>
      <c r="AP8" s="269"/>
      <c r="AQ8" s="269"/>
      <c r="AR8" s="269"/>
      <c r="AS8" s="269"/>
      <c r="AT8" s="269"/>
      <c r="AU8" s="322"/>
      <c r="AV8" s="323"/>
      <c r="AW8" s="323"/>
      <c r="AX8" s="425"/>
      <c r="AY8" s="237"/>
      <c r="AZ8" s="237"/>
      <c r="BA8" s="237"/>
      <c r="BB8" s="237"/>
      <c r="BC8" s="237"/>
      <c r="BD8" s="237"/>
      <c r="BE8" s="237"/>
      <c r="BF8" s="237"/>
      <c r="BG8" s="237"/>
      <c r="BH8" s="237"/>
      <c r="BI8" s="237"/>
      <c r="BJ8" s="237"/>
      <c r="BK8" s="237"/>
      <c r="BL8" s="237"/>
      <c r="BM8" s="237"/>
      <c r="BN8" s="237"/>
      <c r="BO8" s="237"/>
      <c r="BP8" s="237"/>
      <c r="BQ8" s="237"/>
      <c r="BR8" s="237"/>
      <c r="BS8" s="237"/>
      <c r="BT8" s="237"/>
      <c r="BU8" s="237"/>
      <c r="BV8" s="237"/>
      <c r="BW8" s="237"/>
      <c r="BX8" s="237"/>
      <c r="BY8" s="237"/>
      <c r="BZ8" s="237"/>
      <c r="CA8" s="237"/>
      <c r="CB8" s="237"/>
      <c r="CC8" s="237"/>
      <c r="CD8" s="237"/>
      <c r="CE8" s="237"/>
      <c r="CF8" s="237"/>
      <c r="CG8" s="237"/>
      <c r="CH8" s="237"/>
      <c r="CI8" s="237"/>
      <c r="CJ8" s="237"/>
      <c r="CK8" s="237"/>
      <c r="CL8" s="237"/>
      <c r="CM8" s="237"/>
      <c r="CN8" s="237"/>
      <c r="CO8" s="237"/>
      <c r="CP8" s="237"/>
      <c r="CQ8" s="237"/>
      <c r="CR8" s="237"/>
      <c r="CS8" s="237"/>
      <c r="CT8" s="237"/>
      <c r="CU8" s="237"/>
      <c r="CV8" s="237"/>
      <c r="CW8" s="237"/>
      <c r="CX8" s="237"/>
      <c r="CY8" s="237"/>
      <c r="CZ8" s="237"/>
      <c r="DA8" s="237"/>
      <c r="DB8" s="237"/>
      <c r="DC8" s="237"/>
      <c r="DD8" s="237"/>
      <c r="DE8" s="237"/>
      <c r="DF8" s="237"/>
      <c r="DG8" s="237"/>
      <c r="DH8" s="237"/>
      <c r="DI8" s="237"/>
      <c r="DJ8" s="237"/>
      <c r="DK8" s="237"/>
      <c r="DL8" s="237"/>
      <c r="DM8" s="237"/>
    </row>
    <row r="9" spans="1:117" x14ac:dyDescent="0.35">
      <c r="A9" s="262"/>
      <c r="B9" s="263"/>
      <c r="C9" s="262"/>
      <c r="D9" s="262"/>
      <c r="E9" s="264"/>
      <c r="F9" s="264"/>
      <c r="G9" s="264"/>
      <c r="H9" s="264"/>
      <c r="I9" s="264"/>
      <c r="J9" s="264"/>
      <c r="K9" s="264"/>
      <c r="L9" s="264"/>
      <c r="M9" s="264"/>
      <c r="N9" s="264"/>
      <c r="O9" s="265">
        <f>M9</f>
        <v>0</v>
      </c>
      <c r="P9" s="266"/>
      <c r="Q9" s="326"/>
      <c r="R9" s="290"/>
      <c r="S9" s="290"/>
      <c r="T9" s="327"/>
      <c r="U9" s="290"/>
      <c r="V9" s="290"/>
      <c r="W9" s="290"/>
      <c r="X9" s="290"/>
      <c r="Y9" s="290"/>
      <c r="Z9" s="290"/>
      <c r="AA9" s="290"/>
      <c r="AB9" s="290"/>
      <c r="AC9" s="290"/>
      <c r="AD9" s="290"/>
      <c r="AE9" s="290"/>
      <c r="AF9" s="326"/>
      <c r="AG9" s="290"/>
      <c r="AH9" s="290"/>
      <c r="AI9" s="327"/>
      <c r="AJ9" s="290"/>
      <c r="AK9" s="290"/>
      <c r="AL9" s="290"/>
      <c r="AM9" s="290"/>
      <c r="AN9" s="290"/>
      <c r="AO9" s="290"/>
      <c r="AP9" s="290"/>
      <c r="AQ9" s="290"/>
      <c r="AR9" s="290"/>
      <c r="AS9" s="290"/>
      <c r="AT9" s="290"/>
      <c r="AU9" s="328"/>
      <c r="AV9" s="329"/>
      <c r="AW9" s="329"/>
      <c r="AX9" s="425"/>
    </row>
    <row r="10" spans="1:117" x14ac:dyDescent="0.35">
      <c r="A10" s="262"/>
      <c r="B10" s="263"/>
      <c r="C10" s="262"/>
      <c r="D10" s="262"/>
      <c r="E10" s="264"/>
      <c r="F10" s="264"/>
      <c r="G10" s="264"/>
      <c r="H10" s="264"/>
      <c r="I10" s="264"/>
      <c r="J10" s="264"/>
      <c r="K10" s="264"/>
      <c r="L10" s="264"/>
      <c r="M10" s="264"/>
      <c r="N10" s="264"/>
      <c r="O10" s="265">
        <f>M10</f>
        <v>0</v>
      </c>
      <c r="P10" s="266"/>
      <c r="Q10" s="320"/>
      <c r="R10" s="267" t="e">
        <f>modelis!G8</f>
        <v>#DIV/0!</v>
      </c>
      <c r="S10" s="268" t="e">
        <f>$O10*R10</f>
        <v>#DIV/0!</v>
      </c>
      <c r="T10" s="304" t="e">
        <f>modelis!G9</f>
        <v>#DIV/0!</v>
      </c>
      <c r="U10" s="268" t="e">
        <f>$O10*T10</f>
        <v>#DIV/0!</v>
      </c>
      <c r="V10" s="267" t="e">
        <f>modelis!G10</f>
        <v>#DIV/0!</v>
      </c>
      <c r="W10" s="268" t="e">
        <f>$O10*V10</f>
        <v>#DIV/0!</v>
      </c>
      <c r="X10" s="267" t="e">
        <f>modelis!G11</f>
        <v>#DIV/0!</v>
      </c>
      <c r="Y10" s="268" t="e">
        <f>$O10*X10</f>
        <v>#DIV/0!</v>
      </c>
      <c r="Z10" s="267" t="e">
        <f>modelis!G12</f>
        <v>#DIV/0!</v>
      </c>
      <c r="AA10" s="268" t="e">
        <f>$O10*Z10</f>
        <v>#DIV/0!</v>
      </c>
      <c r="AB10" s="267" t="e">
        <f>modelis!G13</f>
        <v>#DIV/0!</v>
      </c>
      <c r="AC10" s="268" t="e">
        <f>$O10*AB10</f>
        <v>#DIV/0!</v>
      </c>
      <c r="AD10" s="267" t="e">
        <f>modelis!G14</f>
        <v>#DIV/0!</v>
      </c>
      <c r="AE10" s="268" t="e">
        <f>$O10*AD10</f>
        <v>#DIV/0!</v>
      </c>
      <c r="AF10" s="320"/>
      <c r="AG10" s="267"/>
      <c r="AH10" s="268"/>
      <c r="AI10" s="304"/>
      <c r="AJ10" s="268"/>
      <c r="AK10" s="267"/>
      <c r="AL10" s="268"/>
      <c r="AM10" s="267"/>
      <c r="AN10" s="268"/>
      <c r="AO10" s="267"/>
      <c r="AP10" s="268"/>
      <c r="AQ10" s="267"/>
      <c r="AR10" s="268"/>
      <c r="AS10" s="267"/>
      <c r="AT10" s="268"/>
      <c r="AU10" s="322"/>
      <c r="AV10" s="323"/>
      <c r="AW10" s="323"/>
      <c r="AX10" s="427" t="e">
        <f>SUM(S10,U10,W10,Y10,AA10,AC10,AE10)+SUM(AH10,AJ10,AL10,AN10,AP10,AR10,AT10)+AW10</f>
        <v>#DIV/0!</v>
      </c>
    </row>
    <row r="11" spans="1:117" s="261" customFormat="1" ht="15.5" x14ac:dyDescent="0.35">
      <c r="A11" s="256" t="s">
        <v>79</v>
      </c>
      <c r="B11" s="257" t="s">
        <v>80</v>
      </c>
      <c r="C11" s="258"/>
      <c r="D11" s="258"/>
      <c r="E11" s="258"/>
      <c r="F11" s="258"/>
      <c r="G11" s="258"/>
      <c r="H11" s="258"/>
      <c r="I11" s="258"/>
      <c r="J11" s="258"/>
      <c r="K11" s="258"/>
      <c r="L11" s="258"/>
      <c r="M11" s="258"/>
      <c r="N11" s="258"/>
      <c r="O11" s="259">
        <f>SUM(O12:O13)</f>
        <v>0</v>
      </c>
      <c r="P11" s="260"/>
      <c r="Q11" s="320"/>
      <c r="R11" s="267"/>
      <c r="S11" s="268"/>
      <c r="T11" s="304"/>
      <c r="U11" s="268"/>
      <c r="V11" s="267"/>
      <c r="W11" s="268"/>
      <c r="X11" s="267"/>
      <c r="Y11" s="268"/>
      <c r="Z11" s="267"/>
      <c r="AA11" s="268"/>
      <c r="AB11" s="267"/>
      <c r="AC11" s="268"/>
      <c r="AD11" s="267"/>
      <c r="AE11" s="268"/>
      <c r="AF11" s="320"/>
      <c r="AG11" s="267"/>
      <c r="AH11" s="268"/>
      <c r="AI11" s="304"/>
      <c r="AJ11" s="268"/>
      <c r="AK11" s="267"/>
      <c r="AL11" s="268"/>
      <c r="AM11" s="267"/>
      <c r="AN11" s="268"/>
      <c r="AO11" s="267"/>
      <c r="AP11" s="268"/>
      <c r="AQ11" s="267"/>
      <c r="AR11" s="268"/>
      <c r="AS11" s="267"/>
      <c r="AT11" s="268"/>
      <c r="AU11" s="322"/>
      <c r="AV11" s="323"/>
      <c r="AW11" s="323"/>
      <c r="AX11" s="425"/>
      <c r="AY11" s="237"/>
      <c r="AZ11" s="237"/>
      <c r="BA11" s="237"/>
      <c r="BB11" s="237"/>
      <c r="BC11" s="237"/>
      <c r="BD11" s="237"/>
      <c r="BE11" s="237"/>
      <c r="BF11" s="237"/>
      <c r="BG11" s="237"/>
      <c r="BH11" s="237"/>
      <c r="BI11" s="237"/>
      <c r="BJ11" s="237"/>
      <c r="BK11" s="237"/>
      <c r="BL11" s="237"/>
      <c r="BM11" s="237"/>
      <c r="BN11" s="237"/>
      <c r="BO11" s="237"/>
      <c r="BP11" s="237"/>
      <c r="BQ11" s="237"/>
      <c r="BR11" s="237"/>
      <c r="BS11" s="237"/>
      <c r="BT11" s="237"/>
      <c r="BU11" s="237"/>
      <c r="BV11" s="237"/>
      <c r="BW11" s="237"/>
      <c r="BX11" s="237"/>
      <c r="BY11" s="237"/>
      <c r="BZ11" s="237"/>
      <c r="CA11" s="237"/>
      <c r="CB11" s="237"/>
      <c r="CC11" s="237"/>
      <c r="CD11" s="237"/>
      <c r="CE11" s="237"/>
      <c r="CF11" s="237"/>
      <c r="CG11" s="237"/>
      <c r="CH11" s="237"/>
      <c r="CI11" s="237"/>
      <c r="CJ11" s="237"/>
      <c r="CK11" s="237"/>
      <c r="CL11" s="237"/>
      <c r="CM11" s="237"/>
      <c r="CN11" s="237"/>
      <c r="CO11" s="237"/>
      <c r="CP11" s="237"/>
      <c r="CQ11" s="237"/>
      <c r="CR11" s="237"/>
      <c r="CS11" s="237"/>
      <c r="CT11" s="237"/>
      <c r="CU11" s="237"/>
      <c r="CV11" s="237"/>
      <c r="CW11" s="237"/>
      <c r="CX11" s="237"/>
      <c r="CY11" s="237"/>
      <c r="CZ11" s="237"/>
      <c r="DA11" s="237"/>
      <c r="DB11" s="237"/>
      <c r="DC11" s="237"/>
      <c r="DD11" s="237"/>
      <c r="DE11" s="237"/>
      <c r="DF11" s="237"/>
      <c r="DG11" s="237"/>
      <c r="DH11" s="237"/>
      <c r="DI11" s="237"/>
      <c r="DJ11" s="237"/>
      <c r="DK11" s="237"/>
      <c r="DL11" s="237"/>
      <c r="DM11" s="237"/>
    </row>
    <row r="12" spans="1:117" x14ac:dyDescent="0.35">
      <c r="A12" s="262"/>
      <c r="B12" s="263"/>
      <c r="C12" s="262"/>
      <c r="D12" s="262"/>
      <c r="E12" s="264"/>
      <c r="F12" s="264"/>
      <c r="G12" s="264"/>
      <c r="H12" s="264"/>
      <c r="I12" s="264"/>
      <c r="J12" s="264"/>
      <c r="K12" s="264"/>
      <c r="L12" s="264"/>
      <c r="M12" s="264"/>
      <c r="N12" s="264"/>
      <c r="O12" s="265">
        <f>M12</f>
        <v>0</v>
      </c>
      <c r="P12" s="266"/>
      <c r="Q12" s="326"/>
      <c r="R12" s="290"/>
      <c r="S12" s="290"/>
      <c r="T12" s="327"/>
      <c r="U12" s="290"/>
      <c r="V12" s="290"/>
      <c r="W12" s="290"/>
      <c r="X12" s="290"/>
      <c r="Y12" s="290"/>
      <c r="Z12" s="290"/>
      <c r="AA12" s="290"/>
      <c r="AB12" s="290"/>
      <c r="AC12" s="290"/>
      <c r="AD12" s="290"/>
      <c r="AE12" s="290"/>
      <c r="AF12" s="326"/>
      <c r="AG12" s="267" t="e">
        <f>modelis!G15</f>
        <v>#DIV/0!</v>
      </c>
      <c r="AH12" s="268" t="e">
        <f>$O12*AG12</f>
        <v>#DIV/0!</v>
      </c>
      <c r="AI12" s="304" t="e">
        <f>modelis!G16</f>
        <v>#DIV/0!</v>
      </c>
      <c r="AJ12" s="268" t="e">
        <f>$O12*AI12</f>
        <v>#DIV/0!</v>
      </c>
      <c r="AK12" s="267" t="e">
        <f>modelis!G17</f>
        <v>#DIV/0!</v>
      </c>
      <c r="AL12" s="268" t="e">
        <f>$O12*AK12</f>
        <v>#DIV/0!</v>
      </c>
      <c r="AM12" s="267" t="e">
        <f>modelis!G18</f>
        <v>#DIV/0!</v>
      </c>
      <c r="AN12" s="268" t="e">
        <f>$O12*AM12</f>
        <v>#DIV/0!</v>
      </c>
      <c r="AO12" s="267" t="e">
        <f>modelis!G19</f>
        <v>#DIV/0!</v>
      </c>
      <c r="AP12" s="268" t="e">
        <f>$O12*AO12</f>
        <v>#DIV/0!</v>
      </c>
      <c r="AQ12" s="267" t="e">
        <f>modelis!G20</f>
        <v>#DIV/0!</v>
      </c>
      <c r="AR12" s="268" t="e">
        <f>$O12*AQ12</f>
        <v>#DIV/0!</v>
      </c>
      <c r="AS12" s="267" t="e">
        <f>modelis!G21</f>
        <v>#DIV/0!</v>
      </c>
      <c r="AT12" s="268" t="e">
        <f>$O12*AS12</f>
        <v>#DIV/0!</v>
      </c>
      <c r="AU12" s="328"/>
      <c r="AV12" s="329"/>
      <c r="AW12" s="329"/>
      <c r="AX12" s="427" t="e">
        <f>SUM(S12,U12,W12,Y12,AA12,AC12,AE12)+SUM(AH12,AJ12,AL12,AN12,AP12,AR12,AT12)+AW12</f>
        <v>#DIV/0!</v>
      </c>
    </row>
    <row r="13" spans="1:117" x14ac:dyDescent="0.35">
      <c r="A13" s="262"/>
      <c r="B13" s="263"/>
      <c r="C13" s="262"/>
      <c r="D13" s="262"/>
      <c r="E13" s="264"/>
      <c r="F13" s="264"/>
      <c r="G13" s="264"/>
      <c r="H13" s="264"/>
      <c r="I13" s="264"/>
      <c r="J13" s="264"/>
      <c r="K13" s="264"/>
      <c r="L13" s="264"/>
      <c r="M13" s="264"/>
      <c r="N13" s="264"/>
      <c r="O13" s="265"/>
      <c r="P13" s="266"/>
      <c r="Q13" s="320"/>
      <c r="R13" s="267"/>
      <c r="S13" s="268"/>
      <c r="T13" s="304"/>
      <c r="U13" s="268"/>
      <c r="V13" s="267"/>
      <c r="W13" s="268"/>
      <c r="X13" s="267"/>
      <c r="Y13" s="268"/>
      <c r="Z13" s="267"/>
      <c r="AA13" s="268"/>
      <c r="AB13" s="267"/>
      <c r="AC13" s="268"/>
      <c r="AD13" s="267"/>
      <c r="AE13" s="268"/>
      <c r="AF13" s="320"/>
      <c r="AG13" s="267"/>
      <c r="AH13" s="268"/>
      <c r="AI13" s="304"/>
      <c r="AJ13" s="268"/>
      <c r="AK13" s="267"/>
      <c r="AL13" s="268"/>
      <c r="AM13" s="267"/>
      <c r="AN13" s="268"/>
      <c r="AO13" s="267"/>
      <c r="AP13" s="268"/>
      <c r="AQ13" s="267"/>
      <c r="AR13" s="268"/>
      <c r="AS13" s="267"/>
      <c r="AT13" s="268"/>
      <c r="AU13" s="322"/>
      <c r="AV13" s="323"/>
      <c r="AW13" s="323"/>
      <c r="AX13" s="424"/>
    </row>
    <row r="14" spans="1:117" s="261" customFormat="1" ht="15.5" x14ac:dyDescent="0.35">
      <c r="A14" s="256" t="s">
        <v>81</v>
      </c>
      <c r="B14" s="257" t="s">
        <v>82</v>
      </c>
      <c r="C14" s="270"/>
      <c r="D14" s="270"/>
      <c r="E14" s="271"/>
      <c r="F14" s="271"/>
      <c r="G14" s="271"/>
      <c r="H14" s="271"/>
      <c r="I14" s="271"/>
      <c r="J14" s="271"/>
      <c r="K14" s="271"/>
      <c r="L14" s="271"/>
      <c r="M14" s="271"/>
      <c r="N14" s="271"/>
      <c r="O14" s="272"/>
      <c r="P14" s="260"/>
      <c r="Q14" s="320"/>
      <c r="R14" s="267"/>
      <c r="S14" s="268"/>
      <c r="T14" s="304"/>
      <c r="U14" s="268"/>
      <c r="V14" s="267"/>
      <c r="W14" s="268"/>
      <c r="X14" s="267"/>
      <c r="Y14" s="268"/>
      <c r="Z14" s="267"/>
      <c r="AA14" s="268"/>
      <c r="AB14" s="267"/>
      <c r="AC14" s="268"/>
      <c r="AD14" s="267"/>
      <c r="AE14" s="268"/>
      <c r="AF14" s="320"/>
      <c r="AG14" s="267"/>
      <c r="AH14" s="268"/>
      <c r="AI14" s="304"/>
      <c r="AJ14" s="268"/>
      <c r="AK14" s="267"/>
      <c r="AL14" s="268"/>
      <c r="AM14" s="267"/>
      <c r="AN14" s="268"/>
      <c r="AO14" s="267"/>
      <c r="AP14" s="268"/>
      <c r="AQ14" s="267"/>
      <c r="AR14" s="268"/>
      <c r="AS14" s="267"/>
      <c r="AT14" s="268"/>
      <c r="AU14" s="322"/>
      <c r="AV14" s="323"/>
      <c r="AW14" s="323"/>
      <c r="AX14" s="424"/>
      <c r="AY14" s="237"/>
      <c r="AZ14" s="237"/>
      <c r="BA14" s="237"/>
      <c r="BB14" s="237"/>
      <c r="BC14" s="237"/>
      <c r="BD14" s="237"/>
      <c r="BE14" s="237"/>
      <c r="BF14" s="237"/>
      <c r="BG14" s="237"/>
      <c r="BH14" s="237"/>
      <c r="BI14" s="237"/>
      <c r="BJ14" s="237"/>
      <c r="BK14" s="237"/>
      <c r="BL14" s="237"/>
      <c r="BM14" s="237"/>
      <c r="BN14" s="237"/>
      <c r="BO14" s="237"/>
      <c r="BP14" s="237"/>
      <c r="BQ14" s="237"/>
      <c r="BR14" s="237"/>
      <c r="BS14" s="237"/>
      <c r="BT14" s="237"/>
      <c r="BU14" s="237"/>
      <c r="BV14" s="237"/>
      <c r="BW14" s="237"/>
      <c r="BX14" s="237"/>
      <c r="BY14" s="237"/>
      <c r="BZ14" s="237"/>
      <c r="CA14" s="237"/>
      <c r="CB14" s="237"/>
      <c r="CC14" s="237"/>
      <c r="CD14" s="237"/>
      <c r="CE14" s="237"/>
      <c r="CF14" s="237"/>
      <c r="CG14" s="237"/>
      <c r="CH14" s="237"/>
      <c r="CI14" s="237"/>
      <c r="CJ14" s="237"/>
      <c r="CK14" s="237"/>
      <c r="CL14" s="237"/>
      <c r="CM14" s="237"/>
      <c r="CN14" s="237"/>
      <c r="CO14" s="237"/>
      <c r="CP14" s="237"/>
      <c r="CQ14" s="237"/>
      <c r="CR14" s="237"/>
      <c r="CS14" s="237"/>
      <c r="CT14" s="237"/>
      <c r="CU14" s="237"/>
      <c r="CV14" s="237"/>
      <c r="CW14" s="237"/>
      <c r="CX14" s="237"/>
      <c r="CY14" s="237"/>
      <c r="CZ14" s="237"/>
      <c r="DA14" s="237"/>
      <c r="DB14" s="237"/>
      <c r="DC14" s="237"/>
      <c r="DD14" s="237"/>
      <c r="DE14" s="237"/>
      <c r="DF14" s="237"/>
      <c r="DG14" s="237"/>
      <c r="DH14" s="237"/>
      <c r="DI14" s="237"/>
      <c r="DJ14" s="237"/>
      <c r="DK14" s="237"/>
      <c r="DL14" s="237"/>
      <c r="DM14" s="237"/>
    </row>
    <row r="15" spans="1:117" s="277" customFormat="1" x14ac:dyDescent="0.35">
      <c r="A15" s="273"/>
      <c r="B15" s="274" t="s">
        <v>343</v>
      </c>
      <c r="C15" s="274"/>
      <c r="D15" s="274"/>
      <c r="E15" s="274"/>
      <c r="F15" s="274"/>
      <c r="G15" s="274"/>
      <c r="H15" s="274"/>
      <c r="I15" s="274"/>
      <c r="J15" s="274"/>
      <c r="K15" s="274"/>
      <c r="L15" s="274"/>
      <c r="M15" s="274"/>
      <c r="N15" s="274"/>
      <c r="O15" s="275">
        <f>SUM(O16:O19)</f>
        <v>0</v>
      </c>
      <c r="P15" s="276"/>
      <c r="Q15" s="320"/>
      <c r="R15" s="267"/>
      <c r="S15" s="268"/>
      <c r="T15" s="304"/>
      <c r="U15" s="268"/>
      <c r="V15" s="267"/>
      <c r="W15" s="268"/>
      <c r="X15" s="267"/>
      <c r="Y15" s="268"/>
      <c r="Z15" s="267"/>
      <c r="AA15" s="268"/>
      <c r="AB15" s="267"/>
      <c r="AC15" s="268"/>
      <c r="AD15" s="267"/>
      <c r="AE15" s="268"/>
      <c r="AF15" s="320"/>
      <c r="AG15" s="267"/>
      <c r="AH15" s="268"/>
      <c r="AI15" s="304"/>
      <c r="AJ15" s="268"/>
      <c r="AK15" s="267"/>
      <c r="AL15" s="268"/>
      <c r="AM15" s="267"/>
      <c r="AN15" s="268"/>
      <c r="AO15" s="267"/>
      <c r="AP15" s="268"/>
      <c r="AQ15" s="267"/>
      <c r="AR15" s="268"/>
      <c r="AS15" s="267"/>
      <c r="AT15" s="268"/>
      <c r="AU15" s="322"/>
      <c r="AV15" s="323"/>
      <c r="AW15" s="323"/>
      <c r="AX15" s="424"/>
      <c r="AY15" s="429"/>
      <c r="AZ15" s="429"/>
      <c r="BA15" s="429"/>
      <c r="BB15" s="429"/>
      <c r="BC15" s="429"/>
      <c r="BD15" s="429"/>
      <c r="BE15" s="429"/>
      <c r="BF15" s="429"/>
      <c r="BG15" s="429"/>
      <c r="BH15" s="429"/>
      <c r="BI15" s="429"/>
      <c r="BJ15" s="429"/>
      <c r="BK15" s="429"/>
      <c r="BL15" s="429"/>
      <c r="BM15" s="429"/>
      <c r="BN15" s="429"/>
      <c r="BO15" s="429"/>
      <c r="BP15" s="429"/>
      <c r="BQ15" s="429"/>
      <c r="BR15" s="429"/>
      <c r="BS15" s="429"/>
      <c r="BT15" s="429"/>
      <c r="BU15" s="429"/>
      <c r="BV15" s="429"/>
      <c r="BW15" s="429"/>
      <c r="BX15" s="429"/>
      <c r="BY15" s="429"/>
      <c r="BZ15" s="429"/>
      <c r="CA15" s="429"/>
      <c r="CB15" s="429"/>
      <c r="CC15" s="429"/>
      <c r="CD15" s="429"/>
      <c r="CE15" s="429"/>
      <c r="CF15" s="429"/>
      <c r="CG15" s="429"/>
      <c r="CH15" s="429"/>
      <c r="CI15" s="429"/>
      <c r="CJ15" s="429"/>
      <c r="CK15" s="429"/>
      <c r="CL15" s="429"/>
      <c r="CM15" s="429"/>
      <c r="CN15" s="429"/>
      <c r="CO15" s="429"/>
      <c r="CP15" s="429"/>
      <c r="CQ15" s="429"/>
      <c r="CR15" s="429"/>
      <c r="CS15" s="429"/>
      <c r="CT15" s="429"/>
      <c r="CU15" s="429"/>
      <c r="CV15" s="429"/>
      <c r="CW15" s="429"/>
      <c r="CX15" s="429"/>
      <c r="CY15" s="429"/>
      <c r="CZ15" s="429"/>
      <c r="DA15" s="429"/>
      <c r="DB15" s="429"/>
      <c r="DC15" s="429"/>
      <c r="DD15" s="429"/>
      <c r="DE15" s="429"/>
      <c r="DF15" s="429"/>
      <c r="DG15" s="429"/>
      <c r="DH15" s="429"/>
      <c r="DI15" s="429"/>
      <c r="DJ15" s="429"/>
      <c r="DK15" s="429"/>
      <c r="DL15" s="429"/>
      <c r="DM15" s="429"/>
    </row>
    <row r="16" spans="1:117" x14ac:dyDescent="0.35">
      <c r="A16" s="262"/>
      <c r="B16" s="263"/>
      <c r="C16" s="262"/>
      <c r="D16" s="262"/>
      <c r="E16" s="264"/>
      <c r="F16" s="264"/>
      <c r="G16" s="264"/>
      <c r="H16" s="264"/>
      <c r="I16" s="264"/>
      <c r="J16" s="264"/>
      <c r="K16" s="264"/>
      <c r="L16" s="264"/>
      <c r="M16" s="264"/>
      <c r="N16" s="264"/>
      <c r="O16" s="265">
        <f>M16</f>
        <v>0</v>
      </c>
      <c r="P16" s="266"/>
      <c r="Q16" s="320"/>
      <c r="R16" s="267"/>
      <c r="S16" s="268"/>
      <c r="T16" s="304"/>
      <c r="U16" s="268"/>
      <c r="V16" s="267"/>
      <c r="W16" s="268"/>
      <c r="X16" s="267"/>
      <c r="Y16" s="268"/>
      <c r="Z16" s="267"/>
      <c r="AA16" s="268"/>
      <c r="AB16" s="267"/>
      <c r="AC16" s="268"/>
      <c r="AD16" s="267"/>
      <c r="AE16" s="268"/>
      <c r="AF16" s="320"/>
      <c r="AG16" s="267"/>
      <c r="AH16" s="268"/>
      <c r="AI16" s="304"/>
      <c r="AJ16" s="268"/>
      <c r="AK16" s="267"/>
      <c r="AL16" s="268"/>
      <c r="AM16" s="267"/>
      <c r="AN16" s="268"/>
      <c r="AO16" s="267"/>
      <c r="AP16" s="268"/>
      <c r="AQ16" s="267"/>
      <c r="AR16" s="268"/>
      <c r="AS16" s="267"/>
      <c r="AT16" s="268"/>
      <c r="AU16" s="322"/>
      <c r="AV16" s="323"/>
      <c r="AW16" s="323"/>
      <c r="AX16" s="424"/>
    </row>
    <row r="17" spans="1:117" x14ac:dyDescent="0.35">
      <c r="A17" s="262">
        <v>1</v>
      </c>
      <c r="B17" s="263" t="s">
        <v>344</v>
      </c>
      <c r="C17" s="262"/>
      <c r="D17" s="262"/>
      <c r="E17" s="264"/>
      <c r="F17" s="264"/>
      <c r="G17" s="264"/>
      <c r="H17" s="264"/>
      <c r="I17" s="264"/>
      <c r="J17" s="264"/>
      <c r="K17" s="264"/>
      <c r="L17" s="264"/>
      <c r="M17" s="264"/>
      <c r="N17" s="264"/>
      <c r="O17" s="265">
        <f>M17</f>
        <v>0</v>
      </c>
      <c r="P17" s="266"/>
      <c r="Q17" s="320"/>
      <c r="R17" s="267"/>
      <c r="S17" s="268"/>
      <c r="T17" s="304"/>
      <c r="U17" s="268"/>
      <c r="V17" s="267"/>
      <c r="W17" s="268"/>
      <c r="X17" s="267"/>
      <c r="Y17" s="268"/>
      <c r="Z17" s="267"/>
      <c r="AA17" s="268"/>
      <c r="AB17" s="267"/>
      <c r="AC17" s="268"/>
      <c r="AD17" s="267"/>
      <c r="AE17" s="268"/>
      <c r="AF17" s="320"/>
      <c r="AG17" s="267"/>
      <c r="AH17" s="268"/>
      <c r="AI17" s="304"/>
      <c r="AJ17" s="268"/>
      <c r="AK17" s="267"/>
      <c r="AL17" s="268"/>
      <c r="AM17" s="267"/>
      <c r="AN17" s="268"/>
      <c r="AO17" s="267"/>
      <c r="AP17" s="268"/>
      <c r="AQ17" s="267"/>
      <c r="AR17" s="268"/>
      <c r="AS17" s="267"/>
      <c r="AT17" s="268"/>
      <c r="AU17" s="322"/>
      <c r="AV17" s="323"/>
      <c r="AW17" s="323"/>
      <c r="AX17" s="424"/>
    </row>
    <row r="18" spans="1:117" x14ac:dyDescent="0.35">
      <c r="A18" s="262"/>
      <c r="B18" s="263"/>
      <c r="C18" s="262"/>
      <c r="D18" s="262"/>
      <c r="E18" s="264"/>
      <c r="F18" s="264"/>
      <c r="G18" s="264"/>
      <c r="H18" s="264"/>
      <c r="I18" s="264"/>
      <c r="J18" s="264"/>
      <c r="K18" s="264"/>
      <c r="L18" s="264"/>
      <c r="M18" s="264"/>
      <c r="N18" s="264"/>
      <c r="O18" s="265">
        <f>M18</f>
        <v>0</v>
      </c>
      <c r="P18" s="266"/>
      <c r="Q18" s="320"/>
      <c r="R18" s="267"/>
      <c r="S18" s="268"/>
      <c r="T18" s="304"/>
      <c r="U18" s="268"/>
      <c r="V18" s="267"/>
      <c r="W18" s="268"/>
      <c r="X18" s="267"/>
      <c r="Y18" s="268"/>
      <c r="Z18" s="267"/>
      <c r="AA18" s="268"/>
      <c r="AB18" s="267"/>
      <c r="AC18" s="268"/>
      <c r="AD18" s="267"/>
      <c r="AE18" s="268"/>
      <c r="AF18" s="320"/>
      <c r="AG18" s="267"/>
      <c r="AH18" s="268"/>
      <c r="AI18" s="304"/>
      <c r="AJ18" s="268"/>
      <c r="AK18" s="267"/>
      <c r="AL18" s="268"/>
      <c r="AM18" s="267"/>
      <c r="AN18" s="268"/>
      <c r="AO18" s="267"/>
      <c r="AP18" s="268"/>
      <c r="AQ18" s="267"/>
      <c r="AR18" s="268"/>
      <c r="AS18" s="267"/>
      <c r="AT18" s="268"/>
      <c r="AU18" s="322"/>
      <c r="AV18" s="323"/>
      <c r="AW18" s="323"/>
      <c r="AX18" s="424"/>
    </row>
    <row r="19" spans="1:117" x14ac:dyDescent="0.35">
      <c r="A19" s="262"/>
      <c r="B19" s="263"/>
      <c r="C19" s="262"/>
      <c r="D19" s="262"/>
      <c r="E19" s="264"/>
      <c r="F19" s="264"/>
      <c r="G19" s="264"/>
      <c r="H19" s="264"/>
      <c r="I19" s="264"/>
      <c r="J19" s="264"/>
      <c r="K19" s="264"/>
      <c r="L19" s="264"/>
      <c r="M19" s="264"/>
      <c r="N19" s="264"/>
      <c r="O19" s="265">
        <f>M19</f>
        <v>0</v>
      </c>
      <c r="P19" s="266"/>
      <c r="Q19" s="320"/>
      <c r="R19" s="267"/>
      <c r="S19" s="268"/>
      <c r="T19" s="304"/>
      <c r="U19" s="268"/>
      <c r="V19" s="267"/>
      <c r="W19" s="268"/>
      <c r="X19" s="267"/>
      <c r="Y19" s="268"/>
      <c r="Z19" s="267"/>
      <c r="AA19" s="268"/>
      <c r="AB19" s="267"/>
      <c r="AC19" s="268"/>
      <c r="AD19" s="267"/>
      <c r="AE19" s="268"/>
      <c r="AF19" s="320"/>
      <c r="AG19" s="267"/>
      <c r="AH19" s="268"/>
      <c r="AI19" s="304"/>
      <c r="AJ19" s="268"/>
      <c r="AK19" s="267"/>
      <c r="AL19" s="268"/>
      <c r="AM19" s="267"/>
      <c r="AN19" s="268"/>
      <c r="AO19" s="267"/>
      <c r="AP19" s="268"/>
      <c r="AQ19" s="267"/>
      <c r="AR19" s="268"/>
      <c r="AS19" s="267"/>
      <c r="AT19" s="268"/>
      <c r="AU19" s="322"/>
      <c r="AV19" s="323"/>
      <c r="AW19" s="323"/>
      <c r="AX19" s="424"/>
    </row>
    <row r="20" spans="1:117" s="277" customFormat="1" x14ac:dyDescent="0.3">
      <c r="A20" s="278"/>
      <c r="B20" s="279" t="s">
        <v>345</v>
      </c>
      <c r="C20" s="280"/>
      <c r="D20" s="280"/>
      <c r="E20" s="280"/>
      <c r="F20" s="280"/>
      <c r="G20" s="280"/>
      <c r="H20" s="280"/>
      <c r="I20" s="280"/>
      <c r="J20" s="280"/>
      <c r="K20" s="280"/>
      <c r="L20" s="280"/>
      <c r="M20" s="280"/>
      <c r="N20" s="280"/>
      <c r="O20" s="275">
        <f>SUM(O21:O24)</f>
        <v>0</v>
      </c>
      <c r="P20" s="276"/>
      <c r="Q20" s="320"/>
      <c r="R20" s="267"/>
      <c r="S20" s="268"/>
      <c r="T20" s="304"/>
      <c r="U20" s="268"/>
      <c r="V20" s="267"/>
      <c r="W20" s="268"/>
      <c r="X20" s="267"/>
      <c r="Y20" s="268"/>
      <c r="Z20" s="267"/>
      <c r="AA20" s="268"/>
      <c r="AB20" s="267"/>
      <c r="AC20" s="268"/>
      <c r="AD20" s="267"/>
      <c r="AE20" s="268"/>
      <c r="AF20" s="320"/>
      <c r="AG20" s="267"/>
      <c r="AH20" s="268"/>
      <c r="AI20" s="304"/>
      <c r="AJ20" s="268"/>
      <c r="AK20" s="267"/>
      <c r="AL20" s="268"/>
      <c r="AM20" s="267"/>
      <c r="AN20" s="268"/>
      <c r="AO20" s="267"/>
      <c r="AP20" s="268"/>
      <c r="AQ20" s="267"/>
      <c r="AR20" s="268"/>
      <c r="AS20" s="267"/>
      <c r="AT20" s="268"/>
      <c r="AU20" s="322"/>
      <c r="AV20" s="323"/>
      <c r="AW20" s="323"/>
      <c r="AX20" s="424"/>
      <c r="AY20" s="429"/>
      <c r="AZ20" s="429"/>
      <c r="BA20" s="429"/>
      <c r="BB20" s="429"/>
      <c r="BC20" s="429"/>
      <c r="BD20" s="429"/>
      <c r="BE20" s="429"/>
      <c r="BF20" s="429"/>
      <c r="BG20" s="429"/>
      <c r="BH20" s="429"/>
      <c r="BI20" s="429"/>
      <c r="BJ20" s="429"/>
      <c r="BK20" s="429"/>
      <c r="BL20" s="429"/>
      <c r="BM20" s="429"/>
      <c r="BN20" s="429"/>
      <c r="BO20" s="429"/>
      <c r="BP20" s="429"/>
      <c r="BQ20" s="429"/>
      <c r="BR20" s="429"/>
      <c r="BS20" s="429"/>
      <c r="BT20" s="429"/>
      <c r="BU20" s="429"/>
      <c r="BV20" s="429"/>
      <c r="BW20" s="429"/>
      <c r="BX20" s="429"/>
      <c r="BY20" s="429"/>
      <c r="BZ20" s="429"/>
      <c r="CA20" s="429"/>
      <c r="CB20" s="429"/>
      <c r="CC20" s="429"/>
      <c r="CD20" s="429"/>
      <c r="CE20" s="429"/>
      <c r="CF20" s="429"/>
      <c r="CG20" s="429"/>
      <c r="CH20" s="429"/>
      <c r="CI20" s="429"/>
      <c r="CJ20" s="429"/>
      <c r="CK20" s="429"/>
      <c r="CL20" s="429"/>
      <c r="CM20" s="429"/>
      <c r="CN20" s="429"/>
      <c r="CO20" s="429"/>
      <c r="CP20" s="429"/>
      <c r="CQ20" s="429"/>
      <c r="CR20" s="429"/>
      <c r="CS20" s="429"/>
      <c r="CT20" s="429"/>
      <c r="CU20" s="429"/>
      <c r="CV20" s="429"/>
      <c r="CW20" s="429"/>
      <c r="CX20" s="429"/>
      <c r="CY20" s="429"/>
      <c r="CZ20" s="429"/>
      <c r="DA20" s="429"/>
      <c r="DB20" s="429"/>
      <c r="DC20" s="429"/>
      <c r="DD20" s="429"/>
      <c r="DE20" s="429"/>
      <c r="DF20" s="429"/>
      <c r="DG20" s="429"/>
      <c r="DH20" s="429"/>
      <c r="DI20" s="429"/>
      <c r="DJ20" s="429"/>
      <c r="DK20" s="429"/>
      <c r="DL20" s="429"/>
      <c r="DM20" s="429"/>
    </row>
    <row r="21" spans="1:117" x14ac:dyDescent="0.35">
      <c r="A21" s="262"/>
      <c r="B21" s="263"/>
      <c r="C21" s="262"/>
      <c r="D21" s="262"/>
      <c r="E21" s="264"/>
      <c r="F21" s="264"/>
      <c r="G21" s="264"/>
      <c r="H21" s="264"/>
      <c r="I21" s="264"/>
      <c r="J21" s="264"/>
      <c r="K21" s="264"/>
      <c r="L21" s="264"/>
      <c r="M21" s="264"/>
      <c r="N21" s="264"/>
      <c r="O21" s="265">
        <f t="shared" ref="O21:O24" si="0">M21</f>
        <v>0</v>
      </c>
      <c r="P21" s="281"/>
      <c r="Q21" s="320"/>
      <c r="R21" s="267"/>
      <c r="S21" s="268"/>
      <c r="T21" s="304"/>
      <c r="U21" s="268"/>
      <c r="V21" s="267"/>
      <c r="W21" s="268"/>
      <c r="X21" s="267"/>
      <c r="Y21" s="268"/>
      <c r="Z21" s="267"/>
      <c r="AA21" s="268"/>
      <c r="AB21" s="267"/>
      <c r="AC21" s="268"/>
      <c r="AD21" s="267"/>
      <c r="AE21" s="268"/>
      <c r="AF21" s="320"/>
      <c r="AG21" s="267"/>
      <c r="AH21" s="268"/>
      <c r="AI21" s="304"/>
      <c r="AJ21" s="268"/>
      <c r="AK21" s="267"/>
      <c r="AL21" s="268"/>
      <c r="AM21" s="267"/>
      <c r="AN21" s="268"/>
      <c r="AO21" s="267"/>
      <c r="AP21" s="268"/>
      <c r="AQ21" s="267"/>
      <c r="AR21" s="268"/>
      <c r="AS21" s="267"/>
      <c r="AT21" s="268"/>
      <c r="AU21" s="322"/>
      <c r="AV21" s="267" t="e">
        <f>modelis!F22</f>
        <v>#REF!</v>
      </c>
      <c r="AW21" s="323" t="e">
        <f>O21*AV21</f>
        <v>#REF!</v>
      </c>
      <c r="AX21" s="428" t="e">
        <f>SUM(S21,U21,W21,Y21,AA21,AC21,AE21)+SUM(AH21,AJ21,AL21,AN21,AP21,AR21,AT21)+AW21</f>
        <v>#REF!</v>
      </c>
    </row>
    <row r="22" spans="1:117" x14ac:dyDescent="0.35">
      <c r="A22" s="262"/>
      <c r="B22" s="263"/>
      <c r="C22" s="262"/>
      <c r="D22" s="262"/>
      <c r="E22" s="264"/>
      <c r="F22" s="264"/>
      <c r="G22" s="264"/>
      <c r="H22" s="264"/>
      <c r="I22" s="264"/>
      <c r="J22" s="264"/>
      <c r="K22" s="264"/>
      <c r="L22" s="264"/>
      <c r="M22" s="264"/>
      <c r="N22" s="264"/>
      <c r="O22" s="265">
        <f t="shared" si="0"/>
        <v>0</v>
      </c>
      <c r="Q22" s="320"/>
      <c r="R22" s="267"/>
      <c r="S22" s="268"/>
      <c r="T22" s="304"/>
      <c r="U22" s="268"/>
      <c r="V22" s="267"/>
      <c r="W22" s="268"/>
      <c r="X22" s="267"/>
      <c r="Y22" s="268"/>
      <c r="Z22" s="267"/>
      <c r="AA22" s="268"/>
      <c r="AB22" s="267"/>
      <c r="AC22" s="268"/>
      <c r="AD22" s="267"/>
      <c r="AE22" s="268"/>
      <c r="AF22" s="320"/>
      <c r="AG22" s="267"/>
      <c r="AH22" s="268"/>
      <c r="AI22" s="304"/>
      <c r="AJ22" s="268"/>
      <c r="AK22" s="267"/>
      <c r="AL22" s="268"/>
      <c r="AM22" s="267"/>
      <c r="AN22" s="268"/>
      <c r="AO22" s="267"/>
      <c r="AP22" s="268"/>
      <c r="AQ22" s="267"/>
      <c r="AR22" s="268"/>
      <c r="AS22" s="267"/>
      <c r="AT22" s="268"/>
      <c r="AU22" s="322"/>
      <c r="AV22" s="323"/>
      <c r="AW22" s="323"/>
      <c r="AX22" s="424"/>
    </row>
    <row r="23" spans="1:117" x14ac:dyDescent="0.35">
      <c r="A23" s="262"/>
      <c r="B23" s="263"/>
      <c r="C23" s="262"/>
      <c r="D23" s="262"/>
      <c r="E23" s="264"/>
      <c r="F23" s="264"/>
      <c r="G23" s="264"/>
      <c r="H23" s="264"/>
      <c r="I23" s="264"/>
      <c r="J23" s="264"/>
      <c r="K23" s="264"/>
      <c r="L23" s="264"/>
      <c r="M23" s="264"/>
      <c r="N23" s="264"/>
      <c r="O23" s="265">
        <f t="shared" si="0"/>
        <v>0</v>
      </c>
      <c r="Q23" s="320"/>
      <c r="R23" s="267"/>
      <c r="S23" s="268"/>
      <c r="T23" s="304"/>
      <c r="U23" s="268"/>
      <c r="V23" s="267"/>
      <c r="W23" s="268"/>
      <c r="X23" s="267"/>
      <c r="Y23" s="268"/>
      <c r="Z23" s="267"/>
      <c r="AA23" s="268"/>
      <c r="AB23" s="267"/>
      <c r="AC23" s="268"/>
      <c r="AD23" s="267"/>
      <c r="AE23" s="268"/>
      <c r="AF23" s="320"/>
      <c r="AG23" s="267"/>
      <c r="AH23" s="268"/>
      <c r="AI23" s="304"/>
      <c r="AJ23" s="268"/>
      <c r="AK23" s="267"/>
      <c r="AL23" s="268"/>
      <c r="AM23" s="267"/>
      <c r="AN23" s="268"/>
      <c r="AO23" s="267"/>
      <c r="AP23" s="268"/>
      <c r="AQ23" s="267"/>
      <c r="AR23" s="268"/>
      <c r="AS23" s="267"/>
      <c r="AT23" s="268"/>
      <c r="AU23" s="322"/>
      <c r="AV23" s="323"/>
      <c r="AW23" s="323"/>
      <c r="AX23" s="424"/>
    </row>
    <row r="24" spans="1:117" x14ac:dyDescent="0.35">
      <c r="A24" s="262"/>
      <c r="B24" s="263"/>
      <c r="C24" s="262"/>
      <c r="D24" s="262"/>
      <c r="E24" s="264"/>
      <c r="F24" s="264"/>
      <c r="G24" s="264"/>
      <c r="H24" s="264"/>
      <c r="I24" s="264"/>
      <c r="J24" s="264"/>
      <c r="K24" s="264"/>
      <c r="L24" s="264"/>
      <c r="M24" s="264"/>
      <c r="N24" s="264"/>
      <c r="O24" s="265">
        <f t="shared" si="0"/>
        <v>0</v>
      </c>
      <c r="Q24" s="320"/>
      <c r="R24" s="269"/>
      <c r="S24" s="269"/>
      <c r="T24" s="321"/>
      <c r="U24" s="269"/>
      <c r="V24" s="269"/>
      <c r="W24" s="269"/>
      <c r="X24" s="269"/>
      <c r="Y24" s="269"/>
      <c r="Z24" s="269"/>
      <c r="AA24" s="269"/>
      <c r="AB24" s="269"/>
      <c r="AC24" s="269"/>
      <c r="AD24" s="269"/>
      <c r="AE24" s="269"/>
      <c r="AF24" s="320"/>
      <c r="AG24" s="269"/>
      <c r="AH24" s="269"/>
      <c r="AI24" s="321"/>
      <c r="AJ24" s="269"/>
      <c r="AK24" s="269"/>
      <c r="AL24" s="269"/>
      <c r="AM24" s="269"/>
      <c r="AN24" s="269"/>
      <c r="AO24" s="269"/>
      <c r="AP24" s="269"/>
      <c r="AQ24" s="269"/>
      <c r="AR24" s="269"/>
      <c r="AS24" s="269"/>
      <c r="AT24" s="269"/>
      <c r="AU24" s="322"/>
      <c r="AV24" s="323"/>
      <c r="AW24" s="323"/>
      <c r="AX24" s="425"/>
    </row>
    <row r="25" spans="1:117" s="255" customFormat="1" ht="28" x14ac:dyDescent="0.3">
      <c r="A25" s="250" t="s">
        <v>83</v>
      </c>
      <c r="B25" s="282" t="s">
        <v>346</v>
      </c>
      <c r="C25" s="283"/>
      <c r="D25" s="283"/>
      <c r="E25" s="284"/>
      <c r="F25" s="284"/>
      <c r="G25" s="284"/>
      <c r="H25" s="284"/>
      <c r="I25" s="284"/>
      <c r="J25" s="284"/>
      <c r="K25" s="284"/>
      <c r="L25" s="284"/>
      <c r="M25" s="284"/>
      <c r="N25" s="284"/>
      <c r="O25" s="253">
        <f>SUM(O26:O28)</f>
        <v>0</v>
      </c>
      <c r="Q25" s="320"/>
      <c r="R25" s="269"/>
      <c r="S25" s="269"/>
      <c r="T25" s="321"/>
      <c r="U25" s="269"/>
      <c r="V25" s="269"/>
      <c r="W25" s="269"/>
      <c r="X25" s="269"/>
      <c r="Y25" s="269"/>
      <c r="Z25" s="269"/>
      <c r="AA25" s="269"/>
      <c r="AB25" s="269"/>
      <c r="AC25" s="269"/>
      <c r="AD25" s="269"/>
      <c r="AE25" s="269"/>
      <c r="AF25" s="320"/>
      <c r="AG25" s="269"/>
      <c r="AH25" s="269"/>
      <c r="AI25" s="321"/>
      <c r="AJ25" s="269"/>
      <c r="AK25" s="269"/>
      <c r="AL25" s="269"/>
      <c r="AM25" s="269"/>
      <c r="AN25" s="269"/>
      <c r="AO25" s="269"/>
      <c r="AP25" s="269"/>
      <c r="AQ25" s="269"/>
      <c r="AR25" s="269"/>
      <c r="AS25" s="269"/>
      <c r="AT25" s="269"/>
      <c r="AU25" s="322"/>
      <c r="AV25" s="323"/>
      <c r="AW25" s="323"/>
      <c r="AX25" s="425"/>
      <c r="AY25" s="245"/>
      <c r="AZ25" s="245"/>
      <c r="BA25" s="245"/>
      <c r="BB25" s="245"/>
      <c r="BC25" s="245"/>
      <c r="BD25" s="245"/>
      <c r="BE25" s="245"/>
      <c r="BF25" s="245"/>
      <c r="BG25" s="245"/>
      <c r="BH25" s="245"/>
      <c r="BI25" s="245"/>
      <c r="BJ25" s="245"/>
      <c r="BK25" s="245"/>
      <c r="BL25" s="245"/>
      <c r="BM25" s="245"/>
      <c r="BN25" s="245"/>
      <c r="BO25" s="245"/>
      <c r="BP25" s="245"/>
      <c r="BQ25" s="245"/>
      <c r="BR25" s="245"/>
      <c r="BS25" s="245"/>
      <c r="BT25" s="245"/>
      <c r="BU25" s="245"/>
      <c r="BV25" s="245"/>
      <c r="BW25" s="245"/>
      <c r="BX25" s="245"/>
      <c r="BY25" s="245"/>
      <c r="BZ25" s="245"/>
      <c r="CA25" s="245"/>
      <c r="CB25" s="245"/>
      <c r="CC25" s="245"/>
      <c r="CD25" s="245"/>
      <c r="CE25" s="245"/>
      <c r="CF25" s="245"/>
      <c r="CG25" s="245"/>
      <c r="CH25" s="245"/>
      <c r="CI25" s="245"/>
      <c r="CJ25" s="245"/>
      <c r="CK25" s="245"/>
      <c r="CL25" s="245"/>
      <c r="CM25" s="245"/>
      <c r="CN25" s="245"/>
      <c r="CO25" s="245"/>
      <c r="CP25" s="245"/>
      <c r="CQ25" s="245"/>
      <c r="CR25" s="245"/>
      <c r="CS25" s="245"/>
      <c r="CT25" s="245"/>
      <c r="CU25" s="245"/>
      <c r="CV25" s="245"/>
      <c r="CW25" s="245"/>
      <c r="CX25" s="245"/>
      <c r="CY25" s="245"/>
      <c r="CZ25" s="245"/>
      <c r="DA25" s="245"/>
      <c r="DB25" s="245"/>
      <c r="DC25" s="245"/>
      <c r="DD25" s="245"/>
      <c r="DE25" s="245"/>
      <c r="DF25" s="245"/>
      <c r="DG25" s="245"/>
      <c r="DH25" s="245"/>
      <c r="DI25" s="245"/>
      <c r="DJ25" s="245"/>
      <c r="DK25" s="245"/>
      <c r="DL25" s="245"/>
      <c r="DM25" s="245"/>
    </row>
    <row r="26" spans="1:117" x14ac:dyDescent="0.35">
      <c r="A26" s="285"/>
      <c r="B26" s="263"/>
      <c r="C26" s="262"/>
      <c r="D26" s="262"/>
      <c r="E26" s="264"/>
      <c r="F26" s="264"/>
      <c r="G26" s="264"/>
      <c r="H26" s="264"/>
      <c r="I26" s="264"/>
      <c r="J26" s="264"/>
      <c r="K26" s="264"/>
      <c r="L26" s="264"/>
      <c r="M26" s="264"/>
      <c r="N26" s="264"/>
      <c r="O26" s="265">
        <f>M26</f>
        <v>0</v>
      </c>
      <c r="Q26" s="320"/>
      <c r="R26" s="267"/>
      <c r="S26" s="268"/>
      <c r="T26" s="304"/>
      <c r="U26" s="268"/>
      <c r="V26" s="267"/>
      <c r="W26" s="268"/>
      <c r="X26" s="267"/>
      <c r="Y26" s="268"/>
      <c r="Z26" s="267"/>
      <c r="AA26" s="268"/>
      <c r="AB26" s="267"/>
      <c r="AC26" s="268"/>
      <c r="AD26" s="267"/>
      <c r="AE26" s="268"/>
      <c r="AF26" s="320"/>
      <c r="AG26" s="267"/>
      <c r="AH26" s="268"/>
      <c r="AI26" s="304"/>
      <c r="AJ26" s="268"/>
      <c r="AK26" s="267"/>
      <c r="AL26" s="268"/>
      <c r="AM26" s="267"/>
      <c r="AN26" s="268"/>
      <c r="AO26" s="267"/>
      <c r="AP26" s="268"/>
      <c r="AQ26" s="267"/>
      <c r="AR26" s="268"/>
      <c r="AS26" s="267"/>
      <c r="AT26" s="268"/>
      <c r="AU26" s="322"/>
      <c r="AV26" s="323"/>
      <c r="AW26" s="323"/>
      <c r="AX26" s="424"/>
    </row>
    <row r="27" spans="1:117" x14ac:dyDescent="0.35">
      <c r="A27" s="285"/>
      <c r="B27" s="263"/>
      <c r="C27" s="262"/>
      <c r="D27" s="262"/>
      <c r="E27" s="264"/>
      <c r="F27" s="264"/>
      <c r="G27" s="264"/>
      <c r="H27" s="264"/>
      <c r="I27" s="264"/>
      <c r="J27" s="264"/>
      <c r="K27" s="264"/>
      <c r="L27" s="264"/>
      <c r="M27" s="264"/>
      <c r="N27" s="264"/>
      <c r="O27" s="265">
        <f>M27</f>
        <v>0</v>
      </c>
      <c r="Q27" s="320"/>
      <c r="R27" s="267"/>
      <c r="S27" s="268"/>
      <c r="T27" s="304"/>
      <c r="U27" s="268"/>
      <c r="V27" s="267"/>
      <c r="W27" s="268"/>
      <c r="X27" s="267"/>
      <c r="Y27" s="268"/>
      <c r="Z27" s="267"/>
      <c r="AA27" s="268"/>
      <c r="AB27" s="267"/>
      <c r="AC27" s="268"/>
      <c r="AD27" s="267"/>
      <c r="AE27" s="268"/>
      <c r="AF27" s="320"/>
      <c r="AG27" s="267"/>
      <c r="AH27" s="268"/>
      <c r="AI27" s="304"/>
      <c r="AJ27" s="268"/>
      <c r="AK27" s="267"/>
      <c r="AL27" s="268"/>
      <c r="AM27" s="267"/>
      <c r="AN27" s="268"/>
      <c r="AO27" s="267"/>
      <c r="AP27" s="268"/>
      <c r="AQ27" s="267"/>
      <c r="AR27" s="268"/>
      <c r="AS27" s="267"/>
      <c r="AT27" s="268"/>
      <c r="AU27" s="322"/>
      <c r="AV27" s="323"/>
      <c r="AW27" s="323"/>
      <c r="AX27" s="424"/>
    </row>
    <row r="28" spans="1:117" x14ac:dyDescent="0.35">
      <c r="A28" s="262"/>
      <c r="B28" s="286"/>
      <c r="C28" s="287"/>
      <c r="D28" s="262"/>
      <c r="E28" s="264"/>
      <c r="F28" s="264"/>
      <c r="G28" s="288"/>
      <c r="H28" s="264"/>
      <c r="I28" s="264"/>
      <c r="J28" s="264"/>
      <c r="K28" s="264"/>
      <c r="L28" s="264"/>
      <c r="M28" s="264"/>
      <c r="N28" s="264"/>
      <c r="O28" s="265"/>
      <c r="Q28" s="343"/>
      <c r="R28" s="344"/>
      <c r="S28" s="345"/>
      <c r="T28" s="346"/>
      <c r="U28" s="345"/>
      <c r="V28" s="344"/>
      <c r="W28" s="345"/>
      <c r="X28" s="344"/>
      <c r="Y28" s="345"/>
      <c r="Z28" s="344"/>
      <c r="AA28" s="345"/>
      <c r="AB28" s="344"/>
      <c r="AC28" s="345"/>
      <c r="AD28" s="344"/>
      <c r="AE28" s="345"/>
      <c r="AF28" s="343"/>
      <c r="AG28" s="344"/>
      <c r="AH28" s="345"/>
      <c r="AI28" s="346"/>
      <c r="AJ28" s="345"/>
      <c r="AK28" s="344"/>
      <c r="AL28" s="345"/>
      <c r="AM28" s="344"/>
      <c r="AN28" s="345"/>
      <c r="AO28" s="344"/>
      <c r="AP28" s="345"/>
      <c r="AQ28" s="344"/>
      <c r="AR28" s="345"/>
      <c r="AS28" s="344"/>
      <c r="AT28" s="345"/>
      <c r="AU28" s="347"/>
      <c r="AV28" s="348"/>
      <c r="AW28" s="348"/>
      <c r="AX28" s="426"/>
    </row>
    <row r="29" spans="1:117" x14ac:dyDescent="0.35">
      <c r="A29" s="269"/>
      <c r="B29" s="289" t="s">
        <v>347</v>
      </c>
      <c r="C29" s="290"/>
      <c r="D29" s="290"/>
      <c r="E29" s="290"/>
      <c r="F29" s="290"/>
      <c r="G29" s="291">
        <f>SUM(G9:G28)</f>
        <v>0</v>
      </c>
      <c r="H29" s="291">
        <f t="shared" ref="H29:N29" si="1">SUM(H9:H28)</f>
        <v>0</v>
      </c>
      <c r="I29" s="291">
        <f t="shared" si="1"/>
        <v>0</v>
      </c>
      <c r="J29" s="291">
        <f t="shared" si="1"/>
        <v>0</v>
      </c>
      <c r="K29" s="291">
        <f t="shared" si="1"/>
        <v>0</v>
      </c>
      <c r="L29" s="291">
        <f t="shared" si="1"/>
        <v>0</v>
      </c>
      <c r="M29" s="291">
        <f t="shared" si="1"/>
        <v>0</v>
      </c>
      <c r="N29" s="291">
        <f t="shared" si="1"/>
        <v>0</v>
      </c>
      <c r="O29" s="291">
        <f>O7+O25</f>
        <v>0</v>
      </c>
      <c r="P29" s="266"/>
      <c r="Q29" s="320"/>
      <c r="R29" s="269"/>
      <c r="S29" s="269"/>
      <c r="T29" s="321"/>
      <c r="U29" s="269"/>
      <c r="V29" s="269"/>
      <c r="W29" s="269"/>
      <c r="X29" s="269"/>
      <c r="Y29" s="269"/>
      <c r="Z29" s="269"/>
      <c r="AA29" s="269"/>
      <c r="AB29" s="269"/>
      <c r="AC29" s="269"/>
      <c r="AD29" s="269"/>
      <c r="AE29" s="269"/>
      <c r="AF29" s="320"/>
      <c r="AG29" s="269"/>
      <c r="AH29" s="269"/>
      <c r="AI29" s="321"/>
      <c r="AJ29" s="269"/>
      <c r="AK29" s="269"/>
      <c r="AL29" s="269"/>
      <c r="AM29" s="269"/>
      <c r="AN29" s="269"/>
      <c r="AO29" s="269"/>
      <c r="AP29" s="269"/>
      <c r="AQ29" s="269"/>
      <c r="AR29" s="269"/>
      <c r="AS29" s="269"/>
      <c r="AT29" s="269"/>
      <c r="AU29" s="322"/>
      <c r="AV29" s="323"/>
      <c r="AW29" s="323"/>
      <c r="AX29" s="425"/>
    </row>
    <row r="30" spans="1:117" x14ac:dyDescent="0.35">
      <c r="A30" s="237" t="s">
        <v>467</v>
      </c>
      <c r="AV30" s="349"/>
      <c r="AW30" s="349"/>
    </row>
    <row r="31" spans="1:117" x14ac:dyDescent="0.35">
      <c r="AV31" s="349"/>
      <c r="AW31" s="349"/>
    </row>
    <row r="32" spans="1:117" x14ac:dyDescent="0.35">
      <c r="AV32" s="349"/>
      <c r="AW32" s="349"/>
    </row>
    <row r="33" spans="48:49" x14ac:dyDescent="0.35">
      <c r="AV33" s="349"/>
      <c r="AW33" s="349"/>
    </row>
    <row r="34" spans="48:49" x14ac:dyDescent="0.35">
      <c r="AV34" s="349"/>
      <c r="AW34" s="349"/>
    </row>
    <row r="35" spans="48:49" x14ac:dyDescent="0.35">
      <c r="AV35" s="349"/>
      <c r="AW35" s="349"/>
    </row>
    <row r="36" spans="48:49" x14ac:dyDescent="0.35">
      <c r="AV36" s="349"/>
      <c r="AW36" s="349"/>
    </row>
    <row r="37" spans="48:49" x14ac:dyDescent="0.35">
      <c r="AV37" s="349"/>
      <c r="AW37" s="349"/>
    </row>
    <row r="38" spans="48:49" x14ac:dyDescent="0.35">
      <c r="AV38" s="349"/>
      <c r="AW38" s="349"/>
    </row>
    <row r="39" spans="48:49" x14ac:dyDescent="0.35">
      <c r="AV39" s="349"/>
      <c r="AW39" s="349"/>
    </row>
    <row r="40" spans="48:49" x14ac:dyDescent="0.35">
      <c r="AV40" s="349"/>
      <c r="AW40" s="349"/>
    </row>
    <row r="41" spans="48:49" x14ac:dyDescent="0.35">
      <c r="AV41" s="349"/>
      <c r="AW41" s="349"/>
    </row>
    <row r="42" spans="48:49" x14ac:dyDescent="0.35">
      <c r="AV42" s="349"/>
      <c r="AW42" s="349"/>
    </row>
    <row r="43" spans="48:49" x14ac:dyDescent="0.35">
      <c r="AV43" s="349"/>
      <c r="AW43" s="349"/>
    </row>
    <row r="44" spans="48:49" x14ac:dyDescent="0.35">
      <c r="AV44" s="349"/>
      <c r="AW44" s="349"/>
    </row>
    <row r="45" spans="48:49" x14ac:dyDescent="0.35">
      <c r="AV45" s="349"/>
      <c r="AW45" s="349"/>
    </row>
    <row r="46" spans="48:49" x14ac:dyDescent="0.35">
      <c r="AV46" s="349"/>
      <c r="AW46" s="349"/>
    </row>
    <row r="47" spans="48:49" x14ac:dyDescent="0.35">
      <c r="AV47" s="349"/>
      <c r="AW47" s="349"/>
    </row>
    <row r="48" spans="48:49" x14ac:dyDescent="0.35">
      <c r="AV48" s="349"/>
      <c r="AW48" s="349"/>
    </row>
    <row r="49" spans="48:49" x14ac:dyDescent="0.35">
      <c r="AV49" s="349"/>
      <c r="AW49" s="349"/>
    </row>
    <row r="50" spans="48:49" x14ac:dyDescent="0.35">
      <c r="AV50" s="349"/>
      <c r="AW50" s="349"/>
    </row>
  </sheetData>
  <mergeCells count="33">
    <mergeCell ref="F5:F6"/>
    <mergeCell ref="G5:I5"/>
    <mergeCell ref="J5:J6"/>
    <mergeCell ref="A5:A6"/>
    <mergeCell ref="B5:B6"/>
    <mergeCell ref="C5:C6"/>
    <mergeCell ref="D5:D6"/>
    <mergeCell ref="E5:E6"/>
    <mergeCell ref="K5:M5"/>
    <mergeCell ref="N5:N6"/>
    <mergeCell ref="O5:O6"/>
    <mergeCell ref="Q5:Q6"/>
    <mergeCell ref="R5:S5"/>
    <mergeCell ref="T5:U5"/>
    <mergeCell ref="V5:W5"/>
    <mergeCell ref="R4:AE4"/>
    <mergeCell ref="AG4:AT4"/>
    <mergeCell ref="AU4:AU6"/>
    <mergeCell ref="AO5:AP5"/>
    <mergeCell ref="AQ5:AR5"/>
    <mergeCell ref="AS5:AT5"/>
    <mergeCell ref="AX5:AX6"/>
    <mergeCell ref="AV4:AV6"/>
    <mergeCell ref="AW4:AW6"/>
    <mergeCell ref="X5:Y5"/>
    <mergeCell ref="Z5:AA5"/>
    <mergeCell ref="AB5:AC5"/>
    <mergeCell ref="AD5:AE5"/>
    <mergeCell ref="AF5:AF6"/>
    <mergeCell ref="AG5:AH5"/>
    <mergeCell ref="AI5:AJ5"/>
    <mergeCell ref="AK5:AL5"/>
    <mergeCell ref="AM5:AN5"/>
  </mergeCells>
  <pageMargins left="0.21" right="0.28000000000000003" top="0.19685039370078741" bottom="0" header="0" footer="0"/>
  <pageSetup paperSize="9" scale="29" fitToHeight="2" orientation="landscape" r:id="rId1"/>
  <headerFooter alignWithMargins="0"/>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BA9E2-EE43-4269-8C7D-DCB9ABDB466B}">
  <sheetPr>
    <tabColor rgb="FF92D050"/>
    <pageSetUpPr fitToPage="1"/>
  </sheetPr>
  <dimension ref="A1:BB55"/>
  <sheetViews>
    <sheetView zoomScale="80" zoomScaleNormal="80" zoomScaleSheetLayoutView="85" workbookViewId="0">
      <pane xSplit="4" ySplit="6" topLeftCell="E7" activePane="bottomRight" state="frozen"/>
      <selection activeCell="S11" sqref="S11"/>
      <selection pane="topRight" activeCell="S11" sqref="S11"/>
      <selection pane="bottomLeft" activeCell="S11" sqref="S11"/>
      <selection pane="bottomRight" activeCell="N13" sqref="N13"/>
    </sheetView>
  </sheetViews>
  <sheetFormatPr defaultColWidth="9.1796875" defaultRowHeight="14" x14ac:dyDescent="0.35"/>
  <cols>
    <col min="1" max="1" width="5.1796875" style="237" customWidth="1"/>
    <col min="2" max="2" width="32.26953125" style="238" customWidth="1"/>
    <col min="3" max="3" width="0.81640625" style="237" customWidth="1"/>
    <col min="4" max="4" width="30.54296875" style="237" customWidth="1"/>
    <col min="5" max="5" width="4.54296875" style="237" customWidth="1"/>
    <col min="6" max="6" width="9" style="237" customWidth="1"/>
    <col min="7" max="7" width="9.7265625" style="237" customWidth="1"/>
    <col min="8" max="8" width="9.453125" style="237" customWidth="1"/>
    <col min="9" max="10" width="8.453125" style="237" customWidth="1"/>
    <col min="11" max="11" width="9.7265625" style="237" customWidth="1"/>
    <col min="12" max="12" width="9.26953125" style="237" customWidth="1"/>
    <col min="13" max="13" width="5.7265625" style="237" bestFit="1" customWidth="1"/>
    <col min="14" max="14" width="6.453125" style="237" bestFit="1" customWidth="1"/>
    <col min="15" max="15" width="5.26953125" style="237" customWidth="1"/>
    <col min="16" max="16" width="7.26953125" style="237" customWidth="1"/>
    <col min="17" max="18" width="7.7265625" style="237" customWidth="1"/>
    <col min="19" max="19" width="11.7265625" style="237" customWidth="1"/>
    <col min="20" max="20" width="0.54296875" style="237" customWidth="1"/>
    <col min="21" max="21" width="4.54296875" style="314" customWidth="1"/>
    <col min="22" max="22" width="8.453125" style="237" customWidth="1"/>
    <col min="23" max="23" width="9.1796875" style="237"/>
    <col min="24" max="24" width="8.26953125" style="237" customWidth="1"/>
    <col min="25" max="25" width="9.1796875" style="237"/>
    <col min="26" max="26" width="8.26953125" style="237" customWidth="1"/>
    <col min="27" max="27" width="9.1796875" style="237"/>
    <col min="28" max="28" width="8.26953125" style="237" customWidth="1"/>
    <col min="29" max="29" width="9.1796875" style="237"/>
    <col min="30" max="30" width="8.26953125" style="237" customWidth="1"/>
    <col min="31" max="31" width="9.1796875" style="237"/>
    <col min="32" max="32" width="8.26953125" style="237" customWidth="1"/>
    <col min="33" max="33" width="9.1796875" style="237"/>
    <col min="34" max="34" width="8.26953125" style="237" customWidth="1"/>
    <col min="35" max="35" width="9.1796875" style="237"/>
    <col min="36" max="36" width="4.54296875" style="314" customWidth="1"/>
    <col min="37" max="37" width="8.453125" style="237" customWidth="1"/>
    <col min="38" max="38" width="9.1796875" style="237"/>
    <col min="39" max="39" width="8.26953125" style="237" customWidth="1"/>
    <col min="40" max="40" width="9.1796875" style="237"/>
    <col min="41" max="41" width="8.26953125" style="237" customWidth="1"/>
    <col min="42" max="42" width="9.1796875" style="237"/>
    <col min="43" max="43" width="8.26953125" style="237" customWidth="1"/>
    <col min="44" max="44" width="9.1796875" style="237"/>
    <col min="45" max="45" width="8.26953125" style="237" customWidth="1"/>
    <col min="46" max="46" width="9.1796875" style="237"/>
    <col min="47" max="47" width="8.26953125" style="237" customWidth="1"/>
    <col min="48" max="48" width="9.1796875" style="237"/>
    <col min="49" max="49" width="8.26953125" style="237" customWidth="1"/>
    <col min="50" max="50" width="9.1796875" style="237"/>
    <col min="51" max="51" width="4.54296875" style="315" customWidth="1"/>
    <col min="52" max="53" width="11" style="237" customWidth="1"/>
    <col min="54" max="54" width="12.26953125" style="423" customWidth="1"/>
    <col min="55" max="16384" width="9.1796875" style="237"/>
  </cols>
  <sheetData>
    <row r="1" spans="1:54" x14ac:dyDescent="0.35">
      <c r="E1" s="244"/>
      <c r="F1" s="244"/>
      <c r="G1" s="244"/>
      <c r="H1" s="244"/>
      <c r="K1" s="244"/>
      <c r="V1" s="419" t="s">
        <v>465</v>
      </c>
    </row>
    <row r="2" spans="1:54" x14ac:dyDescent="0.35">
      <c r="B2" s="241"/>
      <c r="C2" s="239"/>
      <c r="D2" s="239"/>
      <c r="AZ2" s="349"/>
      <c r="BA2" s="349"/>
    </row>
    <row r="3" spans="1:54" x14ac:dyDescent="0.35">
      <c r="A3" s="572" t="s">
        <v>348</v>
      </c>
      <c r="B3" s="572"/>
      <c r="C3" s="572"/>
      <c r="D3" s="572"/>
      <c r="G3" s="535" t="s">
        <v>476</v>
      </c>
      <c r="H3" s="535"/>
      <c r="I3" s="535"/>
      <c r="J3" s="535"/>
      <c r="K3" s="535"/>
      <c r="L3" s="535"/>
      <c r="M3" s="535"/>
      <c r="N3" s="535"/>
      <c r="O3" s="535"/>
      <c r="P3" s="535"/>
      <c r="Q3" s="535"/>
      <c r="R3" s="535"/>
      <c r="S3" s="293"/>
    </row>
    <row r="4" spans="1:54" ht="15" customHeight="1" x14ac:dyDescent="0.35">
      <c r="B4" s="244"/>
      <c r="C4" s="245"/>
      <c r="D4" s="245"/>
      <c r="F4" s="562" t="s">
        <v>473</v>
      </c>
      <c r="G4" s="562"/>
      <c r="H4" s="562"/>
      <c r="I4" s="562"/>
      <c r="J4" s="562"/>
      <c r="K4" s="563" t="s">
        <v>479</v>
      </c>
      <c r="L4" s="563"/>
      <c r="M4" s="563"/>
      <c r="N4" s="563"/>
      <c r="O4" s="563"/>
      <c r="P4" s="563"/>
      <c r="Q4" s="563"/>
      <c r="R4" s="564"/>
      <c r="V4" s="535" t="s">
        <v>227</v>
      </c>
      <c r="W4" s="535"/>
      <c r="X4" s="535"/>
      <c r="Y4" s="535"/>
      <c r="Z4" s="535"/>
      <c r="AA4" s="535"/>
      <c r="AB4" s="535"/>
      <c r="AC4" s="535"/>
      <c r="AD4" s="535"/>
      <c r="AE4" s="535"/>
      <c r="AF4" s="535"/>
      <c r="AG4" s="535"/>
      <c r="AH4" s="535"/>
      <c r="AI4" s="535"/>
      <c r="AK4" s="535" t="s">
        <v>227</v>
      </c>
      <c r="AL4" s="535"/>
      <c r="AM4" s="535"/>
      <c r="AN4" s="535"/>
      <c r="AO4" s="535"/>
      <c r="AP4" s="535"/>
      <c r="AQ4" s="535"/>
      <c r="AR4" s="535"/>
      <c r="AS4" s="535"/>
      <c r="AT4" s="535"/>
      <c r="AU4" s="535"/>
      <c r="AV4" s="535"/>
      <c r="AW4" s="535"/>
      <c r="AX4" s="535"/>
      <c r="AY4" s="548" t="s">
        <v>458</v>
      </c>
      <c r="AZ4" s="545" t="s">
        <v>341</v>
      </c>
      <c r="BA4" s="545" t="s">
        <v>31</v>
      </c>
    </row>
    <row r="5" spans="1:54" ht="48" customHeight="1" x14ac:dyDescent="0.35">
      <c r="A5" s="551" t="s">
        <v>329</v>
      </c>
      <c r="B5" s="551" t="s">
        <v>349</v>
      </c>
      <c r="C5" s="295"/>
      <c r="D5" s="568" t="s">
        <v>350</v>
      </c>
      <c r="E5" s="558" t="s">
        <v>351</v>
      </c>
      <c r="F5" s="558" t="s">
        <v>474</v>
      </c>
      <c r="G5" s="558" t="s">
        <v>475</v>
      </c>
      <c r="H5" s="569" t="s">
        <v>477</v>
      </c>
      <c r="I5" s="569" t="s">
        <v>352</v>
      </c>
      <c r="J5" s="560" t="s">
        <v>469</v>
      </c>
      <c r="K5" s="558" t="s">
        <v>471</v>
      </c>
      <c r="L5" s="558" t="s">
        <v>470</v>
      </c>
      <c r="M5" s="568" t="s">
        <v>353</v>
      </c>
      <c r="N5" s="568"/>
      <c r="O5" s="568" t="s">
        <v>354</v>
      </c>
      <c r="P5" s="568"/>
      <c r="Q5" s="558" t="s">
        <v>472</v>
      </c>
      <c r="R5" s="570" t="s">
        <v>478</v>
      </c>
      <c r="S5" s="568" t="s">
        <v>480</v>
      </c>
      <c r="T5" s="541"/>
      <c r="U5" s="536" t="s">
        <v>456</v>
      </c>
      <c r="V5" s="542" t="str">
        <f>modelis!C8</f>
        <v>PET: caurspīdīgs</v>
      </c>
      <c r="W5" s="534"/>
      <c r="X5" s="534" t="str">
        <f>modelis!C9</f>
        <v>PET: citu krāsu</v>
      </c>
      <c r="Y5" s="534"/>
      <c r="Z5" s="534" t="str">
        <f>modelis!C10</f>
        <v>Metāls:Alumīnijs</v>
      </c>
      <c r="AA5" s="534"/>
      <c r="AB5" s="534" t="str">
        <f>modelis!C11</f>
        <v>Metāls:Tērauds</v>
      </c>
      <c r="AC5" s="534"/>
      <c r="AD5" s="534" t="str">
        <f>modelis!C12</f>
        <v>Vienreizlietojamais stikls</v>
      </c>
      <c r="AE5" s="534"/>
      <c r="AF5" s="534" t="str">
        <f>modelis!C13</f>
        <v>Universāla dizaina (BBH)stikls</v>
      </c>
      <c r="AG5" s="534"/>
      <c r="AH5" s="534" t="str">
        <f>modelis!C14</f>
        <v>Individuāla dizaina stikls</v>
      </c>
      <c r="AI5" s="534"/>
      <c r="AJ5" s="536" t="s">
        <v>457</v>
      </c>
      <c r="AK5" s="534" t="str">
        <f>modelis!C15</f>
        <v>Savākšana un nogāde šķirošanas centrā</v>
      </c>
      <c r="AL5" s="534"/>
      <c r="AM5" s="534" t="str">
        <f>modelis!C16</f>
        <v>Uzglabāšana pirms pārstrādes</v>
      </c>
      <c r="AN5" s="534"/>
      <c r="AO5" s="534" t="str">
        <f>modelis!C17</f>
        <v>Presētā iepakojuma šķirošana</v>
      </c>
      <c r="AP5" s="534"/>
      <c r="AQ5" s="534" t="str">
        <f>modelis!C18</f>
        <v>Nepresētā iepakojma šķirošana</v>
      </c>
      <c r="AR5" s="534"/>
      <c r="AS5" s="534" t="str">
        <f>modelis!C19</f>
        <v>Uzglabāšana pēc šķirošanas</v>
      </c>
      <c r="AT5" s="534"/>
      <c r="AU5" s="534" t="str">
        <f>modelis!C20</f>
        <v>Tālākai pārstrādei derīgo mater. nogādāšana tālākai pārstrādei vai atgriešana dzērienu ražotājiem atkārtotai izmantošanai</v>
      </c>
      <c r="AV5" s="534"/>
      <c r="AW5" s="534" t="str">
        <f>modelis!C21</f>
        <v>Citi procesi*</v>
      </c>
      <c r="AX5" s="534"/>
      <c r="AY5" s="549"/>
      <c r="AZ5" s="546"/>
      <c r="BA5" s="546"/>
      <c r="BB5" s="543" t="s">
        <v>444</v>
      </c>
    </row>
    <row r="6" spans="1:54" ht="92.25" customHeight="1" x14ac:dyDescent="0.35">
      <c r="A6" s="552"/>
      <c r="B6" s="552"/>
      <c r="C6" s="295"/>
      <c r="D6" s="568"/>
      <c r="E6" s="559"/>
      <c r="F6" s="559"/>
      <c r="G6" s="559"/>
      <c r="H6" s="569"/>
      <c r="I6" s="569"/>
      <c r="J6" s="561"/>
      <c r="K6" s="559"/>
      <c r="L6" s="559"/>
      <c r="M6" s="296" t="s">
        <v>356</v>
      </c>
      <c r="N6" s="297" t="s">
        <v>357</v>
      </c>
      <c r="O6" s="296" t="s">
        <v>356</v>
      </c>
      <c r="P6" s="297" t="s">
        <v>358</v>
      </c>
      <c r="Q6" s="559"/>
      <c r="R6" s="571"/>
      <c r="S6" s="568"/>
      <c r="T6" s="541"/>
      <c r="U6" s="536"/>
      <c r="V6" s="296" t="s">
        <v>340</v>
      </c>
      <c r="W6" s="294" t="s">
        <v>31</v>
      </c>
      <c r="X6" s="296" t="s">
        <v>340</v>
      </c>
      <c r="Y6" s="294" t="s">
        <v>31</v>
      </c>
      <c r="Z6" s="296" t="s">
        <v>340</v>
      </c>
      <c r="AA6" s="294" t="s">
        <v>31</v>
      </c>
      <c r="AB6" s="296" t="s">
        <v>340</v>
      </c>
      <c r="AC6" s="294" t="s">
        <v>31</v>
      </c>
      <c r="AD6" s="296" t="s">
        <v>340</v>
      </c>
      <c r="AE6" s="294" t="s">
        <v>31</v>
      </c>
      <c r="AF6" s="296" t="s">
        <v>340</v>
      </c>
      <c r="AG6" s="294" t="s">
        <v>31</v>
      </c>
      <c r="AH6" s="296" t="s">
        <v>340</v>
      </c>
      <c r="AI6" s="294" t="s">
        <v>31</v>
      </c>
      <c r="AJ6" s="536"/>
      <c r="AK6" s="296" t="s">
        <v>340</v>
      </c>
      <c r="AL6" s="294" t="s">
        <v>31</v>
      </c>
      <c r="AM6" s="296" t="s">
        <v>340</v>
      </c>
      <c r="AN6" s="294" t="s">
        <v>31</v>
      </c>
      <c r="AO6" s="296" t="s">
        <v>340</v>
      </c>
      <c r="AP6" s="294" t="s">
        <v>31</v>
      </c>
      <c r="AQ6" s="296" t="s">
        <v>340</v>
      </c>
      <c r="AR6" s="294" t="s">
        <v>31</v>
      </c>
      <c r="AS6" s="296" t="s">
        <v>340</v>
      </c>
      <c r="AT6" s="294" t="s">
        <v>31</v>
      </c>
      <c r="AU6" s="296" t="s">
        <v>340</v>
      </c>
      <c r="AV6" s="294" t="s">
        <v>31</v>
      </c>
      <c r="AW6" s="296" t="s">
        <v>340</v>
      </c>
      <c r="AX6" s="294" t="s">
        <v>31</v>
      </c>
      <c r="AY6" s="550"/>
      <c r="AZ6" s="547"/>
      <c r="BA6" s="547"/>
      <c r="BB6" s="544"/>
    </row>
    <row r="7" spans="1:54" x14ac:dyDescent="0.35">
      <c r="A7" s="289"/>
      <c r="B7" s="298" t="s">
        <v>359</v>
      </c>
      <c r="D7" s="246"/>
      <c r="E7" s="269"/>
      <c r="F7" s="269"/>
      <c r="G7" s="430"/>
      <c r="H7" s="430"/>
      <c r="I7" s="430"/>
      <c r="J7" s="436"/>
      <c r="K7" s="430"/>
      <c r="L7" s="430"/>
      <c r="M7" s="430"/>
      <c r="N7" s="430"/>
      <c r="O7" s="430"/>
      <c r="P7" s="430"/>
      <c r="Q7" s="430"/>
      <c r="R7" s="437"/>
      <c r="S7" s="431"/>
      <c r="U7" s="320"/>
      <c r="V7" s="269"/>
      <c r="W7" s="269"/>
      <c r="X7" s="321"/>
      <c r="Y7" s="269"/>
      <c r="Z7" s="269"/>
      <c r="AA7" s="269"/>
      <c r="AB7" s="269"/>
      <c r="AC7" s="269"/>
      <c r="AD7" s="269"/>
      <c r="AE7" s="269"/>
      <c r="AF7" s="269"/>
      <c r="AG7" s="269"/>
      <c r="AH7" s="269"/>
      <c r="AI7" s="269"/>
      <c r="AJ7" s="320"/>
      <c r="AK7" s="269"/>
      <c r="AL7" s="269"/>
      <c r="AM7" s="321"/>
      <c r="AN7" s="269"/>
      <c r="AO7" s="269"/>
      <c r="AP7" s="269"/>
      <c r="AQ7" s="269"/>
      <c r="AR7" s="269"/>
      <c r="AS7" s="269"/>
      <c r="AT7" s="269"/>
      <c r="AU7" s="269"/>
      <c r="AV7" s="269"/>
      <c r="AW7" s="269"/>
      <c r="AX7" s="269"/>
      <c r="AY7" s="322"/>
      <c r="AZ7" s="323"/>
      <c r="BA7" s="323"/>
      <c r="BB7" s="425"/>
    </row>
    <row r="8" spans="1:54" x14ac:dyDescent="0.3">
      <c r="A8" s="299">
        <v>1</v>
      </c>
      <c r="B8" s="300" t="s">
        <v>468</v>
      </c>
      <c r="D8" s="301"/>
      <c r="E8" s="269">
        <v>1</v>
      </c>
      <c r="F8" s="269">
        <v>1</v>
      </c>
      <c r="G8" s="430">
        <v>2000</v>
      </c>
      <c r="H8" s="430"/>
      <c r="I8" s="430">
        <v>12</v>
      </c>
      <c r="J8" s="436">
        <f>I8*G8</f>
        <v>24000</v>
      </c>
      <c r="K8" s="430">
        <v>200</v>
      </c>
      <c r="L8" s="430">
        <f>G8</f>
        <v>2000</v>
      </c>
      <c r="M8" s="430"/>
      <c r="N8" s="430"/>
      <c r="O8" s="430"/>
      <c r="P8" s="430"/>
      <c r="Q8" s="430">
        <f>G8/12</f>
        <v>166.66666666666666</v>
      </c>
      <c r="R8" s="437">
        <f>SUM(K8:Q8)</f>
        <v>2366.6666666666665</v>
      </c>
      <c r="S8" s="432">
        <f>J8*F8+R8*F8</f>
        <v>26366.666666666668</v>
      </c>
      <c r="U8" s="320"/>
      <c r="V8" s="269"/>
      <c r="W8" s="269"/>
      <c r="X8" s="321"/>
      <c r="Y8" s="269"/>
      <c r="Z8" s="269"/>
      <c r="AA8" s="269"/>
      <c r="AB8" s="269"/>
      <c r="AC8" s="269"/>
      <c r="AD8" s="269"/>
      <c r="AE8" s="269"/>
      <c r="AF8" s="269"/>
      <c r="AG8" s="269"/>
      <c r="AH8" s="269"/>
      <c r="AI8" s="269"/>
      <c r="AJ8" s="320"/>
      <c r="AK8" s="269"/>
      <c r="AL8" s="269"/>
      <c r="AM8" s="321"/>
      <c r="AN8" s="269"/>
      <c r="AO8" s="269"/>
      <c r="AP8" s="269"/>
      <c r="AQ8" s="269"/>
      <c r="AR8" s="269"/>
      <c r="AS8" s="269"/>
      <c r="AT8" s="269"/>
      <c r="AU8" s="269"/>
      <c r="AV8" s="269"/>
      <c r="AW8" s="269"/>
      <c r="AX8" s="269"/>
      <c r="AY8" s="322"/>
      <c r="AZ8" s="323"/>
      <c r="BA8" s="323"/>
      <c r="BB8" s="425"/>
    </row>
    <row r="9" spans="1:54" x14ac:dyDescent="0.3">
      <c r="A9" s="299">
        <v>2</v>
      </c>
      <c r="B9" s="300"/>
      <c r="D9" s="301"/>
      <c r="E9" s="269"/>
      <c r="F9" s="269"/>
      <c r="G9" s="430"/>
      <c r="H9" s="430"/>
      <c r="I9" s="430"/>
      <c r="J9" s="436"/>
      <c r="K9" s="430"/>
      <c r="L9" s="430"/>
      <c r="M9" s="430"/>
      <c r="N9" s="430"/>
      <c r="O9" s="430"/>
      <c r="P9" s="430"/>
      <c r="Q9" s="430"/>
      <c r="R9" s="437"/>
      <c r="S9" s="432"/>
      <c r="U9" s="326"/>
      <c r="V9" s="290"/>
      <c r="W9" s="290"/>
      <c r="X9" s="327"/>
      <c r="Y9" s="290"/>
      <c r="Z9" s="290"/>
      <c r="AA9" s="290"/>
      <c r="AB9" s="290"/>
      <c r="AC9" s="290"/>
      <c r="AD9" s="290"/>
      <c r="AE9" s="290"/>
      <c r="AF9" s="290"/>
      <c r="AG9" s="290"/>
      <c r="AH9" s="290"/>
      <c r="AI9" s="290"/>
      <c r="AJ9" s="326"/>
      <c r="AK9" s="290"/>
      <c r="AL9" s="290"/>
      <c r="AM9" s="327"/>
      <c r="AN9" s="290"/>
      <c r="AO9" s="290"/>
      <c r="AP9" s="290"/>
      <c r="AQ9" s="290"/>
      <c r="AR9" s="290"/>
      <c r="AS9" s="290"/>
      <c r="AT9" s="290"/>
      <c r="AU9" s="290"/>
      <c r="AV9" s="290"/>
      <c r="AW9" s="290"/>
      <c r="AX9" s="290"/>
      <c r="AY9" s="328"/>
      <c r="AZ9" s="329"/>
      <c r="BA9" s="329"/>
      <c r="BB9" s="425"/>
    </row>
    <row r="10" spans="1:54" x14ac:dyDescent="0.3">
      <c r="A10" s="299">
        <v>3</v>
      </c>
      <c r="B10" s="300"/>
      <c r="D10" s="301"/>
      <c r="E10" s="302"/>
      <c r="F10" s="302"/>
      <c r="G10" s="430"/>
      <c r="H10" s="430"/>
      <c r="I10" s="430"/>
      <c r="J10" s="436"/>
      <c r="K10" s="430"/>
      <c r="L10" s="430"/>
      <c r="M10" s="430"/>
      <c r="N10" s="430"/>
      <c r="O10" s="430"/>
      <c r="P10" s="430"/>
      <c r="Q10" s="430"/>
      <c r="R10" s="437"/>
      <c r="S10" s="432"/>
      <c r="U10" s="320"/>
      <c r="V10" s="267" t="e">
        <f>modelis!G8</f>
        <v>#DIV/0!</v>
      </c>
      <c r="W10" s="438" t="e">
        <f>$S10*V10</f>
        <v>#DIV/0!</v>
      </c>
      <c r="X10" s="304" t="e">
        <f>modelis!G9</f>
        <v>#DIV/0!</v>
      </c>
      <c r="Y10" s="268" t="e">
        <f>$S10*X10</f>
        <v>#DIV/0!</v>
      </c>
      <c r="Z10" s="267" t="e">
        <f>modelis!G10</f>
        <v>#DIV/0!</v>
      </c>
      <c r="AA10" s="268" t="e">
        <f>$S10*Z10</f>
        <v>#DIV/0!</v>
      </c>
      <c r="AB10" s="267" t="e">
        <f>modelis!G11</f>
        <v>#DIV/0!</v>
      </c>
      <c r="AC10" s="268" t="e">
        <f>$S10*AB10</f>
        <v>#DIV/0!</v>
      </c>
      <c r="AD10" s="267" t="e">
        <f>modelis!G12</f>
        <v>#DIV/0!</v>
      </c>
      <c r="AE10" s="268" t="e">
        <f>$S10*AD10</f>
        <v>#DIV/0!</v>
      </c>
      <c r="AF10" s="267" t="e">
        <f>modelis!G13</f>
        <v>#DIV/0!</v>
      </c>
      <c r="AG10" s="268" t="e">
        <f>$S10*AF10</f>
        <v>#DIV/0!</v>
      </c>
      <c r="AH10" s="267" t="e">
        <f>modelis!G14</f>
        <v>#DIV/0!</v>
      </c>
      <c r="AI10" s="268" t="e">
        <f>$S10*AH10</f>
        <v>#DIV/0!</v>
      </c>
      <c r="AJ10" s="320"/>
      <c r="AK10" s="267"/>
      <c r="AL10" s="268"/>
      <c r="AM10" s="304"/>
      <c r="AN10" s="268"/>
      <c r="AO10" s="267"/>
      <c r="AP10" s="268"/>
      <c r="AQ10" s="267"/>
      <c r="AR10" s="268"/>
      <c r="AS10" s="267"/>
      <c r="AT10" s="268"/>
      <c r="AU10" s="267"/>
      <c r="AV10" s="268"/>
      <c r="AW10" s="267"/>
      <c r="AX10" s="268"/>
      <c r="AY10" s="322"/>
      <c r="AZ10" s="323"/>
      <c r="BA10" s="323"/>
      <c r="BB10" s="427" t="e">
        <f>SUM(W10,Y10,AA10,AC10,AE10,AG10,AI10)+SUM(AL10,AN10,AP10,AR10,AT10,AV10,AX10)+BA10</f>
        <v>#DIV/0!</v>
      </c>
    </row>
    <row r="11" spans="1:54" x14ac:dyDescent="0.3">
      <c r="A11" s="299">
        <v>4</v>
      </c>
      <c r="B11" s="300"/>
      <c r="D11" s="301"/>
      <c r="E11" s="302"/>
      <c r="F11" s="302"/>
      <c r="G11" s="430"/>
      <c r="H11" s="430"/>
      <c r="I11" s="430"/>
      <c r="J11" s="436"/>
      <c r="K11" s="430"/>
      <c r="L11" s="430"/>
      <c r="M11" s="430"/>
      <c r="N11" s="430"/>
      <c r="O11" s="430"/>
      <c r="P11" s="430"/>
      <c r="Q11" s="430"/>
      <c r="R11" s="437"/>
      <c r="S11" s="432"/>
      <c r="U11" s="320"/>
      <c r="V11" s="267"/>
      <c r="W11" s="268"/>
      <c r="X11" s="304"/>
      <c r="Y11" s="268"/>
      <c r="Z11" s="267"/>
      <c r="AA11" s="268"/>
      <c r="AB11" s="267"/>
      <c r="AC11" s="268"/>
      <c r="AD11" s="267"/>
      <c r="AE11" s="268"/>
      <c r="AF11" s="267"/>
      <c r="AG11" s="268"/>
      <c r="AH11" s="267"/>
      <c r="AI11" s="268"/>
      <c r="AJ11" s="320"/>
      <c r="AK11" s="267"/>
      <c r="AL11" s="268"/>
      <c r="AM11" s="304"/>
      <c r="AN11" s="268"/>
      <c r="AO11" s="267"/>
      <c r="AP11" s="268"/>
      <c r="AQ11" s="267"/>
      <c r="AR11" s="268"/>
      <c r="AS11" s="267"/>
      <c r="AT11" s="268"/>
      <c r="AU11" s="267"/>
      <c r="AV11" s="268"/>
      <c r="AW11" s="267"/>
      <c r="AX11" s="268"/>
      <c r="AY11" s="322"/>
      <c r="AZ11" s="323"/>
      <c r="BA11" s="323"/>
      <c r="BB11" s="425"/>
    </row>
    <row r="12" spans="1:54" ht="57.75" customHeight="1" x14ac:dyDescent="0.3">
      <c r="A12" s="299">
        <v>5</v>
      </c>
      <c r="B12" s="300"/>
      <c r="D12" s="565"/>
      <c r="E12" s="302"/>
      <c r="F12" s="302"/>
      <c r="G12" s="430"/>
      <c r="H12" s="430"/>
      <c r="I12" s="430"/>
      <c r="J12" s="436"/>
      <c r="K12" s="430"/>
      <c r="L12" s="430"/>
      <c r="M12" s="430"/>
      <c r="N12" s="430"/>
      <c r="O12" s="430"/>
      <c r="P12" s="430"/>
      <c r="Q12" s="430"/>
      <c r="R12" s="437"/>
      <c r="S12" s="432"/>
      <c r="U12" s="326"/>
      <c r="V12" s="290"/>
      <c r="W12" s="290"/>
      <c r="X12" s="327"/>
      <c r="Y12" s="290"/>
      <c r="Z12" s="290"/>
      <c r="AA12" s="290"/>
      <c r="AB12" s="290"/>
      <c r="AC12" s="290"/>
      <c r="AD12" s="290"/>
      <c r="AE12" s="290"/>
      <c r="AF12" s="290"/>
      <c r="AG12" s="290"/>
      <c r="AH12" s="290"/>
      <c r="AI12" s="290"/>
      <c r="AJ12" s="326"/>
      <c r="AK12" s="267" t="e">
        <f>modelis!G15</f>
        <v>#DIV/0!</v>
      </c>
      <c r="AL12" s="268" t="e">
        <f>$S12*AK12</f>
        <v>#DIV/0!</v>
      </c>
      <c r="AM12" s="304" t="e">
        <f>modelis!G16</f>
        <v>#DIV/0!</v>
      </c>
      <c r="AN12" s="268" t="e">
        <f>$S12*AM12</f>
        <v>#DIV/0!</v>
      </c>
      <c r="AO12" s="267" t="e">
        <f>modelis!G17</f>
        <v>#DIV/0!</v>
      </c>
      <c r="AP12" s="268" t="e">
        <f>$S12*AO12</f>
        <v>#DIV/0!</v>
      </c>
      <c r="AQ12" s="267" t="e">
        <f>modelis!G18</f>
        <v>#DIV/0!</v>
      </c>
      <c r="AR12" s="268" t="e">
        <f>$S12*AQ12</f>
        <v>#DIV/0!</v>
      </c>
      <c r="AS12" s="267" t="e">
        <f>modelis!G19</f>
        <v>#DIV/0!</v>
      </c>
      <c r="AT12" s="268" t="e">
        <f>$S12*AS12</f>
        <v>#DIV/0!</v>
      </c>
      <c r="AU12" s="267" t="e">
        <f>modelis!G20</f>
        <v>#DIV/0!</v>
      </c>
      <c r="AV12" s="268" t="e">
        <f>$S12*AU12</f>
        <v>#DIV/0!</v>
      </c>
      <c r="AW12" s="267" t="e">
        <f>modelis!G21</f>
        <v>#DIV/0!</v>
      </c>
      <c r="AX12" s="268" t="e">
        <f>$S12*AW12</f>
        <v>#DIV/0!</v>
      </c>
      <c r="AY12" s="328"/>
      <c r="AZ12" s="329"/>
      <c r="BA12" s="329"/>
      <c r="BB12" s="427" t="e">
        <f>SUM(W12,Y12,AA12,AC12,AE12,AG12,AI12)+SUM(AL12,AN12,AP12,AR12,AT12,AV12,AX12)+BA12</f>
        <v>#DIV/0!</v>
      </c>
    </row>
    <row r="13" spans="1:54" ht="54" customHeight="1" x14ac:dyDescent="0.3">
      <c r="A13" s="299">
        <v>6</v>
      </c>
      <c r="B13" s="300"/>
      <c r="D13" s="566"/>
      <c r="E13" s="269"/>
      <c r="F13" s="269"/>
      <c r="G13" s="430"/>
      <c r="H13" s="430"/>
      <c r="I13" s="430"/>
      <c r="J13" s="436"/>
      <c r="K13" s="430"/>
      <c r="L13" s="430"/>
      <c r="M13" s="430"/>
      <c r="N13" s="430"/>
      <c r="O13" s="430"/>
      <c r="P13" s="430"/>
      <c r="Q13" s="430"/>
      <c r="R13" s="437"/>
      <c r="S13" s="432"/>
      <c r="U13" s="320"/>
      <c r="V13" s="267"/>
      <c r="W13" s="268"/>
      <c r="X13" s="304"/>
      <c r="Y13" s="268"/>
      <c r="Z13" s="267"/>
      <c r="AA13" s="268"/>
      <c r="AB13" s="267"/>
      <c r="AC13" s="268"/>
      <c r="AD13" s="267"/>
      <c r="AE13" s="268"/>
      <c r="AF13" s="267"/>
      <c r="AG13" s="268"/>
      <c r="AH13" s="267"/>
      <c r="AI13" s="268"/>
      <c r="AJ13" s="320"/>
      <c r="AK13" s="267"/>
      <c r="AL13" s="268"/>
      <c r="AM13" s="304"/>
      <c r="AN13" s="268"/>
      <c r="AO13" s="267"/>
      <c r="AP13" s="268"/>
      <c r="AQ13" s="267"/>
      <c r="AR13" s="268"/>
      <c r="AS13" s="267"/>
      <c r="AT13" s="268"/>
      <c r="AU13" s="267"/>
      <c r="AV13" s="268"/>
      <c r="AW13" s="267"/>
      <c r="AX13" s="268"/>
      <c r="AY13" s="322"/>
      <c r="AZ13" s="323"/>
      <c r="BA13" s="323"/>
      <c r="BB13" s="424"/>
    </row>
    <row r="14" spans="1:54" ht="47.25" customHeight="1" x14ac:dyDescent="0.3">
      <c r="A14" s="299">
        <v>7</v>
      </c>
      <c r="B14" s="300"/>
      <c r="D14" s="566"/>
      <c r="E14" s="269"/>
      <c r="F14" s="269"/>
      <c r="G14" s="430"/>
      <c r="H14" s="430"/>
      <c r="I14" s="430"/>
      <c r="J14" s="436"/>
      <c r="K14" s="430"/>
      <c r="L14" s="430"/>
      <c r="M14" s="430"/>
      <c r="N14" s="430"/>
      <c r="O14" s="430"/>
      <c r="P14" s="430"/>
      <c r="Q14" s="430"/>
      <c r="R14" s="437"/>
      <c r="S14" s="432"/>
      <c r="U14" s="320"/>
      <c r="V14" s="267"/>
      <c r="W14" s="268"/>
      <c r="X14" s="304"/>
      <c r="Y14" s="268"/>
      <c r="Z14" s="267"/>
      <c r="AA14" s="268"/>
      <c r="AB14" s="267"/>
      <c r="AC14" s="268"/>
      <c r="AD14" s="267"/>
      <c r="AE14" s="268"/>
      <c r="AF14" s="267"/>
      <c r="AG14" s="268"/>
      <c r="AH14" s="267"/>
      <c r="AI14" s="268"/>
      <c r="AJ14" s="320"/>
      <c r="AK14" s="267"/>
      <c r="AL14" s="268"/>
      <c r="AM14" s="304"/>
      <c r="AN14" s="268"/>
      <c r="AO14" s="267"/>
      <c r="AP14" s="268"/>
      <c r="AQ14" s="267"/>
      <c r="AR14" s="268"/>
      <c r="AS14" s="267"/>
      <c r="AT14" s="268"/>
      <c r="AU14" s="267"/>
      <c r="AV14" s="268"/>
      <c r="AW14" s="267"/>
      <c r="AX14" s="268"/>
      <c r="AY14" s="322"/>
      <c r="AZ14" s="323"/>
      <c r="BA14" s="323"/>
      <c r="BB14" s="424"/>
    </row>
    <row r="15" spans="1:54" ht="38.25" customHeight="1" x14ac:dyDescent="0.3">
      <c r="A15" s="299">
        <v>8</v>
      </c>
      <c r="B15" s="300"/>
      <c r="D15" s="567"/>
      <c r="E15" s="302"/>
      <c r="F15" s="302"/>
      <c r="G15" s="430"/>
      <c r="H15" s="430"/>
      <c r="I15" s="430"/>
      <c r="J15" s="436"/>
      <c r="K15" s="430"/>
      <c r="L15" s="430"/>
      <c r="M15" s="430"/>
      <c r="N15" s="430"/>
      <c r="O15" s="430"/>
      <c r="P15" s="430"/>
      <c r="Q15" s="430"/>
      <c r="R15" s="437"/>
      <c r="S15" s="432"/>
      <c r="U15" s="320"/>
      <c r="V15" s="267"/>
      <c r="W15" s="268"/>
      <c r="X15" s="304"/>
      <c r="Y15" s="268"/>
      <c r="Z15" s="267"/>
      <c r="AA15" s="268"/>
      <c r="AB15" s="267"/>
      <c r="AC15" s="268"/>
      <c r="AD15" s="267"/>
      <c r="AE15" s="268"/>
      <c r="AF15" s="267"/>
      <c r="AG15" s="268"/>
      <c r="AH15" s="267"/>
      <c r="AI15" s="268"/>
      <c r="AJ15" s="320"/>
      <c r="AK15" s="267"/>
      <c r="AL15" s="268"/>
      <c r="AM15" s="304"/>
      <c r="AN15" s="268"/>
      <c r="AO15" s="267"/>
      <c r="AP15" s="268"/>
      <c r="AQ15" s="267"/>
      <c r="AR15" s="268"/>
      <c r="AS15" s="267"/>
      <c r="AT15" s="268"/>
      <c r="AU15" s="267"/>
      <c r="AV15" s="268"/>
      <c r="AW15" s="267"/>
      <c r="AX15" s="268"/>
      <c r="AY15" s="322"/>
      <c r="AZ15" s="323"/>
      <c r="BA15" s="323"/>
      <c r="BB15" s="424"/>
    </row>
    <row r="16" spans="1:54" ht="26.25" customHeight="1" x14ac:dyDescent="0.3">
      <c r="A16" s="299">
        <v>9</v>
      </c>
      <c r="B16" s="300"/>
      <c r="D16" s="301"/>
      <c r="E16" s="302"/>
      <c r="F16" s="302"/>
      <c r="G16" s="430"/>
      <c r="H16" s="430"/>
      <c r="I16" s="430"/>
      <c r="J16" s="436"/>
      <c r="K16" s="430"/>
      <c r="L16" s="430"/>
      <c r="M16" s="430"/>
      <c r="N16" s="430"/>
      <c r="O16" s="430"/>
      <c r="P16" s="430"/>
      <c r="Q16" s="430"/>
      <c r="R16" s="437"/>
      <c r="S16" s="432"/>
      <c r="U16" s="320"/>
      <c r="V16" s="267"/>
      <c r="W16" s="268"/>
      <c r="X16" s="304"/>
      <c r="Y16" s="268"/>
      <c r="Z16" s="267"/>
      <c r="AA16" s="268"/>
      <c r="AB16" s="267"/>
      <c r="AC16" s="268"/>
      <c r="AD16" s="267"/>
      <c r="AE16" s="268"/>
      <c r="AF16" s="267"/>
      <c r="AG16" s="268"/>
      <c r="AH16" s="267"/>
      <c r="AI16" s="268"/>
      <c r="AJ16" s="320"/>
      <c r="AK16" s="267"/>
      <c r="AL16" s="268"/>
      <c r="AM16" s="304"/>
      <c r="AN16" s="268"/>
      <c r="AO16" s="267"/>
      <c r="AP16" s="268"/>
      <c r="AQ16" s="267"/>
      <c r="AR16" s="268"/>
      <c r="AS16" s="267"/>
      <c r="AT16" s="268"/>
      <c r="AU16" s="267"/>
      <c r="AV16" s="268"/>
      <c r="AW16" s="267"/>
      <c r="AX16" s="268"/>
      <c r="AY16" s="322"/>
      <c r="AZ16" s="323"/>
      <c r="BA16" s="323"/>
      <c r="BB16" s="424"/>
    </row>
    <row r="17" spans="1:54" ht="26.25" customHeight="1" x14ac:dyDescent="0.3">
      <c r="A17" s="299">
        <v>10</v>
      </c>
      <c r="B17" s="300"/>
      <c r="D17" s="303"/>
      <c r="E17" s="302"/>
      <c r="F17" s="302"/>
      <c r="G17" s="430"/>
      <c r="H17" s="430"/>
      <c r="I17" s="430"/>
      <c r="J17" s="436"/>
      <c r="K17" s="430"/>
      <c r="L17" s="430"/>
      <c r="M17" s="430"/>
      <c r="N17" s="430"/>
      <c r="O17" s="430"/>
      <c r="P17" s="430"/>
      <c r="Q17" s="430"/>
      <c r="R17" s="437"/>
      <c r="S17" s="432"/>
      <c r="U17" s="320"/>
      <c r="V17" s="267"/>
      <c r="W17" s="268"/>
      <c r="X17" s="304"/>
      <c r="Y17" s="268"/>
      <c r="Z17" s="267"/>
      <c r="AA17" s="268"/>
      <c r="AB17" s="267"/>
      <c r="AC17" s="268"/>
      <c r="AD17" s="267"/>
      <c r="AE17" s="268"/>
      <c r="AF17" s="267"/>
      <c r="AG17" s="268"/>
      <c r="AH17" s="267"/>
      <c r="AI17" s="268"/>
      <c r="AJ17" s="320"/>
      <c r="AK17" s="267"/>
      <c r="AL17" s="268"/>
      <c r="AM17" s="304"/>
      <c r="AN17" s="268"/>
      <c r="AO17" s="267"/>
      <c r="AP17" s="268"/>
      <c r="AQ17" s="267"/>
      <c r="AR17" s="268"/>
      <c r="AS17" s="267"/>
      <c r="AT17" s="268"/>
      <c r="AU17" s="267"/>
      <c r="AV17" s="268"/>
      <c r="AW17" s="267"/>
      <c r="AX17" s="268"/>
      <c r="AY17" s="322"/>
      <c r="AZ17" s="323"/>
      <c r="BA17" s="323"/>
      <c r="BB17" s="424"/>
    </row>
    <row r="18" spans="1:54" x14ac:dyDescent="0.3">
      <c r="A18" s="299">
        <v>11</v>
      </c>
      <c r="B18" s="300"/>
      <c r="D18" s="303"/>
      <c r="E18" s="302"/>
      <c r="F18" s="302"/>
      <c r="G18" s="430"/>
      <c r="H18" s="430"/>
      <c r="I18" s="430"/>
      <c r="J18" s="436"/>
      <c r="K18" s="430"/>
      <c r="L18" s="430"/>
      <c r="M18" s="430"/>
      <c r="N18" s="430"/>
      <c r="O18" s="430"/>
      <c r="P18" s="430"/>
      <c r="Q18" s="430"/>
      <c r="R18" s="437"/>
      <c r="S18" s="432"/>
      <c r="U18" s="320"/>
      <c r="V18" s="267"/>
      <c r="W18" s="268"/>
      <c r="X18" s="304"/>
      <c r="Y18" s="268"/>
      <c r="Z18" s="267"/>
      <c r="AA18" s="268"/>
      <c r="AB18" s="267"/>
      <c r="AC18" s="268"/>
      <c r="AD18" s="267"/>
      <c r="AE18" s="268"/>
      <c r="AF18" s="267"/>
      <c r="AG18" s="268"/>
      <c r="AH18" s="267"/>
      <c r="AI18" s="268"/>
      <c r="AJ18" s="320"/>
      <c r="AK18" s="267"/>
      <c r="AL18" s="268"/>
      <c r="AM18" s="304"/>
      <c r="AN18" s="268"/>
      <c r="AO18" s="267"/>
      <c r="AP18" s="268"/>
      <c r="AQ18" s="267"/>
      <c r="AR18" s="268"/>
      <c r="AS18" s="267"/>
      <c r="AT18" s="268"/>
      <c r="AU18" s="267"/>
      <c r="AV18" s="268"/>
      <c r="AW18" s="267"/>
      <c r="AX18" s="268"/>
      <c r="AY18" s="322"/>
      <c r="AZ18" s="323"/>
      <c r="BA18" s="323"/>
      <c r="BB18" s="424"/>
    </row>
    <row r="19" spans="1:54" x14ac:dyDescent="0.3">
      <c r="A19" s="299">
        <v>12</v>
      </c>
      <c r="B19" s="300"/>
      <c r="D19" s="303"/>
      <c r="E19" s="302"/>
      <c r="F19" s="269"/>
      <c r="G19" s="433"/>
      <c r="H19" s="430"/>
      <c r="I19" s="430"/>
      <c r="J19" s="436"/>
      <c r="K19" s="434"/>
      <c r="L19" s="430"/>
      <c r="M19" s="430"/>
      <c r="N19" s="430"/>
      <c r="O19" s="430"/>
      <c r="P19" s="430"/>
      <c r="Q19" s="430"/>
      <c r="R19" s="437"/>
      <c r="S19" s="432"/>
      <c r="U19" s="320"/>
      <c r="V19" s="267"/>
      <c r="W19" s="268"/>
      <c r="X19" s="304"/>
      <c r="Y19" s="268"/>
      <c r="Z19" s="267"/>
      <c r="AA19" s="268"/>
      <c r="AB19" s="267"/>
      <c r="AC19" s="268"/>
      <c r="AD19" s="267"/>
      <c r="AE19" s="268"/>
      <c r="AF19" s="267"/>
      <c r="AG19" s="268"/>
      <c r="AH19" s="267"/>
      <c r="AI19" s="268"/>
      <c r="AJ19" s="320"/>
      <c r="AK19" s="267"/>
      <c r="AL19" s="268"/>
      <c r="AM19" s="304"/>
      <c r="AN19" s="268"/>
      <c r="AO19" s="267"/>
      <c r="AP19" s="268"/>
      <c r="AQ19" s="267"/>
      <c r="AR19" s="268"/>
      <c r="AS19" s="267"/>
      <c r="AT19" s="268"/>
      <c r="AU19" s="267"/>
      <c r="AV19" s="268"/>
      <c r="AW19" s="267"/>
      <c r="AX19" s="268"/>
      <c r="AY19" s="322"/>
      <c r="AZ19" s="323"/>
      <c r="BA19" s="323"/>
      <c r="BB19" s="424"/>
    </row>
    <row r="20" spans="1:54" x14ac:dyDescent="0.3">
      <c r="A20" s="299">
        <v>13</v>
      </c>
      <c r="B20" s="300"/>
      <c r="D20" s="303"/>
      <c r="E20" s="302"/>
      <c r="F20" s="269"/>
      <c r="G20" s="433"/>
      <c r="H20" s="430"/>
      <c r="I20" s="430"/>
      <c r="J20" s="436"/>
      <c r="K20" s="434"/>
      <c r="L20" s="430"/>
      <c r="M20" s="430"/>
      <c r="N20" s="430"/>
      <c r="O20" s="430"/>
      <c r="P20" s="430"/>
      <c r="Q20" s="430"/>
      <c r="R20" s="437"/>
      <c r="S20" s="432"/>
      <c r="U20" s="320"/>
      <c r="V20" s="267"/>
      <c r="W20" s="268"/>
      <c r="X20" s="304"/>
      <c r="Y20" s="268"/>
      <c r="Z20" s="267"/>
      <c r="AA20" s="268"/>
      <c r="AB20" s="267"/>
      <c r="AC20" s="268"/>
      <c r="AD20" s="267"/>
      <c r="AE20" s="268"/>
      <c r="AF20" s="267"/>
      <c r="AG20" s="268"/>
      <c r="AH20" s="267"/>
      <c r="AI20" s="268"/>
      <c r="AJ20" s="320"/>
      <c r="AK20" s="267"/>
      <c r="AL20" s="268"/>
      <c r="AM20" s="304"/>
      <c r="AN20" s="268"/>
      <c r="AO20" s="267"/>
      <c r="AP20" s="268"/>
      <c r="AQ20" s="267"/>
      <c r="AR20" s="268"/>
      <c r="AS20" s="267"/>
      <c r="AT20" s="268"/>
      <c r="AU20" s="267"/>
      <c r="AV20" s="268"/>
      <c r="AW20" s="267"/>
      <c r="AX20" s="268"/>
      <c r="AY20" s="322"/>
      <c r="AZ20" s="323"/>
      <c r="BA20" s="323"/>
      <c r="BB20" s="424"/>
    </row>
    <row r="21" spans="1:54" x14ac:dyDescent="0.3">
      <c r="A21" s="299">
        <v>14</v>
      </c>
      <c r="B21" s="300"/>
      <c r="D21" s="303"/>
      <c r="E21" s="302"/>
      <c r="F21" s="302"/>
      <c r="G21" s="430"/>
      <c r="H21" s="430"/>
      <c r="I21" s="430"/>
      <c r="J21" s="436"/>
      <c r="K21" s="434"/>
      <c r="L21" s="430"/>
      <c r="M21" s="430"/>
      <c r="N21" s="430"/>
      <c r="O21" s="430"/>
      <c r="P21" s="430"/>
      <c r="Q21" s="430"/>
      <c r="R21" s="437"/>
      <c r="S21" s="432"/>
      <c r="U21" s="320"/>
      <c r="V21" s="267"/>
      <c r="W21" s="268"/>
      <c r="X21" s="304"/>
      <c r="Y21" s="268"/>
      <c r="Z21" s="267"/>
      <c r="AA21" s="268"/>
      <c r="AB21" s="267"/>
      <c r="AC21" s="268"/>
      <c r="AD21" s="267"/>
      <c r="AE21" s="268"/>
      <c r="AF21" s="267"/>
      <c r="AG21" s="268"/>
      <c r="AH21" s="267"/>
      <c r="AI21" s="268"/>
      <c r="AJ21" s="320"/>
      <c r="AK21" s="267"/>
      <c r="AL21" s="268"/>
      <c r="AM21" s="304"/>
      <c r="AN21" s="268"/>
      <c r="AO21" s="267"/>
      <c r="AP21" s="268"/>
      <c r="AQ21" s="267"/>
      <c r="AR21" s="268"/>
      <c r="AS21" s="267"/>
      <c r="AT21" s="268"/>
      <c r="AU21" s="267"/>
      <c r="AV21" s="268"/>
      <c r="AW21" s="267"/>
      <c r="AX21" s="268"/>
      <c r="AY21" s="322"/>
      <c r="AZ21" s="267" t="e">
        <f>modelis!F22</f>
        <v>#REF!</v>
      </c>
      <c r="BA21" s="323" t="e">
        <f>S21*AZ21</f>
        <v>#REF!</v>
      </c>
      <c r="BB21" s="428" t="e">
        <f>SUM(W21,Y21,AA21,AC21,AE21,AG21,AI21)+SUM(AL21,AN21,AP21,AR21,AT21,AV21,AX21)+BA21</f>
        <v>#REF!</v>
      </c>
    </row>
    <row r="22" spans="1:54" x14ac:dyDescent="0.3">
      <c r="A22" s="299">
        <v>15</v>
      </c>
      <c r="B22" s="300"/>
      <c r="D22" s="303"/>
      <c r="E22" s="302"/>
      <c r="F22" s="302"/>
      <c r="G22" s="433"/>
      <c r="H22" s="430"/>
      <c r="I22" s="430"/>
      <c r="J22" s="436"/>
      <c r="K22" s="434"/>
      <c r="L22" s="430"/>
      <c r="M22" s="430"/>
      <c r="N22" s="430"/>
      <c r="O22" s="430"/>
      <c r="P22" s="430"/>
      <c r="Q22" s="430"/>
      <c r="R22" s="437"/>
      <c r="S22" s="432"/>
      <c r="U22" s="320"/>
      <c r="V22" s="267"/>
      <c r="W22" s="268"/>
      <c r="X22" s="304"/>
      <c r="Y22" s="268"/>
      <c r="Z22" s="267"/>
      <c r="AA22" s="268"/>
      <c r="AB22" s="267"/>
      <c r="AC22" s="268"/>
      <c r="AD22" s="267"/>
      <c r="AE22" s="268"/>
      <c r="AF22" s="267"/>
      <c r="AG22" s="268"/>
      <c r="AH22" s="267"/>
      <c r="AI22" s="268"/>
      <c r="AJ22" s="320"/>
      <c r="AK22" s="267"/>
      <c r="AL22" s="268"/>
      <c r="AM22" s="304"/>
      <c r="AN22" s="268"/>
      <c r="AO22" s="267"/>
      <c r="AP22" s="268"/>
      <c r="AQ22" s="267"/>
      <c r="AR22" s="268"/>
      <c r="AS22" s="267"/>
      <c r="AT22" s="268"/>
      <c r="AU22" s="267"/>
      <c r="AV22" s="268"/>
      <c r="AW22" s="267"/>
      <c r="AX22" s="268"/>
      <c r="AY22" s="322"/>
      <c r="AZ22" s="323"/>
      <c r="BA22" s="323"/>
      <c r="BB22" s="424"/>
    </row>
    <row r="23" spans="1:54" x14ac:dyDescent="0.3">
      <c r="A23" s="299">
        <v>16</v>
      </c>
      <c r="B23" s="300"/>
      <c r="D23" s="301"/>
      <c r="E23" s="302"/>
      <c r="F23" s="302"/>
      <c r="G23" s="430"/>
      <c r="H23" s="430"/>
      <c r="I23" s="430"/>
      <c r="J23" s="436"/>
      <c r="K23" s="434"/>
      <c r="L23" s="430"/>
      <c r="M23" s="430"/>
      <c r="N23" s="430"/>
      <c r="O23" s="430"/>
      <c r="P23" s="430"/>
      <c r="Q23" s="430"/>
      <c r="R23" s="437"/>
      <c r="S23" s="432"/>
      <c r="U23" s="320"/>
      <c r="V23" s="267"/>
      <c r="W23" s="268"/>
      <c r="X23" s="304"/>
      <c r="Y23" s="268"/>
      <c r="Z23" s="267"/>
      <c r="AA23" s="268"/>
      <c r="AB23" s="267"/>
      <c r="AC23" s="268"/>
      <c r="AD23" s="267"/>
      <c r="AE23" s="268"/>
      <c r="AF23" s="267"/>
      <c r="AG23" s="268"/>
      <c r="AH23" s="267"/>
      <c r="AI23" s="268"/>
      <c r="AJ23" s="320"/>
      <c r="AK23" s="267"/>
      <c r="AL23" s="268"/>
      <c r="AM23" s="304"/>
      <c r="AN23" s="268"/>
      <c r="AO23" s="267"/>
      <c r="AP23" s="268"/>
      <c r="AQ23" s="267"/>
      <c r="AR23" s="268"/>
      <c r="AS23" s="267"/>
      <c r="AT23" s="268"/>
      <c r="AU23" s="267"/>
      <c r="AV23" s="268"/>
      <c r="AW23" s="267"/>
      <c r="AX23" s="268"/>
      <c r="AY23" s="322"/>
      <c r="AZ23" s="323"/>
      <c r="BA23" s="323"/>
      <c r="BB23" s="424"/>
    </row>
    <row r="24" spans="1:54" ht="26.25" customHeight="1" x14ac:dyDescent="0.3">
      <c r="A24" s="299">
        <v>17</v>
      </c>
      <c r="B24" s="300"/>
      <c r="D24" s="301"/>
      <c r="E24" s="302"/>
      <c r="F24" s="302"/>
      <c r="G24" s="433"/>
      <c r="H24" s="430"/>
      <c r="I24" s="430"/>
      <c r="J24" s="436"/>
      <c r="K24" s="434"/>
      <c r="L24" s="430"/>
      <c r="M24" s="430"/>
      <c r="N24" s="430"/>
      <c r="O24" s="430"/>
      <c r="P24" s="430"/>
      <c r="Q24" s="430"/>
      <c r="R24" s="437"/>
      <c r="S24" s="432"/>
      <c r="U24" s="320"/>
      <c r="V24" s="269"/>
      <c r="W24" s="269"/>
      <c r="X24" s="321"/>
      <c r="Y24" s="269"/>
      <c r="Z24" s="269"/>
      <c r="AA24" s="269"/>
      <c r="AB24" s="269"/>
      <c r="AC24" s="269"/>
      <c r="AD24" s="269"/>
      <c r="AE24" s="269"/>
      <c r="AF24" s="269"/>
      <c r="AG24" s="269"/>
      <c r="AH24" s="269"/>
      <c r="AI24" s="269"/>
      <c r="AJ24" s="320"/>
      <c r="AK24" s="269"/>
      <c r="AL24" s="269"/>
      <c r="AM24" s="321"/>
      <c r="AN24" s="269"/>
      <c r="AO24" s="269"/>
      <c r="AP24" s="269"/>
      <c r="AQ24" s="269"/>
      <c r="AR24" s="269"/>
      <c r="AS24" s="269"/>
      <c r="AT24" s="269"/>
      <c r="AU24" s="269"/>
      <c r="AV24" s="269"/>
      <c r="AW24" s="269"/>
      <c r="AX24" s="269"/>
      <c r="AY24" s="322"/>
      <c r="AZ24" s="323"/>
      <c r="BA24" s="323"/>
      <c r="BB24" s="425"/>
    </row>
    <row r="25" spans="1:54" x14ac:dyDescent="0.3">
      <c r="A25" s="299">
        <v>18</v>
      </c>
      <c r="B25" s="305"/>
      <c r="D25" s="303"/>
      <c r="E25" s="269"/>
      <c r="F25" s="269"/>
      <c r="G25" s="433"/>
      <c r="H25" s="430"/>
      <c r="I25" s="430"/>
      <c r="J25" s="436"/>
      <c r="K25" s="434"/>
      <c r="L25" s="430"/>
      <c r="M25" s="430"/>
      <c r="N25" s="430"/>
      <c r="O25" s="430"/>
      <c r="P25" s="430"/>
      <c r="Q25" s="430"/>
      <c r="R25" s="437"/>
      <c r="S25" s="432"/>
      <c r="U25" s="320"/>
      <c r="V25" s="269"/>
      <c r="W25" s="269"/>
      <c r="X25" s="321"/>
      <c r="Y25" s="269"/>
      <c r="Z25" s="269"/>
      <c r="AA25" s="269"/>
      <c r="AB25" s="269"/>
      <c r="AC25" s="269"/>
      <c r="AD25" s="269"/>
      <c r="AE25" s="269"/>
      <c r="AF25" s="269"/>
      <c r="AG25" s="269"/>
      <c r="AH25" s="269"/>
      <c r="AI25" s="269"/>
      <c r="AJ25" s="320"/>
      <c r="AK25" s="269"/>
      <c r="AL25" s="269"/>
      <c r="AM25" s="321"/>
      <c r="AN25" s="269"/>
      <c r="AO25" s="269"/>
      <c r="AP25" s="269"/>
      <c r="AQ25" s="269"/>
      <c r="AR25" s="269"/>
      <c r="AS25" s="269"/>
      <c r="AT25" s="269"/>
      <c r="AU25" s="269"/>
      <c r="AV25" s="269"/>
      <c r="AW25" s="269"/>
      <c r="AX25" s="269"/>
      <c r="AY25" s="322"/>
      <c r="AZ25" s="323"/>
      <c r="BA25" s="323"/>
      <c r="BB25" s="425"/>
    </row>
    <row r="26" spans="1:54" x14ac:dyDescent="0.3">
      <c r="A26" s="246"/>
      <c r="B26" s="306" t="s">
        <v>360</v>
      </c>
      <c r="D26" s="303"/>
      <c r="E26" s="307"/>
      <c r="F26" s="307"/>
      <c r="G26" s="430"/>
      <c r="H26" s="430"/>
      <c r="I26" s="430"/>
      <c r="J26" s="436"/>
      <c r="K26" s="434"/>
      <c r="L26" s="430"/>
      <c r="M26" s="430"/>
      <c r="N26" s="430"/>
      <c r="O26" s="430"/>
      <c r="P26" s="430"/>
      <c r="Q26" s="430"/>
      <c r="R26" s="437"/>
      <c r="S26" s="435">
        <f>SUM(S8:S25)</f>
        <v>26366.666666666668</v>
      </c>
      <c r="U26" s="320"/>
      <c r="V26" s="269"/>
      <c r="W26" s="269"/>
      <c r="X26" s="321"/>
      <c r="Y26" s="269"/>
      <c r="Z26" s="269"/>
      <c r="AA26" s="269"/>
      <c r="AB26" s="269"/>
      <c r="AC26" s="269"/>
      <c r="AD26" s="269"/>
      <c r="AE26" s="269"/>
      <c r="AF26" s="269"/>
      <c r="AG26" s="269"/>
      <c r="AH26" s="269"/>
      <c r="AI26" s="269"/>
      <c r="AJ26" s="320"/>
      <c r="AK26" s="269"/>
      <c r="AL26" s="269"/>
      <c r="AM26" s="321"/>
      <c r="AN26" s="269"/>
      <c r="AO26" s="269"/>
      <c r="AP26" s="269"/>
      <c r="AQ26" s="269"/>
      <c r="AR26" s="269"/>
      <c r="AS26" s="269"/>
      <c r="AT26" s="269"/>
      <c r="AU26" s="269"/>
      <c r="AV26" s="269"/>
      <c r="AW26" s="269"/>
      <c r="AX26" s="269"/>
      <c r="AY26" s="322"/>
      <c r="AZ26" s="323"/>
      <c r="BA26" s="323"/>
      <c r="BB26" s="425"/>
    </row>
    <row r="27" spans="1:54" ht="15" hidden="1" customHeight="1" x14ac:dyDescent="0.3">
      <c r="A27" s="246"/>
      <c r="B27" s="300"/>
      <c r="D27" s="303"/>
      <c r="E27" s="268"/>
      <c r="F27" s="268"/>
      <c r="G27" s="430"/>
      <c r="H27" s="430"/>
      <c r="I27" s="430"/>
      <c r="J27" s="436"/>
      <c r="K27" s="434"/>
      <c r="L27" s="430"/>
      <c r="M27" s="430"/>
      <c r="N27" s="430"/>
      <c r="O27" s="430"/>
      <c r="P27" s="430"/>
      <c r="Q27" s="430"/>
      <c r="R27" s="437"/>
      <c r="S27" s="435"/>
      <c r="U27" s="320"/>
      <c r="V27" s="269"/>
      <c r="W27" s="269"/>
      <c r="X27" s="321"/>
      <c r="Y27" s="269"/>
      <c r="Z27" s="269"/>
      <c r="AA27" s="269"/>
      <c r="AB27" s="269"/>
      <c r="AC27" s="269"/>
      <c r="AD27" s="269"/>
      <c r="AE27" s="269"/>
      <c r="AF27" s="269"/>
      <c r="AG27" s="269"/>
      <c r="AH27" s="269"/>
      <c r="AI27" s="269"/>
      <c r="AJ27" s="320"/>
      <c r="AK27" s="269"/>
      <c r="AL27" s="269"/>
      <c r="AM27" s="321"/>
      <c r="AN27" s="269"/>
      <c r="AO27" s="269"/>
      <c r="AP27" s="269"/>
      <c r="AQ27" s="269"/>
      <c r="AR27" s="269"/>
      <c r="AS27" s="269"/>
      <c r="AT27" s="269"/>
      <c r="AU27" s="269"/>
      <c r="AV27" s="269"/>
      <c r="AW27" s="269"/>
      <c r="AX27" s="269"/>
      <c r="AY27" s="322"/>
      <c r="AZ27" s="323"/>
      <c r="BA27" s="323"/>
      <c r="BB27" s="425"/>
    </row>
    <row r="28" spans="1:54" ht="26.25" hidden="1" customHeight="1" x14ac:dyDescent="0.3">
      <c r="A28" s="246"/>
      <c r="B28" s="300"/>
      <c r="D28" s="303"/>
      <c r="E28" s="268"/>
      <c r="F28" s="268"/>
      <c r="G28" s="430"/>
      <c r="H28" s="430"/>
      <c r="I28" s="430"/>
      <c r="J28" s="436"/>
      <c r="K28" s="434"/>
      <c r="L28" s="430"/>
      <c r="M28" s="430"/>
      <c r="N28" s="430"/>
      <c r="O28" s="430"/>
      <c r="P28" s="430"/>
      <c r="Q28" s="430"/>
      <c r="R28" s="437"/>
      <c r="S28" s="432"/>
      <c r="U28" s="320"/>
      <c r="V28" s="269"/>
      <c r="W28" s="269"/>
      <c r="X28" s="321"/>
      <c r="Y28" s="269"/>
      <c r="Z28" s="269"/>
      <c r="AA28" s="269"/>
      <c r="AB28" s="269"/>
      <c r="AC28" s="269"/>
      <c r="AD28" s="269"/>
      <c r="AE28" s="269"/>
      <c r="AF28" s="269"/>
      <c r="AG28" s="269"/>
      <c r="AH28" s="269"/>
      <c r="AI28" s="269"/>
      <c r="AJ28" s="320"/>
      <c r="AK28" s="269"/>
      <c r="AL28" s="269"/>
      <c r="AM28" s="321"/>
      <c r="AN28" s="269"/>
      <c r="AO28" s="269"/>
      <c r="AP28" s="269"/>
      <c r="AQ28" s="269"/>
      <c r="AR28" s="269"/>
      <c r="AS28" s="269"/>
      <c r="AT28" s="269"/>
      <c r="AU28" s="269"/>
      <c r="AV28" s="269"/>
      <c r="AW28" s="269"/>
      <c r="AX28" s="269"/>
      <c r="AY28" s="322"/>
      <c r="AZ28" s="323"/>
      <c r="BA28" s="323"/>
      <c r="BB28" s="425"/>
    </row>
    <row r="29" spans="1:54" x14ac:dyDescent="0.3">
      <c r="A29" s="246"/>
      <c r="B29" s="300"/>
      <c r="D29" s="303"/>
      <c r="E29" s="268"/>
      <c r="F29" s="268"/>
      <c r="G29" s="430"/>
      <c r="H29" s="430"/>
      <c r="I29" s="430"/>
      <c r="J29" s="436"/>
      <c r="K29" s="434"/>
      <c r="L29" s="430"/>
      <c r="M29" s="430"/>
      <c r="N29" s="430"/>
      <c r="O29" s="430"/>
      <c r="P29" s="430"/>
      <c r="Q29" s="430"/>
      <c r="R29" s="437"/>
      <c r="S29" s="432"/>
      <c r="U29" s="320"/>
      <c r="V29" s="269"/>
      <c r="W29" s="269"/>
      <c r="X29" s="321"/>
      <c r="Y29" s="269"/>
      <c r="Z29" s="269"/>
      <c r="AA29" s="269"/>
      <c r="AB29" s="269"/>
      <c r="AC29" s="269"/>
      <c r="AD29" s="269"/>
      <c r="AE29" s="269"/>
      <c r="AF29" s="269"/>
      <c r="AG29" s="269"/>
      <c r="AH29" s="269"/>
      <c r="AI29" s="269"/>
      <c r="AJ29" s="320"/>
      <c r="AK29" s="269"/>
      <c r="AL29" s="269"/>
      <c r="AM29" s="321"/>
      <c r="AN29" s="269"/>
      <c r="AO29" s="269"/>
      <c r="AP29" s="269"/>
      <c r="AQ29" s="269"/>
      <c r="AR29" s="269"/>
      <c r="AS29" s="269"/>
      <c r="AT29" s="269"/>
      <c r="AU29" s="269"/>
      <c r="AV29" s="269"/>
      <c r="AW29" s="269"/>
      <c r="AX29" s="269"/>
      <c r="AY29" s="322"/>
      <c r="AZ29" s="323"/>
      <c r="BA29" s="323"/>
      <c r="BB29" s="425"/>
    </row>
    <row r="30" spans="1:54" x14ac:dyDescent="0.35">
      <c r="A30" s="269"/>
      <c r="B30" s="308" t="s">
        <v>361</v>
      </c>
      <c r="D30" s="309"/>
      <c r="E30" s="269"/>
      <c r="F30" s="269"/>
      <c r="G30" s="430"/>
      <c r="H30" s="430"/>
      <c r="I30" s="430"/>
      <c r="J30" s="436"/>
      <c r="K30" s="434"/>
      <c r="L30" s="430"/>
      <c r="M30" s="430"/>
      <c r="N30" s="430"/>
      <c r="O30" s="430"/>
      <c r="P30" s="430"/>
      <c r="Q30" s="430"/>
      <c r="R30" s="437"/>
      <c r="S30" s="431"/>
      <c r="U30" s="320"/>
      <c r="V30" s="269"/>
      <c r="W30" s="269"/>
      <c r="X30" s="321"/>
      <c r="Y30" s="269"/>
      <c r="Z30" s="269"/>
      <c r="AA30" s="269"/>
      <c r="AB30" s="269"/>
      <c r="AC30" s="269"/>
      <c r="AD30" s="269"/>
      <c r="AE30" s="269"/>
      <c r="AF30" s="269"/>
      <c r="AG30" s="269"/>
      <c r="AH30" s="269"/>
      <c r="AI30" s="269"/>
      <c r="AJ30" s="320"/>
      <c r="AK30" s="269"/>
      <c r="AL30" s="269"/>
      <c r="AM30" s="321"/>
      <c r="AN30" s="269"/>
      <c r="AO30" s="269"/>
      <c r="AP30" s="269"/>
      <c r="AQ30" s="269"/>
      <c r="AR30" s="269"/>
      <c r="AS30" s="269"/>
      <c r="AT30" s="269"/>
      <c r="AU30" s="269"/>
      <c r="AV30" s="269"/>
      <c r="AW30" s="269"/>
      <c r="AX30" s="269"/>
      <c r="AY30" s="322"/>
      <c r="AZ30" s="323"/>
      <c r="BA30" s="323"/>
      <c r="BB30" s="425"/>
    </row>
    <row r="31" spans="1:54" x14ac:dyDescent="0.35">
      <c r="A31" s="269"/>
      <c r="B31" s="310" t="s">
        <v>362</v>
      </c>
      <c r="D31" s="303"/>
      <c r="E31" s="269"/>
      <c r="F31" s="269"/>
      <c r="G31" s="430"/>
      <c r="H31" s="430"/>
      <c r="I31" s="430"/>
      <c r="J31" s="436"/>
      <c r="K31" s="434"/>
      <c r="L31" s="430"/>
      <c r="M31" s="430"/>
      <c r="N31" s="430"/>
      <c r="O31" s="430"/>
      <c r="P31" s="430"/>
      <c r="Q31" s="430"/>
      <c r="R31" s="437"/>
      <c r="S31" s="431"/>
      <c r="U31" s="320"/>
      <c r="V31" s="269"/>
      <c r="W31" s="269"/>
      <c r="X31" s="321"/>
      <c r="Y31" s="269"/>
      <c r="Z31" s="269"/>
      <c r="AA31" s="269"/>
      <c r="AB31" s="269"/>
      <c r="AC31" s="269"/>
      <c r="AD31" s="269"/>
      <c r="AE31" s="269"/>
      <c r="AF31" s="269"/>
      <c r="AG31" s="269"/>
      <c r="AH31" s="269"/>
      <c r="AI31" s="269"/>
      <c r="AJ31" s="320"/>
      <c r="AK31" s="269"/>
      <c r="AL31" s="269"/>
      <c r="AM31" s="321"/>
      <c r="AN31" s="269"/>
      <c r="AO31" s="269"/>
      <c r="AP31" s="269"/>
      <c r="AQ31" s="269"/>
      <c r="AR31" s="269"/>
      <c r="AS31" s="269"/>
      <c r="AT31" s="269"/>
      <c r="AU31" s="269"/>
      <c r="AV31" s="269"/>
      <c r="AW31" s="269"/>
      <c r="AX31" s="269"/>
      <c r="AY31" s="322"/>
      <c r="AZ31" s="323"/>
      <c r="BA31" s="323"/>
      <c r="BB31" s="425"/>
    </row>
    <row r="32" spans="1:54" x14ac:dyDescent="0.35">
      <c r="A32" s="246">
        <v>1</v>
      </c>
      <c r="B32" s="311" t="s">
        <v>363</v>
      </c>
      <c r="D32" s="303"/>
      <c r="E32" s="269">
        <v>1</v>
      </c>
      <c r="F32" s="269"/>
      <c r="G32" s="430"/>
      <c r="H32" s="430"/>
      <c r="I32" s="430"/>
      <c r="J32" s="436"/>
      <c r="K32" s="434"/>
      <c r="L32" s="430"/>
      <c r="M32" s="430"/>
      <c r="N32" s="430"/>
      <c r="O32" s="430"/>
      <c r="P32" s="430"/>
      <c r="Q32" s="430"/>
      <c r="R32" s="437"/>
      <c r="S32" s="430"/>
      <c r="U32" s="320"/>
      <c r="V32" s="269"/>
      <c r="W32" s="269"/>
      <c r="X32" s="321"/>
      <c r="Y32" s="269"/>
      <c r="Z32" s="269"/>
      <c r="AA32" s="269"/>
      <c r="AB32" s="269"/>
      <c r="AC32" s="269"/>
      <c r="AD32" s="269"/>
      <c r="AE32" s="269"/>
      <c r="AF32" s="269"/>
      <c r="AG32" s="269"/>
      <c r="AH32" s="269"/>
      <c r="AI32" s="269"/>
      <c r="AJ32" s="320"/>
      <c r="AK32" s="269"/>
      <c r="AL32" s="269"/>
      <c r="AM32" s="321"/>
      <c r="AN32" s="269"/>
      <c r="AO32" s="269"/>
      <c r="AP32" s="269"/>
      <c r="AQ32" s="269"/>
      <c r="AR32" s="269"/>
      <c r="AS32" s="269"/>
      <c r="AT32" s="269"/>
      <c r="AU32" s="269"/>
      <c r="AV32" s="269"/>
      <c r="AW32" s="269"/>
      <c r="AX32" s="269"/>
      <c r="AY32" s="322"/>
      <c r="AZ32" s="323"/>
      <c r="BA32" s="323"/>
      <c r="BB32" s="425"/>
    </row>
    <row r="33" spans="1:54" x14ac:dyDescent="0.35">
      <c r="A33" s="246">
        <v>2</v>
      </c>
      <c r="B33" s="311"/>
      <c r="D33" s="303"/>
      <c r="E33" s="269">
        <v>1</v>
      </c>
      <c r="F33" s="269"/>
      <c r="G33" s="430"/>
      <c r="H33" s="430"/>
      <c r="I33" s="430"/>
      <c r="J33" s="436"/>
      <c r="K33" s="434"/>
      <c r="L33" s="430"/>
      <c r="M33" s="430"/>
      <c r="N33" s="430"/>
      <c r="O33" s="430"/>
      <c r="P33" s="430"/>
      <c r="Q33" s="430"/>
      <c r="R33" s="437"/>
      <c r="S33" s="430"/>
      <c r="U33" s="320"/>
      <c r="V33" s="269"/>
      <c r="W33" s="269"/>
      <c r="X33" s="321"/>
      <c r="Y33" s="269"/>
      <c r="Z33" s="269"/>
      <c r="AA33" s="269"/>
      <c r="AB33" s="269"/>
      <c r="AC33" s="269"/>
      <c r="AD33" s="269"/>
      <c r="AE33" s="269"/>
      <c r="AF33" s="269"/>
      <c r="AG33" s="269"/>
      <c r="AH33" s="269"/>
      <c r="AI33" s="269"/>
      <c r="AJ33" s="320"/>
      <c r="AK33" s="269"/>
      <c r="AL33" s="269"/>
      <c r="AM33" s="321"/>
      <c r="AN33" s="269"/>
      <c r="AO33" s="269"/>
      <c r="AP33" s="269"/>
      <c r="AQ33" s="269"/>
      <c r="AR33" s="269"/>
      <c r="AS33" s="269"/>
      <c r="AT33" s="269"/>
      <c r="AU33" s="269"/>
      <c r="AV33" s="269"/>
      <c r="AW33" s="269"/>
      <c r="AX33" s="269"/>
      <c r="AY33" s="322"/>
      <c r="AZ33" s="323"/>
      <c r="BA33" s="323"/>
      <c r="BB33" s="425"/>
    </row>
    <row r="34" spans="1:54" x14ac:dyDescent="0.35">
      <c r="A34" s="246">
        <v>3</v>
      </c>
      <c r="B34" s="311"/>
      <c r="D34" s="303"/>
      <c r="E34" s="269">
        <v>1</v>
      </c>
      <c r="F34" s="269"/>
      <c r="G34" s="430"/>
      <c r="H34" s="430"/>
      <c r="I34" s="430"/>
      <c r="J34" s="436"/>
      <c r="K34" s="434"/>
      <c r="L34" s="430"/>
      <c r="M34" s="430"/>
      <c r="N34" s="430"/>
      <c r="O34" s="430"/>
      <c r="P34" s="430"/>
      <c r="Q34" s="430"/>
      <c r="R34" s="437"/>
      <c r="S34" s="430"/>
      <c r="U34" s="320"/>
      <c r="V34" s="269"/>
      <c r="W34" s="269"/>
      <c r="X34" s="321"/>
      <c r="Y34" s="269"/>
      <c r="Z34" s="269"/>
      <c r="AA34" s="269"/>
      <c r="AB34" s="269"/>
      <c r="AC34" s="269"/>
      <c r="AD34" s="269"/>
      <c r="AE34" s="269"/>
      <c r="AF34" s="269"/>
      <c r="AG34" s="269"/>
      <c r="AH34" s="269"/>
      <c r="AI34" s="269"/>
      <c r="AJ34" s="320"/>
      <c r="AK34" s="269"/>
      <c r="AL34" s="269"/>
      <c r="AM34" s="321"/>
      <c r="AN34" s="269"/>
      <c r="AO34" s="269"/>
      <c r="AP34" s="269"/>
      <c r="AQ34" s="269"/>
      <c r="AR34" s="269"/>
      <c r="AS34" s="269"/>
      <c r="AT34" s="269"/>
      <c r="AU34" s="269"/>
      <c r="AV34" s="269"/>
      <c r="AW34" s="269"/>
      <c r="AX34" s="269"/>
      <c r="AY34" s="322"/>
      <c r="AZ34" s="323"/>
      <c r="BA34" s="323"/>
      <c r="BB34" s="425"/>
    </row>
    <row r="35" spans="1:54" x14ac:dyDescent="0.35">
      <c r="A35" s="246">
        <v>4</v>
      </c>
      <c r="B35" s="311"/>
      <c r="D35" s="303"/>
      <c r="E35" s="269">
        <v>1</v>
      </c>
      <c r="F35" s="269"/>
      <c r="G35" s="430"/>
      <c r="H35" s="430"/>
      <c r="I35" s="430"/>
      <c r="J35" s="436"/>
      <c r="K35" s="434"/>
      <c r="L35" s="430"/>
      <c r="M35" s="430"/>
      <c r="N35" s="430"/>
      <c r="O35" s="430"/>
      <c r="P35" s="430"/>
      <c r="Q35" s="430"/>
      <c r="R35" s="437"/>
      <c r="S35" s="430"/>
      <c r="U35" s="320"/>
      <c r="V35" s="269"/>
      <c r="W35" s="269"/>
      <c r="X35" s="321"/>
      <c r="Y35" s="269"/>
      <c r="Z35" s="269"/>
      <c r="AA35" s="269"/>
      <c r="AB35" s="269"/>
      <c r="AC35" s="269"/>
      <c r="AD35" s="269"/>
      <c r="AE35" s="269"/>
      <c r="AF35" s="269"/>
      <c r="AG35" s="269"/>
      <c r="AH35" s="269"/>
      <c r="AI35" s="269"/>
      <c r="AJ35" s="320"/>
      <c r="AK35" s="269"/>
      <c r="AL35" s="269"/>
      <c r="AM35" s="321"/>
      <c r="AN35" s="269"/>
      <c r="AO35" s="269"/>
      <c r="AP35" s="269"/>
      <c r="AQ35" s="269"/>
      <c r="AR35" s="269"/>
      <c r="AS35" s="269"/>
      <c r="AT35" s="269"/>
      <c r="AU35" s="269"/>
      <c r="AV35" s="269"/>
      <c r="AW35" s="269"/>
      <c r="AX35" s="269"/>
      <c r="AY35" s="322"/>
      <c r="AZ35" s="323"/>
      <c r="BA35" s="323"/>
      <c r="BB35" s="425"/>
    </row>
    <row r="36" spans="1:54" x14ac:dyDescent="0.35">
      <c r="A36" s="246">
        <v>5</v>
      </c>
      <c r="B36" s="311"/>
      <c r="D36" s="303"/>
      <c r="E36" s="269">
        <v>1</v>
      </c>
      <c r="F36" s="269"/>
      <c r="G36" s="430"/>
      <c r="H36" s="430"/>
      <c r="I36" s="430"/>
      <c r="J36" s="436"/>
      <c r="K36" s="434"/>
      <c r="L36" s="430"/>
      <c r="M36" s="430"/>
      <c r="N36" s="430"/>
      <c r="O36" s="430"/>
      <c r="P36" s="430"/>
      <c r="Q36" s="430"/>
      <c r="R36" s="437"/>
      <c r="S36" s="430"/>
      <c r="U36" s="320"/>
      <c r="V36" s="269"/>
      <c r="W36" s="269"/>
      <c r="X36" s="321"/>
      <c r="Y36" s="269"/>
      <c r="Z36" s="269"/>
      <c r="AA36" s="269"/>
      <c r="AB36" s="269"/>
      <c r="AC36" s="269"/>
      <c r="AD36" s="269"/>
      <c r="AE36" s="269"/>
      <c r="AF36" s="269"/>
      <c r="AG36" s="269"/>
      <c r="AH36" s="269"/>
      <c r="AI36" s="269"/>
      <c r="AJ36" s="320"/>
      <c r="AK36" s="269"/>
      <c r="AL36" s="269"/>
      <c r="AM36" s="321"/>
      <c r="AN36" s="269"/>
      <c r="AO36" s="269"/>
      <c r="AP36" s="269"/>
      <c r="AQ36" s="269"/>
      <c r="AR36" s="269"/>
      <c r="AS36" s="269"/>
      <c r="AT36" s="269"/>
      <c r="AU36" s="269"/>
      <c r="AV36" s="269"/>
      <c r="AW36" s="269"/>
      <c r="AX36" s="269"/>
      <c r="AY36" s="322"/>
      <c r="AZ36" s="323"/>
      <c r="BA36" s="323"/>
      <c r="BB36" s="425"/>
    </row>
    <row r="37" spans="1:54" x14ac:dyDescent="0.35">
      <c r="A37" s="246">
        <v>6</v>
      </c>
      <c r="B37" s="311"/>
      <c r="D37" s="303"/>
      <c r="E37" s="269">
        <v>1</v>
      </c>
      <c r="F37" s="269"/>
      <c r="G37" s="430"/>
      <c r="H37" s="430"/>
      <c r="I37" s="430"/>
      <c r="J37" s="436"/>
      <c r="K37" s="430"/>
      <c r="L37" s="430"/>
      <c r="M37" s="430"/>
      <c r="N37" s="430"/>
      <c r="O37" s="430"/>
      <c r="P37" s="430"/>
      <c r="Q37" s="430"/>
      <c r="R37" s="437"/>
      <c r="S37" s="430"/>
      <c r="U37" s="320"/>
      <c r="V37" s="269"/>
      <c r="W37" s="269"/>
      <c r="X37" s="321"/>
      <c r="Y37" s="269"/>
      <c r="Z37" s="269"/>
      <c r="AA37" s="269"/>
      <c r="AB37" s="269"/>
      <c r="AC37" s="269"/>
      <c r="AD37" s="269"/>
      <c r="AE37" s="269"/>
      <c r="AF37" s="269"/>
      <c r="AG37" s="269"/>
      <c r="AH37" s="269"/>
      <c r="AI37" s="269"/>
      <c r="AJ37" s="320"/>
      <c r="AK37" s="269"/>
      <c r="AL37" s="269"/>
      <c r="AM37" s="321"/>
      <c r="AN37" s="269"/>
      <c r="AO37" s="269"/>
      <c r="AP37" s="269"/>
      <c r="AQ37" s="269"/>
      <c r="AR37" s="269"/>
      <c r="AS37" s="269"/>
      <c r="AT37" s="269"/>
      <c r="AU37" s="269"/>
      <c r="AV37" s="269"/>
      <c r="AW37" s="269"/>
      <c r="AX37" s="269"/>
      <c r="AY37" s="322"/>
      <c r="AZ37" s="323"/>
      <c r="BA37" s="323"/>
      <c r="BB37" s="425"/>
    </row>
    <row r="38" spans="1:54" x14ac:dyDescent="0.35">
      <c r="A38" s="246">
        <v>7</v>
      </c>
      <c r="B38" s="311"/>
      <c r="D38" s="303"/>
      <c r="E38" s="269">
        <v>1</v>
      </c>
      <c r="F38" s="269"/>
      <c r="G38" s="430"/>
      <c r="H38" s="430"/>
      <c r="I38" s="430"/>
      <c r="J38" s="436"/>
      <c r="K38" s="430"/>
      <c r="L38" s="430"/>
      <c r="M38" s="430"/>
      <c r="N38" s="430"/>
      <c r="O38" s="430"/>
      <c r="P38" s="430"/>
      <c r="Q38" s="430"/>
      <c r="R38" s="437"/>
      <c r="S38" s="430"/>
      <c r="U38" s="320"/>
      <c r="V38" s="269"/>
      <c r="W38" s="269"/>
      <c r="X38" s="321"/>
      <c r="Y38" s="269"/>
      <c r="Z38" s="269"/>
      <c r="AA38" s="269"/>
      <c r="AB38" s="269"/>
      <c r="AC38" s="269"/>
      <c r="AD38" s="269"/>
      <c r="AE38" s="269"/>
      <c r="AF38" s="269"/>
      <c r="AG38" s="269"/>
      <c r="AH38" s="269"/>
      <c r="AI38" s="269"/>
      <c r="AJ38" s="320"/>
      <c r="AK38" s="269"/>
      <c r="AL38" s="269"/>
      <c r="AM38" s="321"/>
      <c r="AN38" s="269"/>
      <c r="AO38" s="269"/>
      <c r="AP38" s="269"/>
      <c r="AQ38" s="269"/>
      <c r="AR38" s="269"/>
      <c r="AS38" s="269"/>
      <c r="AT38" s="269"/>
      <c r="AU38" s="269"/>
      <c r="AV38" s="269"/>
      <c r="AW38" s="269"/>
      <c r="AX38" s="269"/>
      <c r="AY38" s="322"/>
      <c r="AZ38" s="323"/>
      <c r="BA38" s="323"/>
      <c r="BB38" s="425"/>
    </row>
    <row r="39" spans="1:54" x14ac:dyDescent="0.35">
      <c r="A39" s="246">
        <v>8</v>
      </c>
      <c r="B39" s="311"/>
      <c r="D39" s="303"/>
      <c r="E39" s="269">
        <v>1</v>
      </c>
      <c r="F39" s="269"/>
      <c r="G39" s="430"/>
      <c r="H39" s="430"/>
      <c r="I39" s="430"/>
      <c r="J39" s="436"/>
      <c r="K39" s="430"/>
      <c r="L39" s="430"/>
      <c r="M39" s="430"/>
      <c r="N39" s="430"/>
      <c r="O39" s="430"/>
      <c r="P39" s="430"/>
      <c r="Q39" s="430"/>
      <c r="R39" s="437"/>
      <c r="S39" s="430"/>
      <c r="U39" s="320"/>
      <c r="V39" s="269"/>
      <c r="W39" s="269"/>
      <c r="X39" s="321"/>
      <c r="Y39" s="269"/>
      <c r="Z39" s="269"/>
      <c r="AA39" s="269"/>
      <c r="AB39" s="269"/>
      <c r="AC39" s="269"/>
      <c r="AD39" s="269"/>
      <c r="AE39" s="269"/>
      <c r="AF39" s="269"/>
      <c r="AG39" s="269"/>
      <c r="AH39" s="269"/>
      <c r="AI39" s="269"/>
      <c r="AJ39" s="320"/>
      <c r="AK39" s="269"/>
      <c r="AL39" s="269"/>
      <c r="AM39" s="321"/>
      <c r="AN39" s="269"/>
      <c r="AO39" s="269"/>
      <c r="AP39" s="269"/>
      <c r="AQ39" s="269"/>
      <c r="AR39" s="269"/>
      <c r="AS39" s="269"/>
      <c r="AT39" s="269"/>
      <c r="AU39" s="269"/>
      <c r="AV39" s="269"/>
      <c r="AW39" s="269"/>
      <c r="AX39" s="269"/>
      <c r="AY39" s="322"/>
      <c r="AZ39" s="323"/>
      <c r="BA39" s="323"/>
      <c r="BB39" s="425"/>
    </row>
    <row r="40" spans="1:54" x14ac:dyDescent="0.35">
      <c r="A40" s="246">
        <v>9</v>
      </c>
      <c r="B40" s="311"/>
      <c r="D40" s="303"/>
      <c r="E40" s="269">
        <v>1</v>
      </c>
      <c r="F40" s="269"/>
      <c r="G40" s="430"/>
      <c r="H40" s="430"/>
      <c r="I40" s="430"/>
      <c r="J40" s="436"/>
      <c r="K40" s="430"/>
      <c r="L40" s="430"/>
      <c r="M40" s="430"/>
      <c r="N40" s="430"/>
      <c r="O40" s="430"/>
      <c r="P40" s="430"/>
      <c r="Q40" s="430"/>
      <c r="R40" s="437"/>
      <c r="S40" s="430"/>
      <c r="U40" s="320"/>
      <c r="V40" s="269"/>
      <c r="W40" s="269"/>
      <c r="X40" s="321"/>
      <c r="Y40" s="269"/>
      <c r="Z40" s="269"/>
      <c r="AA40" s="269"/>
      <c r="AB40" s="269"/>
      <c r="AC40" s="269"/>
      <c r="AD40" s="269"/>
      <c r="AE40" s="269"/>
      <c r="AF40" s="269"/>
      <c r="AG40" s="269"/>
      <c r="AH40" s="269"/>
      <c r="AI40" s="269"/>
      <c r="AJ40" s="320"/>
      <c r="AK40" s="269"/>
      <c r="AL40" s="269"/>
      <c r="AM40" s="321"/>
      <c r="AN40" s="269"/>
      <c r="AO40" s="269"/>
      <c r="AP40" s="269"/>
      <c r="AQ40" s="269"/>
      <c r="AR40" s="269"/>
      <c r="AS40" s="269"/>
      <c r="AT40" s="269"/>
      <c r="AU40" s="269"/>
      <c r="AV40" s="269"/>
      <c r="AW40" s="269"/>
      <c r="AX40" s="269"/>
      <c r="AY40" s="322"/>
      <c r="AZ40" s="323"/>
      <c r="BA40" s="323"/>
      <c r="BB40" s="425"/>
    </row>
    <row r="41" spans="1:54" x14ac:dyDescent="0.35">
      <c r="A41" s="246">
        <v>10</v>
      </c>
      <c r="B41" s="311"/>
      <c r="D41" s="303"/>
      <c r="E41" s="269">
        <v>1</v>
      </c>
      <c r="F41" s="269"/>
      <c r="G41" s="430"/>
      <c r="H41" s="430"/>
      <c r="I41" s="430"/>
      <c r="J41" s="436"/>
      <c r="K41" s="430"/>
      <c r="L41" s="430"/>
      <c r="M41" s="430"/>
      <c r="N41" s="430"/>
      <c r="O41" s="430"/>
      <c r="P41" s="430"/>
      <c r="Q41" s="430"/>
      <c r="R41" s="437"/>
      <c r="S41" s="430"/>
      <c r="U41" s="320"/>
      <c r="V41" s="269"/>
      <c r="W41" s="269"/>
      <c r="X41" s="321"/>
      <c r="Y41" s="269"/>
      <c r="Z41" s="269"/>
      <c r="AA41" s="269"/>
      <c r="AB41" s="269"/>
      <c r="AC41" s="269"/>
      <c r="AD41" s="269"/>
      <c r="AE41" s="269"/>
      <c r="AF41" s="269"/>
      <c r="AG41" s="269"/>
      <c r="AH41" s="269"/>
      <c r="AI41" s="269"/>
      <c r="AJ41" s="320"/>
      <c r="AK41" s="269"/>
      <c r="AL41" s="269"/>
      <c r="AM41" s="321"/>
      <c r="AN41" s="269"/>
      <c r="AO41" s="269"/>
      <c r="AP41" s="269"/>
      <c r="AQ41" s="269"/>
      <c r="AR41" s="269"/>
      <c r="AS41" s="269"/>
      <c r="AT41" s="269"/>
      <c r="AU41" s="269"/>
      <c r="AV41" s="269"/>
      <c r="AW41" s="269"/>
      <c r="AX41" s="269"/>
      <c r="AY41" s="322"/>
      <c r="AZ41" s="323"/>
      <c r="BA41" s="323"/>
      <c r="BB41" s="425"/>
    </row>
    <row r="42" spans="1:54" x14ac:dyDescent="0.35">
      <c r="A42" s="246">
        <v>11</v>
      </c>
      <c r="B42" s="311"/>
      <c r="D42" s="303"/>
      <c r="E42" s="269">
        <v>1</v>
      </c>
      <c r="F42" s="269"/>
      <c r="G42" s="430"/>
      <c r="H42" s="430"/>
      <c r="I42" s="430"/>
      <c r="J42" s="436"/>
      <c r="K42" s="430"/>
      <c r="L42" s="430"/>
      <c r="M42" s="430"/>
      <c r="N42" s="430"/>
      <c r="O42" s="430"/>
      <c r="P42" s="430"/>
      <c r="Q42" s="430"/>
      <c r="R42" s="437"/>
      <c r="S42" s="430"/>
      <c r="U42" s="320"/>
      <c r="V42" s="269"/>
      <c r="W42" s="269"/>
      <c r="X42" s="321"/>
      <c r="Y42" s="269"/>
      <c r="Z42" s="269"/>
      <c r="AA42" s="269"/>
      <c r="AB42" s="269"/>
      <c r="AC42" s="269"/>
      <c r="AD42" s="269"/>
      <c r="AE42" s="269"/>
      <c r="AF42" s="269"/>
      <c r="AG42" s="269"/>
      <c r="AH42" s="269"/>
      <c r="AI42" s="269"/>
      <c r="AJ42" s="320"/>
      <c r="AK42" s="269"/>
      <c r="AL42" s="269"/>
      <c r="AM42" s="321"/>
      <c r="AN42" s="269"/>
      <c r="AO42" s="269"/>
      <c r="AP42" s="269"/>
      <c r="AQ42" s="269"/>
      <c r="AR42" s="269"/>
      <c r="AS42" s="269"/>
      <c r="AT42" s="269"/>
      <c r="AU42" s="269"/>
      <c r="AV42" s="269"/>
      <c r="AW42" s="269"/>
      <c r="AX42" s="269"/>
      <c r="AY42" s="322"/>
      <c r="AZ42" s="323"/>
      <c r="BA42" s="323"/>
      <c r="BB42" s="425"/>
    </row>
    <row r="43" spans="1:54" x14ac:dyDescent="0.35">
      <c r="A43" s="246">
        <v>12</v>
      </c>
      <c r="B43" s="311"/>
      <c r="D43" s="303"/>
      <c r="E43" s="269">
        <v>1</v>
      </c>
      <c r="F43" s="269"/>
      <c r="G43" s="430"/>
      <c r="H43" s="430"/>
      <c r="I43" s="430"/>
      <c r="J43" s="436"/>
      <c r="K43" s="430"/>
      <c r="L43" s="430"/>
      <c r="M43" s="430"/>
      <c r="N43" s="430"/>
      <c r="O43" s="430"/>
      <c r="P43" s="430"/>
      <c r="Q43" s="430"/>
      <c r="R43" s="437"/>
      <c r="S43" s="430"/>
      <c r="U43" s="320"/>
      <c r="V43" s="269"/>
      <c r="W43" s="269"/>
      <c r="X43" s="321"/>
      <c r="Y43" s="269"/>
      <c r="Z43" s="269"/>
      <c r="AA43" s="269"/>
      <c r="AB43" s="269"/>
      <c r="AC43" s="269"/>
      <c r="AD43" s="269"/>
      <c r="AE43" s="269"/>
      <c r="AF43" s="269"/>
      <c r="AG43" s="269"/>
      <c r="AH43" s="269"/>
      <c r="AI43" s="269"/>
      <c r="AJ43" s="320"/>
      <c r="AK43" s="269"/>
      <c r="AL43" s="269"/>
      <c r="AM43" s="321"/>
      <c r="AN43" s="269"/>
      <c r="AO43" s="269"/>
      <c r="AP43" s="269"/>
      <c r="AQ43" s="269"/>
      <c r="AR43" s="269"/>
      <c r="AS43" s="269"/>
      <c r="AT43" s="269"/>
      <c r="AU43" s="269"/>
      <c r="AV43" s="269"/>
      <c r="AW43" s="269"/>
      <c r="AX43" s="269"/>
      <c r="AY43" s="322"/>
      <c r="AZ43" s="323"/>
      <c r="BA43" s="323"/>
      <c r="BB43" s="425"/>
    </row>
    <row r="44" spans="1:54" x14ac:dyDescent="0.35">
      <c r="A44" s="246">
        <v>13</v>
      </c>
      <c r="B44" s="311"/>
      <c r="D44" s="303"/>
      <c r="E44" s="269">
        <v>1</v>
      </c>
      <c r="F44" s="269"/>
      <c r="G44" s="430"/>
      <c r="H44" s="430"/>
      <c r="I44" s="430"/>
      <c r="J44" s="436"/>
      <c r="K44" s="430"/>
      <c r="L44" s="430"/>
      <c r="M44" s="430"/>
      <c r="N44" s="430"/>
      <c r="O44" s="430"/>
      <c r="P44" s="430"/>
      <c r="Q44" s="430"/>
      <c r="R44" s="437"/>
      <c r="S44" s="430"/>
      <c r="U44" s="320"/>
      <c r="V44" s="269"/>
      <c r="W44" s="269"/>
      <c r="X44" s="321"/>
      <c r="Y44" s="269"/>
      <c r="Z44" s="269"/>
      <c r="AA44" s="269"/>
      <c r="AB44" s="269"/>
      <c r="AC44" s="269"/>
      <c r="AD44" s="269"/>
      <c r="AE44" s="269"/>
      <c r="AF44" s="269"/>
      <c r="AG44" s="269"/>
      <c r="AH44" s="269"/>
      <c r="AI44" s="269"/>
      <c r="AJ44" s="320"/>
      <c r="AK44" s="269"/>
      <c r="AL44" s="269"/>
      <c r="AM44" s="321"/>
      <c r="AN44" s="269"/>
      <c r="AO44" s="269"/>
      <c r="AP44" s="269"/>
      <c r="AQ44" s="269"/>
      <c r="AR44" s="269"/>
      <c r="AS44" s="269"/>
      <c r="AT44" s="269"/>
      <c r="AU44" s="269"/>
      <c r="AV44" s="269"/>
      <c r="AW44" s="269"/>
      <c r="AX44" s="269"/>
      <c r="AY44" s="322"/>
      <c r="AZ44" s="323"/>
      <c r="BA44" s="323"/>
      <c r="BB44" s="425"/>
    </row>
    <row r="45" spans="1:54" ht="15" hidden="1" customHeight="1" x14ac:dyDescent="0.35">
      <c r="A45" s="246"/>
      <c r="B45" s="311"/>
      <c r="D45" s="303"/>
      <c r="E45" s="269"/>
      <c r="F45" s="269"/>
      <c r="G45" s="430"/>
      <c r="H45" s="430"/>
      <c r="I45" s="430"/>
      <c r="J45" s="436"/>
      <c r="K45" s="430"/>
      <c r="L45" s="430"/>
      <c r="M45" s="430"/>
      <c r="N45" s="430"/>
      <c r="O45" s="430"/>
      <c r="P45" s="430"/>
      <c r="Q45" s="430"/>
      <c r="R45" s="437"/>
      <c r="S45" s="430"/>
      <c r="U45" s="320"/>
      <c r="V45" s="269"/>
      <c r="W45" s="269"/>
      <c r="X45" s="321"/>
      <c r="Y45" s="269"/>
      <c r="Z45" s="269"/>
      <c r="AA45" s="269"/>
      <c r="AB45" s="269"/>
      <c r="AC45" s="269"/>
      <c r="AD45" s="269"/>
      <c r="AE45" s="269"/>
      <c r="AF45" s="269"/>
      <c r="AG45" s="269"/>
      <c r="AH45" s="269"/>
      <c r="AI45" s="269"/>
      <c r="AJ45" s="320"/>
      <c r="AK45" s="269"/>
      <c r="AL45" s="269"/>
      <c r="AM45" s="321"/>
      <c r="AN45" s="269"/>
      <c r="AO45" s="269"/>
      <c r="AP45" s="269"/>
      <c r="AQ45" s="269"/>
      <c r="AR45" s="269"/>
      <c r="AS45" s="269"/>
      <c r="AT45" s="269"/>
      <c r="AU45" s="269"/>
      <c r="AV45" s="269"/>
      <c r="AW45" s="269"/>
      <c r="AX45" s="269"/>
      <c r="AY45" s="322"/>
      <c r="AZ45" s="323"/>
      <c r="BA45" s="323"/>
      <c r="BB45" s="425"/>
    </row>
    <row r="46" spans="1:54" ht="15" hidden="1" customHeight="1" x14ac:dyDescent="0.35">
      <c r="A46" s="246"/>
      <c r="B46" s="312"/>
      <c r="D46" s="303"/>
      <c r="E46" s="269"/>
      <c r="F46" s="269"/>
      <c r="G46" s="430"/>
      <c r="H46" s="430"/>
      <c r="I46" s="430"/>
      <c r="J46" s="436"/>
      <c r="K46" s="430"/>
      <c r="L46" s="430"/>
      <c r="M46" s="430"/>
      <c r="N46" s="430"/>
      <c r="O46" s="430"/>
      <c r="P46" s="430"/>
      <c r="Q46" s="430"/>
      <c r="R46" s="437"/>
      <c r="S46" s="430"/>
      <c r="U46" s="320"/>
      <c r="V46" s="269"/>
      <c r="W46" s="269"/>
      <c r="X46" s="321"/>
      <c r="Y46" s="269"/>
      <c r="Z46" s="269"/>
      <c r="AA46" s="269"/>
      <c r="AB46" s="269"/>
      <c r="AC46" s="269"/>
      <c r="AD46" s="269"/>
      <c r="AE46" s="269"/>
      <c r="AF46" s="269"/>
      <c r="AG46" s="269"/>
      <c r="AH46" s="269"/>
      <c r="AI46" s="269"/>
      <c r="AJ46" s="320"/>
      <c r="AK46" s="269"/>
      <c r="AL46" s="269"/>
      <c r="AM46" s="321"/>
      <c r="AN46" s="269"/>
      <c r="AO46" s="269"/>
      <c r="AP46" s="269"/>
      <c r="AQ46" s="269"/>
      <c r="AR46" s="269"/>
      <c r="AS46" s="269"/>
      <c r="AT46" s="269"/>
      <c r="AU46" s="269"/>
      <c r="AV46" s="269"/>
      <c r="AW46" s="269"/>
      <c r="AX46" s="269"/>
      <c r="AY46" s="322"/>
      <c r="AZ46" s="323"/>
      <c r="BA46" s="323"/>
      <c r="BB46" s="425"/>
    </row>
    <row r="47" spans="1:54" ht="15" hidden="1" customHeight="1" x14ac:dyDescent="0.35">
      <c r="A47" s="246"/>
      <c r="B47" s="311"/>
      <c r="D47" s="303"/>
      <c r="E47" s="269"/>
      <c r="F47" s="269"/>
      <c r="G47" s="430"/>
      <c r="H47" s="430"/>
      <c r="I47" s="430"/>
      <c r="J47" s="436"/>
      <c r="K47" s="430"/>
      <c r="L47" s="430"/>
      <c r="M47" s="430"/>
      <c r="N47" s="430"/>
      <c r="O47" s="430"/>
      <c r="P47" s="430"/>
      <c r="Q47" s="430"/>
      <c r="R47" s="437"/>
      <c r="S47" s="430"/>
      <c r="U47" s="320"/>
      <c r="V47" s="269"/>
      <c r="W47" s="269"/>
      <c r="X47" s="321"/>
      <c r="Y47" s="269"/>
      <c r="Z47" s="269"/>
      <c r="AA47" s="269"/>
      <c r="AB47" s="269"/>
      <c r="AC47" s="269"/>
      <c r="AD47" s="269"/>
      <c r="AE47" s="269"/>
      <c r="AF47" s="269"/>
      <c r="AG47" s="269"/>
      <c r="AH47" s="269"/>
      <c r="AI47" s="269"/>
      <c r="AJ47" s="320"/>
      <c r="AK47" s="269"/>
      <c r="AL47" s="269"/>
      <c r="AM47" s="321"/>
      <c r="AN47" s="269"/>
      <c r="AO47" s="269"/>
      <c r="AP47" s="269"/>
      <c r="AQ47" s="269"/>
      <c r="AR47" s="269"/>
      <c r="AS47" s="269"/>
      <c r="AT47" s="269"/>
      <c r="AU47" s="269"/>
      <c r="AV47" s="269"/>
      <c r="AW47" s="269"/>
      <c r="AX47" s="269"/>
      <c r="AY47" s="322"/>
      <c r="AZ47" s="323"/>
      <c r="BA47" s="323"/>
      <c r="BB47" s="425"/>
    </row>
    <row r="48" spans="1:54" ht="15" hidden="1" customHeight="1" x14ac:dyDescent="0.35">
      <c r="A48" s="246"/>
      <c r="B48" s="311"/>
      <c r="D48" s="303"/>
      <c r="E48" s="269"/>
      <c r="F48" s="269"/>
      <c r="G48" s="430"/>
      <c r="H48" s="430"/>
      <c r="I48" s="430"/>
      <c r="J48" s="436"/>
      <c r="K48" s="430"/>
      <c r="L48" s="430"/>
      <c r="M48" s="430"/>
      <c r="N48" s="430"/>
      <c r="O48" s="430"/>
      <c r="P48" s="430"/>
      <c r="Q48" s="430"/>
      <c r="R48" s="437"/>
      <c r="S48" s="430"/>
      <c r="U48" s="320"/>
      <c r="V48" s="269"/>
      <c r="W48" s="269"/>
      <c r="X48" s="321"/>
      <c r="Y48" s="269"/>
      <c r="Z48" s="269"/>
      <c r="AA48" s="269"/>
      <c r="AB48" s="269"/>
      <c r="AC48" s="269"/>
      <c r="AD48" s="269"/>
      <c r="AE48" s="269"/>
      <c r="AF48" s="269"/>
      <c r="AG48" s="269"/>
      <c r="AH48" s="269"/>
      <c r="AI48" s="269"/>
      <c r="AJ48" s="320"/>
      <c r="AK48" s="269"/>
      <c r="AL48" s="269"/>
      <c r="AM48" s="321"/>
      <c r="AN48" s="269"/>
      <c r="AO48" s="269"/>
      <c r="AP48" s="269"/>
      <c r="AQ48" s="269"/>
      <c r="AR48" s="269"/>
      <c r="AS48" s="269"/>
      <c r="AT48" s="269"/>
      <c r="AU48" s="269"/>
      <c r="AV48" s="269"/>
      <c r="AW48" s="269"/>
      <c r="AX48" s="269"/>
      <c r="AY48" s="322"/>
      <c r="AZ48" s="323"/>
      <c r="BA48" s="323"/>
      <c r="BB48" s="425"/>
    </row>
    <row r="49" spans="1:54" ht="15" hidden="1" customHeight="1" x14ac:dyDescent="0.35">
      <c r="A49" s="269"/>
      <c r="B49" s="311"/>
      <c r="D49" s="301"/>
      <c r="E49" s="269"/>
      <c r="F49" s="269"/>
      <c r="G49" s="430"/>
      <c r="H49" s="430"/>
      <c r="I49" s="430"/>
      <c r="J49" s="436"/>
      <c r="K49" s="430"/>
      <c r="L49" s="430"/>
      <c r="M49" s="430"/>
      <c r="N49" s="430"/>
      <c r="O49" s="430"/>
      <c r="P49" s="430"/>
      <c r="Q49" s="430"/>
      <c r="R49" s="437"/>
      <c r="S49" s="430"/>
      <c r="U49" s="320"/>
      <c r="V49" s="269"/>
      <c r="W49" s="269"/>
      <c r="X49" s="321"/>
      <c r="Y49" s="269"/>
      <c r="Z49" s="269"/>
      <c r="AA49" s="269"/>
      <c r="AB49" s="269"/>
      <c r="AC49" s="269"/>
      <c r="AD49" s="269"/>
      <c r="AE49" s="269"/>
      <c r="AF49" s="269"/>
      <c r="AG49" s="269"/>
      <c r="AH49" s="269"/>
      <c r="AI49" s="269"/>
      <c r="AJ49" s="320"/>
      <c r="AK49" s="269"/>
      <c r="AL49" s="269"/>
      <c r="AM49" s="321"/>
      <c r="AN49" s="269"/>
      <c r="AO49" s="269"/>
      <c r="AP49" s="269"/>
      <c r="AQ49" s="269"/>
      <c r="AR49" s="269"/>
      <c r="AS49" s="269"/>
      <c r="AT49" s="269"/>
      <c r="AU49" s="269"/>
      <c r="AV49" s="269"/>
      <c r="AW49" s="269"/>
      <c r="AX49" s="269"/>
      <c r="AY49" s="322"/>
      <c r="AZ49" s="323"/>
      <c r="BA49" s="323"/>
      <c r="BB49" s="425"/>
    </row>
    <row r="50" spans="1:54" x14ac:dyDescent="0.35">
      <c r="A50" s="269"/>
      <c r="B50" s="313" t="s">
        <v>364</v>
      </c>
      <c r="D50" s="303"/>
      <c r="E50" s="269">
        <f>SUM(E32:E44)</f>
        <v>13</v>
      </c>
      <c r="F50" s="269"/>
      <c r="G50" s="430"/>
      <c r="H50" s="430"/>
      <c r="I50" s="430"/>
      <c r="J50" s="436"/>
      <c r="K50" s="430"/>
      <c r="L50" s="430"/>
      <c r="M50" s="430"/>
      <c r="N50" s="430"/>
      <c r="O50" s="430"/>
      <c r="P50" s="430"/>
      <c r="Q50" s="430"/>
      <c r="R50" s="437"/>
      <c r="S50" s="431"/>
      <c r="U50" s="320"/>
      <c r="V50" s="269"/>
      <c r="W50" s="269"/>
      <c r="X50" s="321"/>
      <c r="Y50" s="269"/>
      <c r="Z50" s="269"/>
      <c r="AA50" s="269"/>
      <c r="AB50" s="269"/>
      <c r="AC50" s="269"/>
      <c r="AD50" s="269"/>
      <c r="AE50" s="269"/>
      <c r="AF50" s="269"/>
      <c r="AG50" s="269"/>
      <c r="AH50" s="269"/>
      <c r="AI50" s="269"/>
      <c r="AJ50" s="320"/>
      <c r="AK50" s="269"/>
      <c r="AL50" s="269"/>
      <c r="AM50" s="321"/>
      <c r="AN50" s="269"/>
      <c r="AO50" s="269"/>
      <c r="AP50" s="269"/>
      <c r="AQ50" s="269"/>
      <c r="AR50" s="269"/>
      <c r="AS50" s="269"/>
      <c r="AT50" s="269"/>
      <c r="AU50" s="269"/>
      <c r="AV50" s="269"/>
      <c r="AW50" s="269"/>
      <c r="AX50" s="269"/>
      <c r="AY50" s="322"/>
      <c r="AZ50" s="323"/>
      <c r="BA50" s="323"/>
      <c r="BB50" s="425"/>
    </row>
    <row r="51" spans="1:54" x14ac:dyDescent="0.35">
      <c r="A51" s="269"/>
      <c r="B51" s="300"/>
      <c r="D51" s="303"/>
      <c r="E51" s="269"/>
      <c r="F51" s="269"/>
      <c r="G51" s="430"/>
      <c r="H51" s="430"/>
      <c r="I51" s="430"/>
      <c r="J51" s="436"/>
      <c r="K51" s="430"/>
      <c r="L51" s="430"/>
      <c r="M51" s="430"/>
      <c r="N51" s="430"/>
      <c r="O51" s="430"/>
      <c r="P51" s="430"/>
      <c r="Q51" s="430"/>
      <c r="R51" s="437"/>
      <c r="S51" s="431"/>
      <c r="U51" s="320"/>
      <c r="V51" s="269"/>
      <c r="W51" s="269"/>
      <c r="X51" s="321"/>
      <c r="Y51" s="269"/>
      <c r="Z51" s="269"/>
      <c r="AA51" s="269"/>
      <c r="AB51" s="269"/>
      <c r="AC51" s="269"/>
      <c r="AD51" s="269"/>
      <c r="AE51" s="269"/>
      <c r="AF51" s="269"/>
      <c r="AG51" s="269"/>
      <c r="AH51" s="269"/>
      <c r="AI51" s="269"/>
      <c r="AJ51" s="320"/>
      <c r="AK51" s="269"/>
      <c r="AL51" s="269"/>
      <c r="AM51" s="321"/>
      <c r="AN51" s="269"/>
      <c r="AO51" s="269"/>
      <c r="AP51" s="269"/>
      <c r="AQ51" s="269"/>
      <c r="AR51" s="269"/>
      <c r="AS51" s="269"/>
      <c r="AT51" s="269"/>
      <c r="AU51" s="269"/>
      <c r="AV51" s="269"/>
      <c r="AW51" s="269"/>
      <c r="AX51" s="269"/>
      <c r="AY51" s="322"/>
      <c r="AZ51" s="323"/>
      <c r="BA51" s="323"/>
      <c r="BB51" s="425"/>
    </row>
    <row r="52" spans="1:54" ht="15" hidden="1" customHeight="1" x14ac:dyDescent="0.35">
      <c r="A52" s="269"/>
      <c r="B52" s="311"/>
      <c r="D52" s="303"/>
      <c r="E52" s="269"/>
      <c r="F52" s="269"/>
      <c r="G52" s="430"/>
      <c r="H52" s="430"/>
      <c r="I52" s="430"/>
      <c r="J52" s="436"/>
      <c r="K52" s="430"/>
      <c r="L52" s="430"/>
      <c r="M52" s="430"/>
      <c r="N52" s="430"/>
      <c r="O52" s="430"/>
      <c r="P52" s="430"/>
      <c r="Q52" s="430"/>
      <c r="R52" s="437"/>
      <c r="S52" s="430"/>
      <c r="U52" s="320"/>
      <c r="V52" s="269"/>
      <c r="W52" s="269"/>
      <c r="X52" s="321"/>
      <c r="Y52" s="269"/>
      <c r="Z52" s="269"/>
      <c r="AA52" s="269"/>
      <c r="AB52" s="269"/>
      <c r="AC52" s="269"/>
      <c r="AD52" s="269"/>
      <c r="AE52" s="269"/>
      <c r="AF52" s="269"/>
      <c r="AG52" s="269"/>
      <c r="AH52" s="269"/>
      <c r="AI52" s="269"/>
      <c r="AJ52" s="320"/>
      <c r="AK52" s="269"/>
      <c r="AL52" s="269"/>
      <c r="AM52" s="321"/>
      <c r="AN52" s="269"/>
      <c r="AO52" s="269"/>
      <c r="AP52" s="269"/>
      <c r="AQ52" s="269"/>
      <c r="AR52" s="269"/>
      <c r="AS52" s="269"/>
      <c r="AT52" s="269"/>
      <c r="AU52" s="269"/>
      <c r="AV52" s="269"/>
      <c r="AW52" s="269"/>
      <c r="AX52" s="269"/>
      <c r="AY52" s="322"/>
      <c r="AZ52" s="323"/>
      <c r="BA52" s="323"/>
      <c r="BB52" s="425"/>
    </row>
    <row r="53" spans="1:54" ht="24" customHeight="1" x14ac:dyDescent="0.35">
      <c r="A53" s="269"/>
      <c r="B53" s="308" t="s">
        <v>365</v>
      </c>
      <c r="D53" s="303"/>
      <c r="E53" s="269"/>
      <c r="F53" s="269"/>
      <c r="G53" s="430"/>
      <c r="H53" s="430"/>
      <c r="I53" s="430"/>
      <c r="J53" s="436"/>
      <c r="K53" s="430"/>
      <c r="L53" s="430"/>
      <c r="M53" s="430"/>
      <c r="N53" s="430"/>
      <c r="O53" s="430"/>
      <c r="P53" s="430"/>
      <c r="Q53" s="430"/>
      <c r="R53" s="437"/>
      <c r="S53" s="431"/>
      <c r="U53" s="320"/>
      <c r="V53" s="269"/>
      <c r="W53" s="269"/>
      <c r="X53" s="321"/>
      <c r="Y53" s="269"/>
      <c r="Z53" s="269"/>
      <c r="AA53" s="269"/>
      <c r="AB53" s="269"/>
      <c r="AC53" s="269"/>
      <c r="AD53" s="269"/>
      <c r="AE53" s="269"/>
      <c r="AF53" s="269"/>
      <c r="AG53" s="269"/>
      <c r="AH53" s="269"/>
      <c r="AI53" s="269"/>
      <c r="AJ53" s="320"/>
      <c r="AK53" s="269"/>
      <c r="AL53" s="269"/>
      <c r="AM53" s="321"/>
      <c r="AN53" s="269"/>
      <c r="AO53" s="269"/>
      <c r="AP53" s="269"/>
      <c r="AQ53" s="269"/>
      <c r="AR53" s="269"/>
      <c r="AS53" s="269"/>
      <c r="AT53" s="269"/>
      <c r="AU53" s="269"/>
      <c r="AV53" s="269"/>
      <c r="AW53" s="269"/>
      <c r="AX53" s="269"/>
      <c r="AY53" s="322"/>
      <c r="AZ53" s="323"/>
      <c r="BA53" s="323"/>
      <c r="BB53" s="425"/>
    </row>
    <row r="54" spans="1:54" x14ac:dyDescent="0.35">
      <c r="A54" s="269"/>
      <c r="B54" s="308"/>
      <c r="D54" s="303"/>
      <c r="E54" s="269"/>
      <c r="F54" s="269"/>
      <c r="G54" s="430"/>
      <c r="H54" s="430"/>
      <c r="I54" s="430"/>
      <c r="J54" s="436"/>
      <c r="K54" s="430"/>
      <c r="L54" s="430"/>
      <c r="M54" s="430"/>
      <c r="N54" s="430"/>
      <c r="O54" s="430"/>
      <c r="P54" s="430"/>
      <c r="Q54" s="430"/>
      <c r="R54" s="437"/>
      <c r="S54" s="431"/>
      <c r="U54" s="320"/>
      <c r="V54" s="269"/>
      <c r="W54" s="269"/>
      <c r="X54" s="321"/>
      <c r="Y54" s="269"/>
      <c r="Z54" s="269"/>
      <c r="AA54" s="269"/>
      <c r="AB54" s="269"/>
      <c r="AC54" s="269"/>
      <c r="AD54" s="269"/>
      <c r="AE54" s="269"/>
      <c r="AF54" s="269"/>
      <c r="AG54" s="269"/>
      <c r="AH54" s="269"/>
      <c r="AI54" s="269"/>
      <c r="AJ54" s="320"/>
      <c r="AK54" s="269"/>
      <c r="AL54" s="269"/>
      <c r="AM54" s="321"/>
      <c r="AN54" s="269"/>
      <c r="AO54" s="269"/>
      <c r="AP54" s="269"/>
      <c r="AQ54" s="269"/>
      <c r="AR54" s="269"/>
      <c r="AS54" s="269"/>
      <c r="AT54" s="269"/>
      <c r="AU54" s="269"/>
      <c r="AV54" s="269"/>
      <c r="AW54" s="269"/>
      <c r="AX54" s="269"/>
      <c r="AY54" s="322"/>
      <c r="AZ54" s="323"/>
      <c r="BA54" s="323"/>
      <c r="BB54" s="425"/>
    </row>
    <row r="55" spans="1:54" x14ac:dyDescent="0.35">
      <c r="A55" s="269"/>
      <c r="B55" s="289" t="s">
        <v>347</v>
      </c>
      <c r="D55" s="303"/>
      <c r="E55" s="269"/>
      <c r="F55" s="269"/>
      <c r="G55" s="430"/>
      <c r="H55" s="430"/>
      <c r="I55" s="430"/>
      <c r="J55" s="436"/>
      <c r="K55" s="430"/>
      <c r="L55" s="430"/>
      <c r="M55" s="430"/>
      <c r="N55" s="430"/>
      <c r="O55" s="430"/>
      <c r="P55" s="430"/>
      <c r="Q55" s="430"/>
      <c r="R55" s="437"/>
      <c r="S55" s="431"/>
      <c r="U55" s="320"/>
      <c r="V55" s="269"/>
      <c r="W55" s="269"/>
      <c r="X55" s="321"/>
      <c r="Y55" s="269"/>
      <c r="Z55" s="269"/>
      <c r="AA55" s="269"/>
      <c r="AB55" s="269"/>
      <c r="AC55" s="269"/>
      <c r="AD55" s="269"/>
      <c r="AE55" s="269"/>
      <c r="AF55" s="269"/>
      <c r="AG55" s="269"/>
      <c r="AH55" s="269"/>
      <c r="AI55" s="269"/>
      <c r="AJ55" s="320"/>
      <c r="AK55" s="269"/>
      <c r="AL55" s="269"/>
      <c r="AM55" s="321"/>
      <c r="AN55" s="269"/>
      <c r="AO55" s="269"/>
      <c r="AP55" s="269"/>
      <c r="AQ55" s="269"/>
      <c r="AR55" s="269"/>
      <c r="AS55" s="269"/>
      <c r="AT55" s="269"/>
      <c r="AU55" s="269"/>
      <c r="AV55" s="269"/>
      <c r="AW55" s="269"/>
      <c r="AX55" s="269"/>
      <c r="AY55" s="322"/>
      <c r="AZ55" s="323"/>
      <c r="BA55" s="323"/>
      <c r="BB55" s="425"/>
    </row>
  </sheetData>
  <mergeCells count="44">
    <mergeCell ref="A3:D3"/>
    <mergeCell ref="A5:A6"/>
    <mergeCell ref="B5:B6"/>
    <mergeCell ref="D5:D6"/>
    <mergeCell ref="E5:E6"/>
    <mergeCell ref="D12:D15"/>
    <mergeCell ref="S5:S6"/>
    <mergeCell ref="T5:T6"/>
    <mergeCell ref="U5:U6"/>
    <mergeCell ref="V5:W5"/>
    <mergeCell ref="K5:K6"/>
    <mergeCell ref="I5:I6"/>
    <mergeCell ref="L5:L6"/>
    <mergeCell ref="M5:N5"/>
    <mergeCell ref="O5:P5"/>
    <mergeCell ref="R5:R6"/>
    <mergeCell ref="H5:H6"/>
    <mergeCell ref="V4:AI4"/>
    <mergeCell ref="AK4:AX4"/>
    <mergeCell ref="AY4:AY6"/>
    <mergeCell ref="AZ4:AZ6"/>
    <mergeCell ref="BA4:BA6"/>
    <mergeCell ref="AB5:AC5"/>
    <mergeCell ref="X5:Y5"/>
    <mergeCell ref="Z5:AA5"/>
    <mergeCell ref="BB5:BB6"/>
    <mergeCell ref="AD5:AE5"/>
    <mergeCell ref="AF5:AG5"/>
    <mergeCell ref="AH5:AI5"/>
    <mergeCell ref="AJ5:AJ6"/>
    <mergeCell ref="AK5:AL5"/>
    <mergeCell ref="AM5:AN5"/>
    <mergeCell ref="AO5:AP5"/>
    <mergeCell ref="AQ5:AR5"/>
    <mergeCell ref="AS5:AT5"/>
    <mergeCell ref="AU5:AV5"/>
    <mergeCell ref="AW5:AX5"/>
    <mergeCell ref="Q5:Q6"/>
    <mergeCell ref="G3:R3"/>
    <mergeCell ref="J5:J6"/>
    <mergeCell ref="F4:J4"/>
    <mergeCell ref="K4:R4"/>
    <mergeCell ref="F5:F6"/>
    <mergeCell ref="G5:G6"/>
  </mergeCells>
  <pageMargins left="0.2" right="0.28000000000000003" top="0.4" bottom="0.25" header="0" footer="0"/>
  <pageSetup paperSize="9" scale="29" fitToHeight="2" orientation="landscape" r:id="rId1"/>
  <headerFooter alignWithMargins="0"/>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0A6C8-04FD-4E69-9981-C89359028EA6}">
  <sheetPr>
    <tabColor rgb="FF92D050"/>
    <pageSetUpPr fitToPage="1"/>
  </sheetPr>
  <dimension ref="A1:AV71"/>
  <sheetViews>
    <sheetView zoomScale="80" zoomScaleNormal="80" zoomScaleSheetLayoutView="85" workbookViewId="0">
      <pane xSplit="5" ySplit="5" topLeftCell="F6" activePane="bottomRight" state="frozen"/>
      <selection activeCell="S11" sqref="S11"/>
      <selection pane="topRight" activeCell="S11" sqref="S11"/>
      <selection pane="bottomLeft" activeCell="S11" sqref="S11"/>
      <selection pane="bottomRight" activeCell="J25" sqref="J25"/>
    </sheetView>
  </sheetViews>
  <sheetFormatPr defaultColWidth="9.1796875" defaultRowHeight="14" x14ac:dyDescent="0.35"/>
  <cols>
    <col min="1" max="1" width="10.81640625" style="237" customWidth="1"/>
    <col min="2" max="2" width="8.7265625" style="237" customWidth="1"/>
    <col min="3" max="3" width="9.81640625" style="237" customWidth="1"/>
    <col min="4" max="4" width="41" style="237" customWidth="1"/>
    <col min="5" max="5" width="1.54296875" style="237" customWidth="1"/>
    <col min="6" max="6" width="13" style="292" customWidth="1"/>
    <col min="7" max="7" width="12.26953125" style="237" customWidth="1"/>
    <col min="8" max="8" width="16.7265625" style="292" customWidth="1"/>
    <col min="9" max="9" width="0.81640625" style="292" customWidth="1"/>
    <col min="10" max="10" width="13" style="292" customWidth="1"/>
    <col min="11" max="11" width="12.26953125" style="237" customWidth="1"/>
    <col min="12" max="12" width="16.7265625" style="292" customWidth="1"/>
    <col min="13" max="13" width="46" style="237" customWidth="1"/>
    <col min="14" max="14" width="0.81640625" style="237" customWidth="1"/>
    <col min="15" max="15" width="4.54296875" style="314" customWidth="1"/>
    <col min="16" max="16" width="8.453125" style="237" customWidth="1"/>
    <col min="17" max="17" width="9.1796875" style="237"/>
    <col min="18" max="18" width="8.26953125" style="237" customWidth="1"/>
    <col min="19" max="19" width="9.1796875" style="237"/>
    <col min="20" max="20" width="8.26953125" style="237" customWidth="1"/>
    <col min="21" max="21" width="9.1796875" style="237"/>
    <col min="22" max="22" width="8.26953125" style="237" customWidth="1"/>
    <col min="23" max="23" width="9.1796875" style="237"/>
    <col min="24" max="24" width="8.26953125" style="237" customWidth="1"/>
    <col min="25" max="25" width="9.1796875" style="237"/>
    <col min="26" max="26" width="8.26953125" style="237" customWidth="1"/>
    <col min="27" max="27" width="9.1796875" style="237"/>
    <col min="28" max="28" width="8.26953125" style="237" customWidth="1"/>
    <col min="29" max="29" width="9.1796875" style="237"/>
    <col min="30" max="30" width="4.54296875" style="314" customWidth="1"/>
    <col min="31" max="31" width="8.453125" style="237" customWidth="1"/>
    <col min="32" max="32" width="9.1796875" style="237"/>
    <col min="33" max="33" width="8.26953125" style="237" customWidth="1"/>
    <col min="34" max="34" width="9.1796875" style="237"/>
    <col min="35" max="35" width="8.26953125" style="237" customWidth="1"/>
    <col min="36" max="36" width="9.1796875" style="237"/>
    <col min="37" max="37" width="8.26953125" style="237" customWidth="1"/>
    <col min="38" max="38" width="9.1796875" style="237"/>
    <col min="39" max="39" width="8.26953125" style="237" customWidth="1"/>
    <col min="40" max="40" width="9.1796875" style="237"/>
    <col min="41" max="41" width="8.26953125" style="237" customWidth="1"/>
    <col min="42" max="42" width="9.1796875" style="237"/>
    <col min="43" max="43" width="8.26953125" style="237" customWidth="1"/>
    <col min="44" max="44" width="9.1796875" style="237"/>
    <col min="45" max="45" width="4.54296875" style="315" customWidth="1"/>
    <col min="46" max="47" width="11" style="237" customWidth="1"/>
    <col min="48" max="48" width="12.26953125" style="423" customWidth="1"/>
    <col min="49" max="16384" width="9.1796875" style="237"/>
  </cols>
  <sheetData>
    <row r="1" spans="1:48" x14ac:dyDescent="0.35">
      <c r="D1" s="239"/>
      <c r="E1" s="239"/>
      <c r="F1" s="316"/>
      <c r="J1" s="316"/>
      <c r="P1" s="419" t="s">
        <v>465</v>
      </c>
    </row>
    <row r="2" spans="1:48" x14ac:dyDescent="0.35">
      <c r="A2" s="416" t="s">
        <v>482</v>
      </c>
      <c r="B2" s="416"/>
      <c r="C2" s="416"/>
      <c r="D2" s="416"/>
      <c r="E2" s="416"/>
      <c r="F2" s="416"/>
      <c r="J2" s="416"/>
    </row>
    <row r="3" spans="1:48" x14ac:dyDescent="0.35">
      <c r="D3" s="245"/>
      <c r="E3" s="245"/>
      <c r="F3" s="531" t="s">
        <v>461</v>
      </c>
      <c r="G3" s="532"/>
      <c r="H3" s="533"/>
      <c r="I3" s="420"/>
      <c r="J3" s="531" t="s">
        <v>462</v>
      </c>
      <c r="K3" s="532"/>
      <c r="L3" s="533"/>
      <c r="P3" s="535" t="s">
        <v>227</v>
      </c>
      <c r="Q3" s="535"/>
      <c r="R3" s="535"/>
      <c r="S3" s="535"/>
      <c r="T3" s="535"/>
      <c r="U3" s="535"/>
      <c r="V3" s="535"/>
      <c r="W3" s="535"/>
      <c r="X3" s="535"/>
      <c r="Y3" s="535"/>
      <c r="Z3" s="535"/>
      <c r="AA3" s="535"/>
      <c r="AB3" s="535"/>
      <c r="AC3" s="535"/>
      <c r="AE3" s="535" t="s">
        <v>227</v>
      </c>
      <c r="AF3" s="535"/>
      <c r="AG3" s="535"/>
      <c r="AH3" s="535"/>
      <c r="AI3" s="535"/>
      <c r="AJ3" s="535"/>
      <c r="AK3" s="535"/>
      <c r="AL3" s="535"/>
      <c r="AM3" s="535"/>
      <c r="AN3" s="535"/>
      <c r="AO3" s="535"/>
      <c r="AP3" s="535"/>
      <c r="AQ3" s="535"/>
      <c r="AR3" s="535"/>
      <c r="AS3" s="548" t="s">
        <v>458</v>
      </c>
      <c r="AT3" s="545" t="s">
        <v>341</v>
      </c>
      <c r="AU3" s="545" t="s">
        <v>31</v>
      </c>
    </row>
    <row r="4" spans="1:48" ht="45.75" customHeight="1" x14ac:dyDescent="0.35">
      <c r="A4" s="529" t="s">
        <v>455</v>
      </c>
      <c r="B4" s="529" t="s">
        <v>459</v>
      </c>
      <c r="C4" s="529" t="s">
        <v>460</v>
      </c>
      <c r="D4" s="551" t="s">
        <v>349</v>
      </c>
      <c r="E4" s="295"/>
      <c r="F4" s="537" t="s">
        <v>366</v>
      </c>
      <c r="G4" s="539" t="s">
        <v>367</v>
      </c>
      <c r="H4" s="537" t="s">
        <v>463</v>
      </c>
      <c r="I4" s="421"/>
      <c r="J4" s="537" t="s">
        <v>366</v>
      </c>
      <c r="K4" s="539" t="s">
        <v>367</v>
      </c>
      <c r="L4" s="537" t="s">
        <v>464</v>
      </c>
      <c r="M4" s="553" t="s">
        <v>368</v>
      </c>
      <c r="N4" s="541"/>
      <c r="O4" s="536" t="s">
        <v>456</v>
      </c>
      <c r="P4" s="542" t="str">
        <f>modelis!C8</f>
        <v>PET: caurspīdīgs</v>
      </c>
      <c r="Q4" s="534"/>
      <c r="R4" s="534" t="str">
        <f>modelis!C9</f>
        <v>PET: citu krāsu</v>
      </c>
      <c r="S4" s="534"/>
      <c r="T4" s="534" t="str">
        <f>modelis!C10</f>
        <v>Metāls:Alumīnijs</v>
      </c>
      <c r="U4" s="534"/>
      <c r="V4" s="534" t="str">
        <f>modelis!C11</f>
        <v>Metāls:Tērauds</v>
      </c>
      <c r="W4" s="534"/>
      <c r="X4" s="534" t="str">
        <f>modelis!C12</f>
        <v>Vienreizlietojamais stikls</v>
      </c>
      <c r="Y4" s="534"/>
      <c r="Z4" s="534" t="str">
        <f>modelis!C13</f>
        <v>Universāla dizaina (BBH)stikls</v>
      </c>
      <c r="AA4" s="534"/>
      <c r="AB4" s="534" t="str">
        <f>modelis!C14</f>
        <v>Individuāla dizaina stikls</v>
      </c>
      <c r="AC4" s="534"/>
      <c r="AD4" s="536" t="s">
        <v>457</v>
      </c>
      <c r="AE4" s="534" t="str">
        <f>modelis!C15</f>
        <v>Savākšana un nogāde šķirošanas centrā</v>
      </c>
      <c r="AF4" s="534"/>
      <c r="AG4" s="534" t="str">
        <f>modelis!C16</f>
        <v>Uzglabāšana pirms pārstrādes</v>
      </c>
      <c r="AH4" s="534"/>
      <c r="AI4" s="534" t="str">
        <f>modelis!C17</f>
        <v>Presētā iepakojuma šķirošana</v>
      </c>
      <c r="AJ4" s="534"/>
      <c r="AK4" s="534" t="str">
        <f>modelis!C18</f>
        <v>Nepresētā iepakojma šķirošana</v>
      </c>
      <c r="AL4" s="534"/>
      <c r="AM4" s="534" t="str">
        <f>modelis!C19</f>
        <v>Uzglabāšana pēc šķirošanas</v>
      </c>
      <c r="AN4" s="534"/>
      <c r="AO4" s="534" t="str">
        <f>modelis!C20</f>
        <v>Tālākai pārstrādei derīgo mater. nogādāšana tālākai pārstrādei vai atgriešana dzērienu ražotājiem atkārtotai izmantošanai</v>
      </c>
      <c r="AP4" s="534"/>
      <c r="AQ4" s="534" t="str">
        <f>modelis!C21</f>
        <v>Citi procesi*</v>
      </c>
      <c r="AR4" s="534"/>
      <c r="AS4" s="549"/>
      <c r="AT4" s="546"/>
      <c r="AU4" s="546"/>
      <c r="AV4" s="543" t="s">
        <v>444</v>
      </c>
    </row>
    <row r="5" spans="1:48" ht="57.75" customHeight="1" x14ac:dyDescent="0.35">
      <c r="A5" s="530"/>
      <c r="B5" s="530"/>
      <c r="C5" s="530"/>
      <c r="D5" s="552"/>
      <c r="E5" s="295"/>
      <c r="F5" s="538"/>
      <c r="G5" s="540"/>
      <c r="H5" s="538"/>
      <c r="I5" s="422"/>
      <c r="J5" s="538"/>
      <c r="K5" s="540"/>
      <c r="L5" s="538"/>
      <c r="M5" s="554"/>
      <c r="N5" s="541"/>
      <c r="O5" s="536"/>
      <c r="P5" s="296" t="s">
        <v>340</v>
      </c>
      <c r="Q5" s="294" t="s">
        <v>31</v>
      </c>
      <c r="R5" s="296" t="s">
        <v>340</v>
      </c>
      <c r="S5" s="294" t="s">
        <v>31</v>
      </c>
      <c r="T5" s="296" t="s">
        <v>340</v>
      </c>
      <c r="U5" s="294" t="s">
        <v>31</v>
      </c>
      <c r="V5" s="296" t="s">
        <v>340</v>
      </c>
      <c r="W5" s="294" t="s">
        <v>31</v>
      </c>
      <c r="X5" s="296" t="s">
        <v>340</v>
      </c>
      <c r="Y5" s="294" t="s">
        <v>31</v>
      </c>
      <c r="Z5" s="296" t="s">
        <v>340</v>
      </c>
      <c r="AA5" s="294" t="s">
        <v>31</v>
      </c>
      <c r="AB5" s="296" t="s">
        <v>340</v>
      </c>
      <c r="AC5" s="294" t="s">
        <v>31</v>
      </c>
      <c r="AD5" s="536"/>
      <c r="AE5" s="296" t="s">
        <v>340</v>
      </c>
      <c r="AF5" s="294" t="s">
        <v>31</v>
      </c>
      <c r="AG5" s="296" t="s">
        <v>340</v>
      </c>
      <c r="AH5" s="294" t="s">
        <v>31</v>
      </c>
      <c r="AI5" s="296" t="s">
        <v>340</v>
      </c>
      <c r="AJ5" s="294" t="s">
        <v>31</v>
      </c>
      <c r="AK5" s="296" t="s">
        <v>340</v>
      </c>
      <c r="AL5" s="294" t="s">
        <v>31</v>
      </c>
      <c r="AM5" s="296" t="s">
        <v>340</v>
      </c>
      <c r="AN5" s="294" t="s">
        <v>31</v>
      </c>
      <c r="AO5" s="296" t="s">
        <v>340</v>
      </c>
      <c r="AP5" s="294" t="s">
        <v>31</v>
      </c>
      <c r="AQ5" s="296" t="s">
        <v>340</v>
      </c>
      <c r="AR5" s="294" t="s">
        <v>31</v>
      </c>
      <c r="AS5" s="550"/>
      <c r="AT5" s="547"/>
      <c r="AU5" s="547"/>
      <c r="AV5" s="544"/>
    </row>
    <row r="6" spans="1:48" s="245" customFormat="1" ht="33" customHeight="1" x14ac:dyDescent="0.35">
      <c r="A6" s="318" t="s">
        <v>86</v>
      </c>
      <c r="B6" s="318"/>
      <c r="C6" s="318"/>
      <c r="D6" s="319" t="s">
        <v>87</v>
      </c>
      <c r="F6" s="291"/>
      <c r="G6" s="290"/>
      <c r="H6" s="291">
        <f>SUM(H7:H10)</f>
        <v>0</v>
      </c>
      <c r="I6" s="291"/>
      <c r="J6" s="291"/>
      <c r="K6" s="290"/>
      <c r="L6" s="291">
        <f>SUM(L7:L10)</f>
        <v>200</v>
      </c>
      <c r="M6" s="290"/>
      <c r="O6" s="320"/>
      <c r="P6" s="269"/>
      <c r="Q6" s="269"/>
      <c r="R6" s="321"/>
      <c r="S6" s="269"/>
      <c r="T6" s="269"/>
      <c r="U6" s="269"/>
      <c r="V6" s="269"/>
      <c r="W6" s="269"/>
      <c r="X6" s="269"/>
      <c r="Y6" s="269"/>
      <c r="Z6" s="269"/>
      <c r="AA6" s="269"/>
      <c r="AB6" s="269"/>
      <c r="AC6" s="269"/>
      <c r="AD6" s="320"/>
      <c r="AE6" s="269"/>
      <c r="AF6" s="269"/>
      <c r="AG6" s="321"/>
      <c r="AH6" s="269"/>
      <c r="AI6" s="269"/>
      <c r="AJ6" s="269"/>
      <c r="AK6" s="269"/>
      <c r="AL6" s="269"/>
      <c r="AM6" s="269"/>
      <c r="AN6" s="269"/>
      <c r="AO6" s="269"/>
      <c r="AP6" s="269"/>
      <c r="AQ6" s="269"/>
      <c r="AR6" s="269"/>
      <c r="AS6" s="322"/>
      <c r="AT6" s="323"/>
      <c r="AU6" s="323"/>
      <c r="AV6" s="425"/>
    </row>
    <row r="7" spans="1:48" s="245" customFormat="1" x14ac:dyDescent="0.35">
      <c r="A7" s="324"/>
      <c r="B7" s="324"/>
      <c r="C7" s="324"/>
      <c r="D7" s="330"/>
      <c r="E7" s="331"/>
      <c r="F7" s="334"/>
      <c r="G7" s="333"/>
      <c r="H7" s="334"/>
      <c r="I7" s="334"/>
      <c r="J7" s="334"/>
      <c r="K7" s="333"/>
      <c r="L7" s="334">
        <v>200</v>
      </c>
      <c r="M7" s="335"/>
      <c r="O7" s="320"/>
      <c r="P7" s="267"/>
      <c r="Q7" s="268"/>
      <c r="R7" s="304"/>
      <c r="S7" s="268"/>
      <c r="T7" s="267"/>
      <c r="U7" s="268"/>
      <c r="V7" s="267"/>
      <c r="W7" s="268"/>
      <c r="X7" s="267"/>
      <c r="Y7" s="268"/>
      <c r="Z7" s="267"/>
      <c r="AA7" s="268"/>
      <c r="AB7" s="267"/>
      <c r="AC7" s="268"/>
      <c r="AD7" s="320"/>
      <c r="AE7" s="267">
        <f>modelis!G7</f>
        <v>0</v>
      </c>
      <c r="AF7" s="268">
        <f>$L7*AE7</f>
        <v>0</v>
      </c>
      <c r="AG7" s="304" t="e">
        <f>modelis!G8</f>
        <v>#DIV/0!</v>
      </c>
      <c r="AH7" s="268" t="e">
        <f>$L7*AG7</f>
        <v>#DIV/0!</v>
      </c>
      <c r="AI7" s="267" t="e">
        <f>modelis!G9</f>
        <v>#DIV/0!</v>
      </c>
      <c r="AJ7" s="268" t="e">
        <f>$L7*AI7</f>
        <v>#DIV/0!</v>
      </c>
      <c r="AK7" s="267" t="e">
        <f>modelis!G10</f>
        <v>#DIV/0!</v>
      </c>
      <c r="AL7" s="268" t="e">
        <f>$L7*AK7</f>
        <v>#DIV/0!</v>
      </c>
      <c r="AM7" s="267" t="e">
        <f>modelis!G11</f>
        <v>#DIV/0!</v>
      </c>
      <c r="AN7" s="268" t="e">
        <f>$L7*AM7</f>
        <v>#DIV/0!</v>
      </c>
      <c r="AO7" s="267" t="e">
        <f>modelis!G12</f>
        <v>#DIV/0!</v>
      </c>
      <c r="AP7" s="268" t="e">
        <f>$L7*AO7</f>
        <v>#DIV/0!</v>
      </c>
      <c r="AQ7" s="267" t="e">
        <f>modelis!G13</f>
        <v>#DIV/0!</v>
      </c>
      <c r="AR7" s="268" t="e">
        <f>$L7*AQ7</f>
        <v>#DIV/0!</v>
      </c>
      <c r="AS7" s="322"/>
      <c r="AT7" s="323"/>
      <c r="AU7" s="323"/>
      <c r="AV7" s="427" t="e">
        <f>SUM(Q7,S7,U7,W7,Y7,AA7,AC7)+SUM(AF7,AH7,AJ7,AL7,AN7,AP7,AR7)+AU7</f>
        <v>#DIV/0!</v>
      </c>
    </row>
    <row r="8" spans="1:48" s="245" customFormat="1" x14ac:dyDescent="0.35">
      <c r="A8" s="318"/>
      <c r="B8" s="318"/>
      <c r="C8" s="318"/>
      <c r="D8" s="319"/>
      <c r="F8" s="291"/>
      <c r="G8" s="290"/>
      <c r="H8" s="291"/>
      <c r="I8" s="291"/>
      <c r="J8" s="291"/>
      <c r="K8" s="290"/>
      <c r="L8" s="291"/>
      <c r="M8" s="319"/>
      <c r="O8" s="326"/>
      <c r="P8" s="290"/>
      <c r="Q8" s="290"/>
      <c r="R8" s="327"/>
      <c r="S8" s="290"/>
      <c r="T8" s="290"/>
      <c r="U8" s="290"/>
      <c r="V8" s="290"/>
      <c r="W8" s="290"/>
      <c r="X8" s="290"/>
      <c r="Y8" s="290"/>
      <c r="Z8" s="290"/>
      <c r="AA8" s="290"/>
      <c r="AB8" s="290"/>
      <c r="AC8" s="290"/>
      <c r="AD8" s="326"/>
      <c r="AE8" s="290"/>
      <c r="AF8" s="290"/>
      <c r="AG8" s="327"/>
      <c r="AH8" s="290"/>
      <c r="AI8" s="290"/>
      <c r="AJ8" s="290"/>
      <c r="AK8" s="290"/>
      <c r="AL8" s="290"/>
      <c r="AM8" s="290"/>
      <c r="AN8" s="290"/>
      <c r="AO8" s="290"/>
      <c r="AP8" s="290"/>
      <c r="AQ8" s="290"/>
      <c r="AR8" s="290"/>
      <c r="AS8" s="328"/>
      <c r="AT8" s="329"/>
      <c r="AU8" s="329"/>
      <c r="AV8" s="425"/>
    </row>
    <row r="9" spans="1:48" s="245" customFormat="1" x14ac:dyDescent="0.35">
      <c r="A9" s="324"/>
      <c r="B9" s="324"/>
      <c r="C9" s="324"/>
      <c r="D9" s="330"/>
      <c r="E9" s="331"/>
      <c r="F9" s="332"/>
      <c r="G9" s="333"/>
      <c r="H9" s="334"/>
      <c r="I9" s="334"/>
      <c r="J9" s="332"/>
      <c r="K9" s="333"/>
      <c r="L9" s="334"/>
      <c r="M9" s="335"/>
      <c r="O9" s="320"/>
      <c r="P9" s="267"/>
      <c r="Q9" s="268"/>
      <c r="R9" s="304"/>
      <c r="S9" s="268"/>
      <c r="T9" s="267"/>
      <c r="U9" s="268"/>
      <c r="V9" s="267"/>
      <c r="W9" s="268"/>
      <c r="X9" s="267"/>
      <c r="Y9" s="268"/>
      <c r="Z9" s="267"/>
      <c r="AA9" s="268"/>
      <c r="AB9" s="267"/>
      <c r="AC9" s="268"/>
      <c r="AD9" s="320"/>
      <c r="AE9" s="267"/>
      <c r="AF9" s="268"/>
      <c r="AG9" s="304"/>
      <c r="AH9" s="268"/>
      <c r="AI9" s="267"/>
      <c r="AJ9" s="268"/>
      <c r="AK9" s="267"/>
      <c r="AL9" s="268"/>
      <c r="AM9" s="267"/>
      <c r="AN9" s="268"/>
      <c r="AO9" s="267"/>
      <c r="AP9" s="268"/>
      <c r="AQ9" s="267"/>
      <c r="AR9" s="268"/>
      <c r="AS9" s="322"/>
      <c r="AT9" s="323"/>
      <c r="AU9" s="323"/>
      <c r="AV9" s="424"/>
    </row>
    <row r="10" spans="1:48" s="245" customFormat="1" x14ac:dyDescent="0.35">
      <c r="A10" s="324"/>
      <c r="B10" s="324"/>
      <c r="C10" s="324"/>
      <c r="D10" s="330"/>
      <c r="E10" s="331"/>
      <c r="F10" s="334"/>
      <c r="G10" s="333"/>
      <c r="H10" s="334"/>
      <c r="I10" s="334"/>
      <c r="J10" s="334"/>
      <c r="K10" s="333"/>
      <c r="L10" s="334"/>
      <c r="M10" s="335"/>
      <c r="O10" s="320"/>
      <c r="P10" s="267"/>
      <c r="Q10" s="268"/>
      <c r="R10" s="304"/>
      <c r="S10" s="268"/>
      <c r="T10" s="267"/>
      <c r="U10" s="268"/>
      <c r="V10" s="267"/>
      <c r="W10" s="268"/>
      <c r="X10" s="267"/>
      <c r="Y10" s="268"/>
      <c r="Z10" s="267"/>
      <c r="AA10" s="268"/>
      <c r="AB10" s="267"/>
      <c r="AC10" s="268"/>
      <c r="AD10" s="320"/>
      <c r="AE10" s="267"/>
      <c r="AF10" s="268"/>
      <c r="AG10" s="304"/>
      <c r="AH10" s="268"/>
      <c r="AI10" s="267"/>
      <c r="AJ10" s="268"/>
      <c r="AK10" s="267"/>
      <c r="AL10" s="268"/>
      <c r="AM10" s="267"/>
      <c r="AN10" s="268"/>
      <c r="AO10" s="267"/>
      <c r="AP10" s="268"/>
      <c r="AQ10" s="267"/>
      <c r="AR10" s="268"/>
      <c r="AS10" s="322"/>
      <c r="AT10" s="323"/>
      <c r="AU10" s="323"/>
      <c r="AV10" s="424"/>
    </row>
    <row r="11" spans="1:48" s="245" customFormat="1" ht="56" x14ac:dyDescent="0.35">
      <c r="A11" s="318" t="s">
        <v>96</v>
      </c>
      <c r="B11" s="318"/>
      <c r="C11" s="318"/>
      <c r="D11" s="319" t="s">
        <v>97</v>
      </c>
      <c r="E11" s="237"/>
      <c r="F11" s="265"/>
      <c r="G11" s="269"/>
      <c r="H11" s="265"/>
      <c r="I11" s="265"/>
      <c r="J11" s="265"/>
      <c r="K11" s="269"/>
      <c r="L11" s="265"/>
      <c r="M11" s="337"/>
      <c r="O11" s="320"/>
      <c r="P11" s="267"/>
      <c r="Q11" s="268"/>
      <c r="R11" s="304"/>
      <c r="S11" s="268"/>
      <c r="T11" s="267"/>
      <c r="U11" s="268"/>
      <c r="V11" s="267"/>
      <c r="W11" s="268"/>
      <c r="X11" s="267"/>
      <c r="Y11" s="268"/>
      <c r="Z11" s="267"/>
      <c r="AA11" s="268"/>
      <c r="AB11" s="267"/>
      <c r="AC11" s="268"/>
      <c r="AD11" s="320"/>
      <c r="AE11" s="267"/>
      <c r="AF11" s="268"/>
      <c r="AG11" s="304"/>
      <c r="AH11" s="268"/>
      <c r="AI11" s="267"/>
      <c r="AJ11" s="268"/>
      <c r="AK11" s="267"/>
      <c r="AL11" s="268"/>
      <c r="AM11" s="267"/>
      <c r="AN11" s="268"/>
      <c r="AO11" s="267"/>
      <c r="AP11" s="268"/>
      <c r="AQ11" s="267"/>
      <c r="AR11" s="268"/>
      <c r="AS11" s="322"/>
      <c r="AT11" s="323"/>
      <c r="AU11" s="323"/>
      <c r="AV11" s="424"/>
    </row>
    <row r="12" spans="1:48" s="245" customFormat="1" ht="31" x14ac:dyDescent="0.35">
      <c r="A12" s="25" t="s">
        <v>99</v>
      </c>
      <c r="B12" s="25"/>
      <c r="C12" s="25"/>
      <c r="D12" s="439" t="s">
        <v>100</v>
      </c>
      <c r="F12" s="291"/>
      <c r="G12" s="290"/>
      <c r="H12" s="291">
        <f>SUM(H13:H17)</f>
        <v>0</v>
      </c>
      <c r="I12" s="291"/>
      <c r="J12" s="291"/>
      <c r="K12" s="290"/>
      <c r="L12" s="291">
        <f>SUM(L13:L17)</f>
        <v>0</v>
      </c>
      <c r="M12" s="325"/>
      <c r="O12" s="320"/>
      <c r="P12" s="269"/>
      <c r="Q12" s="269"/>
      <c r="R12" s="321"/>
      <c r="S12" s="269"/>
      <c r="T12" s="269"/>
      <c r="U12" s="269"/>
      <c r="V12" s="269"/>
      <c r="W12" s="269"/>
      <c r="X12" s="269"/>
      <c r="Y12" s="269"/>
      <c r="Z12" s="269"/>
      <c r="AA12" s="269"/>
      <c r="AB12" s="269"/>
      <c r="AC12" s="269"/>
      <c r="AD12" s="320"/>
      <c r="AE12" s="269"/>
      <c r="AF12" s="269"/>
      <c r="AG12" s="321"/>
      <c r="AH12" s="269"/>
      <c r="AI12" s="269"/>
      <c r="AJ12" s="269"/>
      <c r="AK12" s="269"/>
      <c r="AL12" s="269"/>
      <c r="AM12" s="269"/>
      <c r="AN12" s="269"/>
      <c r="AO12" s="269"/>
      <c r="AP12" s="269"/>
      <c r="AQ12" s="269"/>
      <c r="AR12" s="269"/>
      <c r="AS12" s="322"/>
      <c r="AT12" s="323"/>
      <c r="AU12" s="323"/>
      <c r="AV12" s="425"/>
    </row>
    <row r="13" spans="1:48" s="245" customFormat="1" ht="33.75" customHeight="1" x14ac:dyDescent="0.35">
      <c r="A13" s="324"/>
      <c r="B13" s="324"/>
      <c r="C13" s="324"/>
      <c r="D13" s="337"/>
      <c r="E13" s="237"/>
      <c r="F13" s="265"/>
      <c r="G13" s="269"/>
      <c r="H13" s="265"/>
      <c r="I13" s="265"/>
      <c r="J13" s="265"/>
      <c r="K13" s="269"/>
      <c r="L13" s="265"/>
      <c r="M13" s="337"/>
      <c r="O13" s="320"/>
      <c r="P13" s="267"/>
      <c r="Q13" s="268"/>
      <c r="R13" s="304"/>
      <c r="S13" s="268"/>
      <c r="T13" s="267"/>
      <c r="U13" s="268"/>
      <c r="V13" s="267"/>
      <c r="W13" s="268"/>
      <c r="X13" s="267"/>
      <c r="Y13" s="268"/>
      <c r="Z13" s="267"/>
      <c r="AA13" s="268"/>
      <c r="AB13" s="267"/>
      <c r="AC13" s="268"/>
      <c r="AD13" s="320"/>
      <c r="AE13" s="267"/>
      <c r="AF13" s="268"/>
      <c r="AG13" s="304"/>
      <c r="AH13" s="268"/>
      <c r="AI13" s="267"/>
      <c r="AJ13" s="268"/>
      <c r="AK13" s="267"/>
      <c r="AL13" s="268"/>
      <c r="AM13" s="267"/>
      <c r="AN13" s="268"/>
      <c r="AO13" s="267"/>
      <c r="AP13" s="268"/>
      <c r="AQ13" s="267"/>
      <c r="AR13" s="268"/>
      <c r="AS13" s="322"/>
      <c r="AT13" s="323"/>
      <c r="AU13" s="323"/>
      <c r="AV13" s="424"/>
    </row>
    <row r="14" spans="1:48" s="245" customFormat="1" x14ac:dyDescent="0.35">
      <c r="A14" s="324"/>
      <c r="B14" s="324"/>
      <c r="C14" s="324"/>
      <c r="D14" s="335"/>
      <c r="E14" s="331"/>
      <c r="F14" s="334"/>
      <c r="G14" s="333"/>
      <c r="H14" s="334"/>
      <c r="I14" s="334"/>
      <c r="J14" s="334"/>
      <c r="K14" s="333"/>
      <c r="L14" s="334"/>
      <c r="M14" s="335"/>
      <c r="O14" s="320"/>
      <c r="P14" s="267"/>
      <c r="Q14" s="268"/>
      <c r="R14" s="304"/>
      <c r="S14" s="268"/>
      <c r="T14" s="267"/>
      <c r="U14" s="268"/>
      <c r="V14" s="267"/>
      <c r="W14" s="268"/>
      <c r="X14" s="267"/>
      <c r="Y14" s="268"/>
      <c r="Z14" s="267"/>
      <c r="AA14" s="268"/>
      <c r="AB14" s="267"/>
      <c r="AC14" s="268"/>
      <c r="AD14" s="320"/>
      <c r="AE14" s="267"/>
      <c r="AF14" s="268"/>
      <c r="AG14" s="304"/>
      <c r="AH14" s="268"/>
      <c r="AI14" s="267"/>
      <c r="AJ14" s="268"/>
      <c r="AK14" s="267"/>
      <c r="AL14" s="268"/>
      <c r="AM14" s="267"/>
      <c r="AN14" s="268"/>
      <c r="AO14" s="267"/>
      <c r="AP14" s="268"/>
      <c r="AQ14" s="267"/>
      <c r="AR14" s="268"/>
      <c r="AS14" s="322"/>
      <c r="AT14" s="323"/>
      <c r="AU14" s="323"/>
      <c r="AV14" s="424"/>
    </row>
    <row r="15" spans="1:48" s="245" customFormat="1" ht="15" customHeight="1" x14ac:dyDescent="0.35">
      <c r="A15" s="324"/>
      <c r="B15" s="324"/>
      <c r="C15" s="324"/>
      <c r="D15" s="337"/>
      <c r="E15" s="237"/>
      <c r="F15" s="265"/>
      <c r="G15" s="269"/>
      <c r="H15" s="265"/>
      <c r="I15" s="265"/>
      <c r="J15" s="265"/>
      <c r="K15" s="269"/>
      <c r="L15" s="265"/>
      <c r="M15" s="337"/>
      <c r="O15" s="320"/>
      <c r="P15" s="267"/>
      <c r="Q15" s="268"/>
      <c r="R15" s="304"/>
      <c r="S15" s="268"/>
      <c r="T15" s="267"/>
      <c r="U15" s="268"/>
      <c r="V15" s="267"/>
      <c r="W15" s="268"/>
      <c r="X15" s="267"/>
      <c r="Y15" s="268"/>
      <c r="Z15" s="267"/>
      <c r="AA15" s="268"/>
      <c r="AB15" s="267"/>
      <c r="AC15" s="268"/>
      <c r="AD15" s="320"/>
      <c r="AE15" s="267"/>
      <c r="AF15" s="268"/>
      <c r="AG15" s="304"/>
      <c r="AH15" s="268"/>
      <c r="AI15" s="267"/>
      <c r="AJ15" s="268"/>
      <c r="AK15" s="267"/>
      <c r="AL15" s="268"/>
      <c r="AM15" s="267"/>
      <c r="AN15" s="268"/>
      <c r="AO15" s="267"/>
      <c r="AP15" s="268"/>
      <c r="AQ15" s="267"/>
      <c r="AR15" s="268"/>
      <c r="AS15" s="322"/>
      <c r="AT15" s="323"/>
      <c r="AU15" s="323"/>
      <c r="AV15" s="424"/>
    </row>
    <row r="16" spans="1:48" s="245" customFormat="1" x14ac:dyDescent="0.35">
      <c r="A16" s="324"/>
      <c r="B16" s="324"/>
      <c r="C16" s="324"/>
      <c r="D16" s="337"/>
      <c r="E16" s="237"/>
      <c r="F16" s="265"/>
      <c r="G16" s="269"/>
      <c r="H16" s="265"/>
      <c r="I16" s="265"/>
      <c r="J16" s="265"/>
      <c r="K16" s="269"/>
      <c r="L16" s="265"/>
      <c r="M16" s="337"/>
      <c r="O16" s="320"/>
      <c r="P16" s="267"/>
      <c r="Q16" s="268"/>
      <c r="R16" s="304"/>
      <c r="S16" s="268"/>
      <c r="T16" s="267"/>
      <c r="U16" s="268"/>
      <c r="V16" s="267"/>
      <c r="W16" s="268"/>
      <c r="X16" s="267"/>
      <c r="Y16" s="268"/>
      <c r="Z16" s="267"/>
      <c r="AA16" s="268"/>
      <c r="AB16" s="267"/>
      <c r="AC16" s="268"/>
      <c r="AD16" s="320"/>
      <c r="AE16" s="267"/>
      <c r="AF16" s="268"/>
      <c r="AG16" s="304"/>
      <c r="AH16" s="268"/>
      <c r="AI16" s="267"/>
      <c r="AJ16" s="268"/>
      <c r="AK16" s="267"/>
      <c r="AL16" s="268"/>
      <c r="AM16" s="267"/>
      <c r="AN16" s="268"/>
      <c r="AO16" s="267"/>
      <c r="AP16" s="268"/>
      <c r="AQ16" s="267"/>
      <c r="AR16" s="268"/>
      <c r="AS16" s="322"/>
      <c r="AT16" s="323"/>
      <c r="AU16" s="323"/>
      <c r="AV16" s="424"/>
    </row>
    <row r="17" spans="1:48" s="245" customFormat="1" x14ac:dyDescent="0.35">
      <c r="A17" s="324"/>
      <c r="B17" s="324"/>
      <c r="C17" s="324"/>
      <c r="D17" s="337"/>
      <c r="E17" s="237"/>
      <c r="F17" s="265"/>
      <c r="G17" s="269"/>
      <c r="H17" s="265"/>
      <c r="I17" s="265"/>
      <c r="J17" s="265"/>
      <c r="K17" s="269"/>
      <c r="L17" s="265"/>
      <c r="M17" s="337"/>
      <c r="O17" s="320"/>
      <c r="P17" s="267"/>
      <c r="Q17" s="268"/>
      <c r="R17" s="304"/>
      <c r="S17" s="268"/>
      <c r="T17" s="267"/>
      <c r="U17" s="268"/>
      <c r="V17" s="267"/>
      <c r="W17" s="268"/>
      <c r="X17" s="267"/>
      <c r="Y17" s="268"/>
      <c r="Z17" s="267"/>
      <c r="AA17" s="268"/>
      <c r="AB17" s="267"/>
      <c r="AC17" s="268"/>
      <c r="AD17" s="320"/>
      <c r="AE17" s="267"/>
      <c r="AF17" s="268"/>
      <c r="AG17" s="304"/>
      <c r="AH17" s="268"/>
      <c r="AI17" s="267"/>
      <c r="AJ17" s="268"/>
      <c r="AK17" s="267"/>
      <c r="AL17" s="268"/>
      <c r="AM17" s="267"/>
      <c r="AN17" s="268"/>
      <c r="AO17" s="267"/>
      <c r="AP17" s="268"/>
      <c r="AQ17" s="267"/>
      <c r="AR17" s="268"/>
      <c r="AS17" s="322"/>
      <c r="AT17" s="323"/>
      <c r="AU17" s="323"/>
      <c r="AV17" s="424"/>
    </row>
    <row r="18" spans="1:48" s="245" customFormat="1" ht="31" x14ac:dyDescent="0.35">
      <c r="A18" s="25" t="s">
        <v>101</v>
      </c>
      <c r="B18" s="25"/>
      <c r="C18" s="25"/>
      <c r="D18" s="439" t="s">
        <v>102</v>
      </c>
      <c r="F18" s="291"/>
      <c r="G18" s="290"/>
      <c r="H18" s="291">
        <f>SUM(H19:H23)</f>
        <v>0</v>
      </c>
      <c r="I18" s="291"/>
      <c r="J18" s="291"/>
      <c r="K18" s="290"/>
      <c r="L18" s="291">
        <f>SUM(L19:L23)</f>
        <v>0</v>
      </c>
      <c r="M18" s="325"/>
      <c r="O18" s="320"/>
      <c r="P18" s="269"/>
      <c r="Q18" s="269"/>
      <c r="R18" s="321"/>
      <c r="S18" s="269"/>
      <c r="T18" s="269"/>
      <c r="U18" s="269"/>
      <c r="V18" s="269"/>
      <c r="W18" s="269"/>
      <c r="X18" s="269"/>
      <c r="Y18" s="269"/>
      <c r="Z18" s="269"/>
      <c r="AA18" s="269"/>
      <c r="AB18" s="269"/>
      <c r="AC18" s="269"/>
      <c r="AD18" s="320"/>
      <c r="AE18" s="269"/>
      <c r="AF18" s="269"/>
      <c r="AG18" s="321"/>
      <c r="AH18" s="269"/>
      <c r="AI18" s="269"/>
      <c r="AJ18" s="269"/>
      <c r="AK18" s="269"/>
      <c r="AL18" s="269"/>
      <c r="AM18" s="269"/>
      <c r="AN18" s="269"/>
      <c r="AO18" s="269"/>
      <c r="AP18" s="269"/>
      <c r="AQ18" s="269"/>
      <c r="AR18" s="269"/>
      <c r="AS18" s="322"/>
      <c r="AT18" s="323"/>
      <c r="AU18" s="323"/>
      <c r="AV18" s="425"/>
    </row>
    <row r="19" spans="1:48" s="245" customFormat="1" ht="33.75" customHeight="1" x14ac:dyDescent="0.35">
      <c r="A19" s="324"/>
      <c r="B19" s="324"/>
      <c r="C19" s="324"/>
      <c r="D19" s="337"/>
      <c r="E19" s="237"/>
      <c r="F19" s="265"/>
      <c r="G19" s="269"/>
      <c r="H19" s="265"/>
      <c r="I19" s="265"/>
      <c r="J19" s="265"/>
      <c r="K19" s="269"/>
      <c r="L19" s="265"/>
      <c r="M19" s="337"/>
      <c r="O19" s="320"/>
      <c r="P19" s="267"/>
      <c r="Q19" s="268"/>
      <c r="R19" s="304"/>
      <c r="S19" s="268"/>
      <c r="T19" s="267"/>
      <c r="U19" s="268"/>
      <c r="V19" s="267"/>
      <c r="W19" s="268"/>
      <c r="X19" s="267"/>
      <c r="Y19" s="268"/>
      <c r="Z19" s="267"/>
      <c r="AA19" s="268"/>
      <c r="AB19" s="267"/>
      <c r="AC19" s="268"/>
      <c r="AD19" s="320"/>
      <c r="AE19" s="267"/>
      <c r="AF19" s="268"/>
      <c r="AG19" s="304"/>
      <c r="AH19" s="268"/>
      <c r="AI19" s="267"/>
      <c r="AJ19" s="268"/>
      <c r="AK19" s="267"/>
      <c r="AL19" s="268"/>
      <c r="AM19" s="267"/>
      <c r="AN19" s="268"/>
      <c r="AO19" s="267"/>
      <c r="AP19" s="268"/>
      <c r="AQ19" s="267"/>
      <c r="AR19" s="268"/>
      <c r="AS19" s="322"/>
      <c r="AT19" s="323"/>
      <c r="AU19" s="323"/>
      <c r="AV19" s="424"/>
    </row>
    <row r="20" spans="1:48" s="245" customFormat="1" x14ac:dyDescent="0.35">
      <c r="A20" s="324"/>
      <c r="B20" s="324"/>
      <c r="C20" s="324"/>
      <c r="D20" s="335"/>
      <c r="E20" s="331"/>
      <c r="F20" s="334"/>
      <c r="G20" s="333"/>
      <c r="H20" s="334"/>
      <c r="I20" s="334"/>
      <c r="J20" s="334"/>
      <c r="K20" s="333"/>
      <c r="L20" s="334"/>
      <c r="M20" s="335"/>
      <c r="O20" s="320"/>
      <c r="P20" s="267"/>
      <c r="Q20" s="268"/>
      <c r="R20" s="304"/>
      <c r="S20" s="268"/>
      <c r="T20" s="267"/>
      <c r="U20" s="268"/>
      <c r="V20" s="267"/>
      <c r="W20" s="268"/>
      <c r="X20" s="267"/>
      <c r="Y20" s="268"/>
      <c r="Z20" s="267"/>
      <c r="AA20" s="268"/>
      <c r="AB20" s="267"/>
      <c r="AC20" s="268"/>
      <c r="AD20" s="320"/>
      <c r="AE20" s="267"/>
      <c r="AF20" s="268"/>
      <c r="AG20" s="304"/>
      <c r="AH20" s="268"/>
      <c r="AI20" s="267"/>
      <c r="AJ20" s="268"/>
      <c r="AK20" s="267"/>
      <c r="AL20" s="268"/>
      <c r="AM20" s="267"/>
      <c r="AN20" s="268"/>
      <c r="AO20" s="267"/>
      <c r="AP20" s="268"/>
      <c r="AQ20" s="267"/>
      <c r="AR20" s="268"/>
      <c r="AS20" s="322"/>
      <c r="AT20" s="323"/>
      <c r="AU20" s="323"/>
      <c r="AV20" s="424"/>
    </row>
    <row r="21" spans="1:48" s="245" customFormat="1" ht="15" customHeight="1" x14ac:dyDescent="0.35">
      <c r="A21" s="324"/>
      <c r="B21" s="324"/>
      <c r="C21" s="324"/>
      <c r="D21" s="337"/>
      <c r="E21" s="237"/>
      <c r="F21" s="265"/>
      <c r="G21" s="269"/>
      <c r="H21" s="265"/>
      <c r="I21" s="265"/>
      <c r="J21" s="265"/>
      <c r="K21" s="269"/>
      <c r="L21" s="265"/>
      <c r="M21" s="337"/>
      <c r="O21" s="320"/>
      <c r="P21" s="267"/>
      <c r="Q21" s="268"/>
      <c r="R21" s="304"/>
      <c r="S21" s="268"/>
      <c r="T21" s="267"/>
      <c r="U21" s="268"/>
      <c r="V21" s="267"/>
      <c r="W21" s="268"/>
      <c r="X21" s="267"/>
      <c r="Y21" s="268"/>
      <c r="Z21" s="267"/>
      <c r="AA21" s="268"/>
      <c r="AB21" s="267"/>
      <c r="AC21" s="268"/>
      <c r="AD21" s="320"/>
      <c r="AE21" s="267"/>
      <c r="AF21" s="268"/>
      <c r="AG21" s="304"/>
      <c r="AH21" s="268"/>
      <c r="AI21" s="267"/>
      <c r="AJ21" s="268"/>
      <c r="AK21" s="267"/>
      <c r="AL21" s="268"/>
      <c r="AM21" s="267"/>
      <c r="AN21" s="268"/>
      <c r="AO21" s="267"/>
      <c r="AP21" s="268"/>
      <c r="AQ21" s="267"/>
      <c r="AR21" s="268"/>
      <c r="AS21" s="322"/>
      <c r="AT21" s="323"/>
      <c r="AU21" s="323"/>
      <c r="AV21" s="424"/>
    </row>
    <row r="22" spans="1:48" s="245" customFormat="1" x14ac:dyDescent="0.35">
      <c r="A22" s="324"/>
      <c r="B22" s="324"/>
      <c r="C22" s="324"/>
      <c r="D22" s="337"/>
      <c r="E22" s="237"/>
      <c r="F22" s="265"/>
      <c r="G22" s="269"/>
      <c r="H22" s="265"/>
      <c r="I22" s="265"/>
      <c r="J22" s="265"/>
      <c r="K22" s="269"/>
      <c r="L22" s="265"/>
      <c r="M22" s="337"/>
      <c r="O22" s="320"/>
      <c r="P22" s="267"/>
      <c r="Q22" s="268"/>
      <c r="R22" s="304"/>
      <c r="S22" s="268"/>
      <c r="T22" s="267"/>
      <c r="U22" s="268"/>
      <c r="V22" s="267"/>
      <c r="W22" s="268"/>
      <c r="X22" s="267"/>
      <c r="Y22" s="268"/>
      <c r="Z22" s="267"/>
      <c r="AA22" s="268"/>
      <c r="AB22" s="267"/>
      <c r="AC22" s="268"/>
      <c r="AD22" s="320"/>
      <c r="AE22" s="267"/>
      <c r="AF22" s="268"/>
      <c r="AG22" s="304"/>
      <c r="AH22" s="268"/>
      <c r="AI22" s="267"/>
      <c r="AJ22" s="268"/>
      <c r="AK22" s="267"/>
      <c r="AL22" s="268"/>
      <c r="AM22" s="267"/>
      <c r="AN22" s="268"/>
      <c r="AO22" s="267"/>
      <c r="AP22" s="268"/>
      <c r="AQ22" s="267"/>
      <c r="AR22" s="268"/>
      <c r="AS22" s="322"/>
      <c r="AT22" s="323"/>
      <c r="AU22" s="323"/>
      <c r="AV22" s="424"/>
    </row>
    <row r="23" spans="1:48" s="245" customFormat="1" x14ac:dyDescent="0.35">
      <c r="A23" s="324"/>
      <c r="B23" s="324"/>
      <c r="C23" s="324"/>
      <c r="D23" s="337"/>
      <c r="E23" s="237"/>
      <c r="F23" s="265"/>
      <c r="G23" s="269"/>
      <c r="H23" s="265"/>
      <c r="I23" s="265"/>
      <c r="J23" s="265"/>
      <c r="K23" s="269"/>
      <c r="L23" s="265"/>
      <c r="M23" s="337"/>
      <c r="O23" s="320"/>
      <c r="P23" s="267"/>
      <c r="Q23" s="268"/>
      <c r="R23" s="304"/>
      <c r="S23" s="268"/>
      <c r="T23" s="267"/>
      <c r="U23" s="268"/>
      <c r="V23" s="267"/>
      <c r="W23" s="268"/>
      <c r="X23" s="267"/>
      <c r="Y23" s="268"/>
      <c r="Z23" s="267"/>
      <c r="AA23" s="268"/>
      <c r="AB23" s="267"/>
      <c r="AC23" s="268"/>
      <c r="AD23" s="320"/>
      <c r="AE23" s="267"/>
      <c r="AF23" s="268"/>
      <c r="AG23" s="304"/>
      <c r="AH23" s="268"/>
      <c r="AI23" s="267"/>
      <c r="AJ23" s="268"/>
      <c r="AK23" s="267"/>
      <c r="AL23" s="268"/>
      <c r="AM23" s="267"/>
      <c r="AN23" s="268"/>
      <c r="AO23" s="267"/>
      <c r="AP23" s="268"/>
      <c r="AQ23" s="267"/>
      <c r="AR23" s="268"/>
      <c r="AS23" s="322"/>
      <c r="AT23" s="323"/>
      <c r="AU23" s="323"/>
      <c r="AV23" s="424"/>
    </row>
    <row r="24" spans="1:48" s="245" customFormat="1" ht="31" x14ac:dyDescent="0.35">
      <c r="A24" s="25" t="s">
        <v>103</v>
      </c>
      <c r="B24" s="25"/>
      <c r="C24" s="25"/>
      <c r="D24" s="440" t="s">
        <v>104</v>
      </c>
      <c r="F24" s="291"/>
      <c r="G24" s="290"/>
      <c r="H24" s="291">
        <f>SUM(H25:H28)</f>
        <v>0</v>
      </c>
      <c r="I24" s="291"/>
      <c r="J24" s="291"/>
      <c r="K24" s="290"/>
      <c r="L24" s="291">
        <f>SUM(L25:L28)</f>
        <v>0</v>
      </c>
      <c r="M24" s="325"/>
      <c r="O24" s="320"/>
      <c r="P24" s="269"/>
      <c r="Q24" s="269"/>
      <c r="R24" s="321"/>
      <c r="S24" s="269"/>
      <c r="T24" s="269"/>
      <c r="U24" s="269"/>
      <c r="V24" s="269"/>
      <c r="W24" s="269"/>
      <c r="X24" s="269"/>
      <c r="Y24" s="269"/>
      <c r="Z24" s="269"/>
      <c r="AA24" s="269"/>
      <c r="AB24" s="269"/>
      <c r="AC24" s="269"/>
      <c r="AD24" s="320"/>
      <c r="AE24" s="269"/>
      <c r="AF24" s="269"/>
      <c r="AG24" s="321"/>
      <c r="AH24" s="269"/>
      <c r="AI24" s="269"/>
      <c r="AJ24" s="269"/>
      <c r="AK24" s="269"/>
      <c r="AL24" s="269"/>
      <c r="AM24" s="269"/>
      <c r="AN24" s="269"/>
      <c r="AO24" s="269"/>
      <c r="AP24" s="269"/>
      <c r="AQ24" s="269"/>
      <c r="AR24" s="269"/>
      <c r="AS24" s="322"/>
      <c r="AT24" s="323"/>
      <c r="AU24" s="323"/>
      <c r="AV24" s="425"/>
    </row>
    <row r="25" spans="1:48" s="245" customFormat="1" x14ac:dyDescent="0.35">
      <c r="A25" s="324"/>
      <c r="B25" s="324"/>
      <c r="C25" s="324"/>
      <c r="D25" s="337"/>
      <c r="E25" s="237"/>
      <c r="F25" s="265"/>
      <c r="G25" s="269"/>
      <c r="H25" s="265"/>
      <c r="I25" s="265"/>
      <c r="J25" s="265"/>
      <c r="K25" s="269"/>
      <c r="L25" s="265"/>
      <c r="M25" s="337"/>
      <c r="O25" s="320"/>
      <c r="P25" s="269"/>
      <c r="Q25" s="269"/>
      <c r="R25" s="321"/>
      <c r="S25" s="269"/>
      <c r="T25" s="269"/>
      <c r="U25" s="269"/>
      <c r="V25" s="269"/>
      <c r="W25" s="269"/>
      <c r="X25" s="269"/>
      <c r="Y25" s="269"/>
      <c r="Z25" s="269"/>
      <c r="AA25" s="269"/>
      <c r="AB25" s="269"/>
      <c r="AC25" s="269"/>
      <c r="AD25" s="320"/>
      <c r="AE25" s="269"/>
      <c r="AF25" s="269"/>
      <c r="AG25" s="321"/>
      <c r="AH25" s="269"/>
      <c r="AI25" s="269"/>
      <c r="AJ25" s="269"/>
      <c r="AK25" s="269"/>
      <c r="AL25" s="269"/>
      <c r="AM25" s="269"/>
      <c r="AN25" s="269"/>
      <c r="AO25" s="269"/>
      <c r="AP25" s="269"/>
      <c r="AQ25" s="269"/>
      <c r="AR25" s="269"/>
      <c r="AS25" s="322"/>
      <c r="AT25" s="323"/>
      <c r="AU25" s="323"/>
      <c r="AV25" s="425"/>
    </row>
    <row r="26" spans="1:48" s="245" customFormat="1" x14ac:dyDescent="0.35">
      <c r="A26" s="324"/>
      <c r="B26" s="324"/>
      <c r="C26" s="324"/>
      <c r="D26" s="294"/>
      <c r="E26" s="237"/>
      <c r="F26" s="265"/>
      <c r="G26" s="269"/>
      <c r="H26" s="265"/>
      <c r="I26" s="265"/>
      <c r="J26" s="265"/>
      <c r="K26" s="269"/>
      <c r="L26" s="265"/>
      <c r="M26" s="338"/>
      <c r="O26" s="320"/>
      <c r="P26" s="267"/>
      <c r="Q26" s="268"/>
      <c r="R26" s="304"/>
      <c r="S26" s="268"/>
      <c r="T26" s="267"/>
      <c r="U26" s="268"/>
      <c r="V26" s="267"/>
      <c r="W26" s="268"/>
      <c r="X26" s="267"/>
      <c r="Y26" s="268"/>
      <c r="Z26" s="267"/>
      <c r="AA26" s="268"/>
      <c r="AB26" s="267"/>
      <c r="AC26" s="268"/>
      <c r="AD26" s="320"/>
      <c r="AE26" s="267"/>
      <c r="AF26" s="268"/>
      <c r="AG26" s="304"/>
      <c r="AH26" s="268"/>
      <c r="AI26" s="267"/>
      <c r="AJ26" s="268"/>
      <c r="AK26" s="267"/>
      <c r="AL26" s="268"/>
      <c r="AM26" s="267"/>
      <c r="AN26" s="268"/>
      <c r="AO26" s="267"/>
      <c r="AP26" s="268"/>
      <c r="AQ26" s="267"/>
      <c r="AR26" s="268"/>
      <c r="AS26" s="322"/>
      <c r="AT26" s="323"/>
      <c r="AU26" s="323"/>
      <c r="AV26" s="424"/>
    </row>
    <row r="27" spans="1:48" s="245" customFormat="1" x14ac:dyDescent="0.35">
      <c r="A27" s="289"/>
      <c r="B27" s="289"/>
      <c r="C27" s="289"/>
      <c r="D27" s="294"/>
      <c r="E27" s="237"/>
      <c r="F27" s="265"/>
      <c r="G27" s="269"/>
      <c r="H27" s="265"/>
      <c r="I27" s="265"/>
      <c r="J27" s="265"/>
      <c r="K27" s="269"/>
      <c r="L27" s="265"/>
      <c r="M27" s="338"/>
      <c r="O27" s="320"/>
      <c r="P27" s="267"/>
      <c r="Q27" s="268"/>
      <c r="R27" s="304"/>
      <c r="S27" s="268"/>
      <c r="T27" s="267"/>
      <c r="U27" s="268"/>
      <c r="V27" s="267"/>
      <c r="W27" s="268"/>
      <c r="X27" s="267"/>
      <c r="Y27" s="268"/>
      <c r="Z27" s="267"/>
      <c r="AA27" s="268"/>
      <c r="AB27" s="267"/>
      <c r="AC27" s="268"/>
      <c r="AD27" s="320"/>
      <c r="AE27" s="267"/>
      <c r="AF27" s="268"/>
      <c r="AG27" s="304"/>
      <c r="AH27" s="268"/>
      <c r="AI27" s="267"/>
      <c r="AJ27" s="268"/>
      <c r="AK27" s="267"/>
      <c r="AL27" s="268"/>
      <c r="AM27" s="267"/>
      <c r="AN27" s="268"/>
      <c r="AO27" s="267"/>
      <c r="AP27" s="268"/>
      <c r="AQ27" s="267"/>
      <c r="AR27" s="268"/>
      <c r="AS27" s="322"/>
      <c r="AT27" s="323"/>
      <c r="AU27" s="323"/>
      <c r="AV27" s="424"/>
    </row>
    <row r="28" spans="1:48" s="342" customFormat="1" x14ac:dyDescent="0.35">
      <c r="A28" s="339"/>
      <c r="B28" s="339"/>
      <c r="C28" s="339"/>
      <c r="D28" s="340"/>
      <c r="E28" s="331"/>
      <c r="F28" s="334"/>
      <c r="G28" s="333"/>
      <c r="H28" s="334"/>
      <c r="I28" s="334"/>
      <c r="J28" s="334"/>
      <c r="K28" s="333"/>
      <c r="L28" s="334"/>
      <c r="M28" s="341"/>
      <c r="O28" s="343"/>
      <c r="P28" s="344"/>
      <c r="Q28" s="345"/>
      <c r="R28" s="346"/>
      <c r="S28" s="345"/>
      <c r="T28" s="344"/>
      <c r="U28" s="345"/>
      <c r="V28" s="344"/>
      <c r="W28" s="345"/>
      <c r="X28" s="344"/>
      <c r="Y28" s="345"/>
      <c r="Z28" s="344"/>
      <c r="AA28" s="345"/>
      <c r="AB28" s="344"/>
      <c r="AC28" s="345"/>
      <c r="AD28" s="343"/>
      <c r="AE28" s="344"/>
      <c r="AF28" s="345"/>
      <c r="AG28" s="346"/>
      <c r="AH28" s="345"/>
      <c r="AI28" s="344"/>
      <c r="AJ28" s="345"/>
      <c r="AK28" s="344"/>
      <c r="AL28" s="345"/>
      <c r="AM28" s="344"/>
      <c r="AN28" s="345"/>
      <c r="AO28" s="344"/>
      <c r="AP28" s="345"/>
      <c r="AQ28" s="344"/>
      <c r="AR28" s="345"/>
      <c r="AS28" s="347"/>
      <c r="AT28" s="348"/>
      <c r="AU28" s="348"/>
      <c r="AV28" s="426"/>
    </row>
    <row r="29" spans="1:48" s="245" customFormat="1" ht="30" x14ac:dyDescent="0.3">
      <c r="A29" s="417" t="s">
        <v>105</v>
      </c>
      <c r="B29" s="417"/>
      <c r="C29" s="417"/>
      <c r="D29" s="418" t="s">
        <v>106</v>
      </c>
      <c r="F29" s="291"/>
      <c r="G29" s="290"/>
      <c r="H29" s="291">
        <f>SUM(H30:H33)</f>
        <v>0</v>
      </c>
      <c r="I29" s="291"/>
      <c r="J29" s="291"/>
      <c r="K29" s="290"/>
      <c r="L29" s="291">
        <f>SUM(L30:L33)</f>
        <v>0</v>
      </c>
      <c r="M29" s="325"/>
      <c r="O29" s="320"/>
      <c r="P29" s="269"/>
      <c r="Q29" s="269"/>
      <c r="R29" s="321"/>
      <c r="S29" s="269"/>
      <c r="T29" s="269"/>
      <c r="U29" s="269"/>
      <c r="V29" s="269"/>
      <c r="W29" s="269"/>
      <c r="X29" s="269"/>
      <c r="Y29" s="269"/>
      <c r="Z29" s="269"/>
      <c r="AA29" s="269"/>
      <c r="AB29" s="269"/>
      <c r="AC29" s="269"/>
      <c r="AD29" s="320"/>
      <c r="AE29" s="269"/>
      <c r="AF29" s="269"/>
      <c r="AG29" s="321"/>
      <c r="AH29" s="269"/>
      <c r="AI29" s="269"/>
      <c r="AJ29" s="269"/>
      <c r="AK29" s="269"/>
      <c r="AL29" s="269"/>
      <c r="AM29" s="269"/>
      <c r="AN29" s="269"/>
      <c r="AO29" s="269"/>
      <c r="AP29" s="269"/>
      <c r="AQ29" s="269"/>
      <c r="AR29" s="269"/>
      <c r="AS29" s="322"/>
      <c r="AT29" s="323"/>
      <c r="AU29" s="323"/>
      <c r="AV29" s="425"/>
    </row>
    <row r="30" spans="1:48" s="245" customFormat="1" x14ac:dyDescent="0.35">
      <c r="A30" s="324"/>
      <c r="B30" s="324"/>
      <c r="C30" s="324"/>
      <c r="D30" s="294"/>
      <c r="E30" s="237"/>
      <c r="F30" s="265"/>
      <c r="G30" s="269"/>
      <c r="H30" s="265"/>
      <c r="I30" s="265"/>
      <c r="J30" s="265"/>
      <c r="K30" s="269"/>
      <c r="L30" s="265"/>
      <c r="M30" s="338"/>
      <c r="O30" s="320"/>
      <c r="P30" s="267"/>
      <c r="Q30" s="268"/>
      <c r="R30" s="304"/>
      <c r="S30" s="268"/>
      <c r="T30" s="267"/>
      <c r="U30" s="268"/>
      <c r="V30" s="267"/>
      <c r="W30" s="268"/>
      <c r="X30" s="267"/>
      <c r="Y30" s="268"/>
      <c r="Z30" s="267"/>
      <c r="AA30" s="268"/>
      <c r="AB30" s="267"/>
      <c r="AC30" s="268"/>
      <c r="AD30" s="320"/>
      <c r="AE30" s="267"/>
      <c r="AF30" s="268"/>
      <c r="AG30" s="304"/>
      <c r="AH30" s="268"/>
      <c r="AI30" s="267"/>
      <c r="AJ30" s="268"/>
      <c r="AK30" s="267"/>
      <c r="AL30" s="268"/>
      <c r="AM30" s="267"/>
      <c r="AN30" s="268"/>
      <c r="AO30" s="267"/>
      <c r="AP30" s="268"/>
      <c r="AQ30" s="267"/>
      <c r="AR30" s="268"/>
      <c r="AS30" s="322"/>
      <c r="AT30" s="323"/>
      <c r="AU30" s="323"/>
      <c r="AV30" s="424"/>
    </row>
    <row r="31" spans="1:48" s="245" customFormat="1" x14ac:dyDescent="0.35">
      <c r="A31" s="289"/>
      <c r="B31" s="289"/>
      <c r="C31" s="289"/>
      <c r="D31" s="294"/>
      <c r="E31" s="237"/>
      <c r="F31" s="265"/>
      <c r="G31" s="269"/>
      <c r="H31" s="265"/>
      <c r="I31" s="265"/>
      <c r="J31" s="265"/>
      <c r="K31" s="269"/>
      <c r="L31" s="265"/>
      <c r="M31" s="338"/>
      <c r="O31" s="320"/>
      <c r="P31" s="267"/>
      <c r="Q31" s="268"/>
      <c r="R31" s="304"/>
      <c r="S31" s="268"/>
      <c r="T31" s="267"/>
      <c r="U31" s="268"/>
      <c r="V31" s="267"/>
      <c r="W31" s="268"/>
      <c r="X31" s="267"/>
      <c r="Y31" s="268"/>
      <c r="Z31" s="267"/>
      <c r="AA31" s="268"/>
      <c r="AB31" s="267"/>
      <c r="AC31" s="268"/>
      <c r="AD31" s="320"/>
      <c r="AE31" s="267"/>
      <c r="AF31" s="268"/>
      <c r="AG31" s="304"/>
      <c r="AH31" s="268"/>
      <c r="AI31" s="267"/>
      <c r="AJ31" s="268"/>
      <c r="AK31" s="267"/>
      <c r="AL31" s="268"/>
      <c r="AM31" s="267"/>
      <c r="AN31" s="268"/>
      <c r="AO31" s="267"/>
      <c r="AP31" s="268"/>
      <c r="AQ31" s="267"/>
      <c r="AR31" s="268"/>
      <c r="AS31" s="322"/>
      <c r="AT31" s="323"/>
      <c r="AU31" s="323"/>
      <c r="AV31" s="424"/>
    </row>
    <row r="32" spans="1:48" s="342" customFormat="1" x14ac:dyDescent="0.35">
      <c r="A32" s="339"/>
      <c r="B32" s="339"/>
      <c r="C32" s="339"/>
      <c r="D32" s="340"/>
      <c r="E32" s="331"/>
      <c r="F32" s="334"/>
      <c r="G32" s="333"/>
      <c r="H32" s="334"/>
      <c r="I32" s="334"/>
      <c r="J32" s="334"/>
      <c r="K32" s="333"/>
      <c r="L32" s="334"/>
      <c r="M32" s="341"/>
      <c r="O32" s="343"/>
      <c r="P32" s="344"/>
      <c r="Q32" s="345"/>
      <c r="R32" s="346"/>
      <c r="S32" s="345"/>
      <c r="T32" s="344"/>
      <c r="U32" s="345"/>
      <c r="V32" s="344"/>
      <c r="W32" s="345"/>
      <c r="X32" s="344"/>
      <c r="Y32" s="345"/>
      <c r="Z32" s="344"/>
      <c r="AA32" s="345"/>
      <c r="AB32" s="344"/>
      <c r="AC32" s="345"/>
      <c r="AD32" s="343"/>
      <c r="AE32" s="344"/>
      <c r="AF32" s="345"/>
      <c r="AG32" s="346"/>
      <c r="AH32" s="345"/>
      <c r="AI32" s="344"/>
      <c r="AJ32" s="345"/>
      <c r="AK32" s="344"/>
      <c r="AL32" s="345"/>
      <c r="AM32" s="344"/>
      <c r="AN32" s="345"/>
      <c r="AO32" s="344"/>
      <c r="AP32" s="345"/>
      <c r="AQ32" s="344"/>
      <c r="AR32" s="345"/>
      <c r="AS32" s="347"/>
      <c r="AT32" s="348"/>
      <c r="AU32" s="348"/>
      <c r="AV32" s="426"/>
    </row>
    <row r="33" spans="1:48" s="245" customFormat="1" x14ac:dyDescent="0.35">
      <c r="A33" s="289"/>
      <c r="B33" s="289"/>
      <c r="C33" s="289"/>
      <c r="D33" s="294"/>
      <c r="E33" s="237"/>
      <c r="F33" s="265"/>
      <c r="G33" s="269"/>
      <c r="H33" s="265"/>
      <c r="I33" s="265"/>
      <c r="J33" s="265"/>
      <c r="K33" s="269"/>
      <c r="L33" s="265"/>
      <c r="M33" s="338"/>
      <c r="O33" s="320"/>
      <c r="P33" s="267"/>
      <c r="Q33" s="268"/>
      <c r="R33" s="304"/>
      <c r="S33" s="268"/>
      <c r="T33" s="267"/>
      <c r="U33" s="268"/>
      <c r="V33" s="267"/>
      <c r="W33" s="268"/>
      <c r="X33" s="267"/>
      <c r="Y33" s="268"/>
      <c r="Z33" s="267"/>
      <c r="AA33" s="268"/>
      <c r="AB33" s="267"/>
      <c r="AC33" s="268"/>
      <c r="AD33" s="320"/>
      <c r="AE33" s="267"/>
      <c r="AF33" s="268"/>
      <c r="AG33" s="304"/>
      <c r="AH33" s="268"/>
      <c r="AI33" s="267"/>
      <c r="AJ33" s="268"/>
      <c r="AK33" s="267"/>
      <c r="AL33" s="268"/>
      <c r="AM33" s="267"/>
      <c r="AN33" s="268"/>
      <c r="AO33" s="267"/>
      <c r="AP33" s="268"/>
      <c r="AQ33" s="267"/>
      <c r="AR33" s="268"/>
      <c r="AS33" s="322"/>
      <c r="AT33" s="323"/>
      <c r="AU33" s="323"/>
      <c r="AV33" s="424"/>
    </row>
    <row r="34" spans="1:48" s="245" customFormat="1" ht="15" x14ac:dyDescent="0.3">
      <c r="A34" s="417" t="s">
        <v>108</v>
      </c>
      <c r="B34" s="417"/>
      <c r="C34" s="417"/>
      <c r="D34" s="418" t="s">
        <v>109</v>
      </c>
      <c r="F34" s="291"/>
      <c r="G34" s="290"/>
      <c r="H34" s="291">
        <f>SUM(H35:H38)</f>
        <v>0</v>
      </c>
      <c r="I34" s="291"/>
      <c r="J34" s="291"/>
      <c r="K34" s="290"/>
      <c r="L34" s="291">
        <f>SUM(L35:L38)</f>
        <v>0</v>
      </c>
      <c r="M34" s="325"/>
      <c r="O34" s="320"/>
      <c r="P34" s="269"/>
      <c r="Q34" s="269"/>
      <c r="R34" s="321"/>
      <c r="S34" s="269"/>
      <c r="T34" s="269"/>
      <c r="U34" s="269"/>
      <c r="V34" s="269"/>
      <c r="W34" s="269"/>
      <c r="X34" s="269"/>
      <c r="Y34" s="269"/>
      <c r="Z34" s="269"/>
      <c r="AA34" s="269"/>
      <c r="AB34" s="269"/>
      <c r="AC34" s="269"/>
      <c r="AD34" s="320"/>
      <c r="AE34" s="269"/>
      <c r="AF34" s="269"/>
      <c r="AG34" s="321"/>
      <c r="AH34" s="269"/>
      <c r="AI34" s="269"/>
      <c r="AJ34" s="269"/>
      <c r="AK34" s="269"/>
      <c r="AL34" s="269"/>
      <c r="AM34" s="269"/>
      <c r="AN34" s="269"/>
      <c r="AO34" s="269"/>
      <c r="AP34" s="269"/>
      <c r="AQ34" s="269"/>
      <c r="AR34" s="269"/>
      <c r="AS34" s="322"/>
      <c r="AT34" s="323"/>
      <c r="AU34" s="323"/>
      <c r="AV34" s="425"/>
    </row>
    <row r="35" spans="1:48" s="245" customFormat="1" x14ac:dyDescent="0.35">
      <c r="A35" s="289"/>
      <c r="B35" s="289"/>
      <c r="C35" s="289"/>
      <c r="D35" s="294"/>
      <c r="E35" s="237"/>
      <c r="F35" s="265"/>
      <c r="G35" s="269"/>
      <c r="H35" s="265"/>
      <c r="I35" s="265"/>
      <c r="J35" s="265"/>
      <c r="K35" s="269"/>
      <c r="L35" s="265"/>
      <c r="M35" s="338"/>
      <c r="O35" s="320"/>
      <c r="P35" s="267"/>
      <c r="Q35" s="268"/>
      <c r="R35" s="304"/>
      <c r="S35" s="268"/>
      <c r="T35" s="267"/>
      <c r="U35" s="268"/>
      <c r="V35" s="267"/>
      <c r="W35" s="268"/>
      <c r="X35" s="267"/>
      <c r="Y35" s="268"/>
      <c r="Z35" s="267"/>
      <c r="AA35" s="268"/>
      <c r="AB35" s="267"/>
      <c r="AC35" s="268"/>
      <c r="AD35" s="320"/>
      <c r="AE35" s="267"/>
      <c r="AF35" s="268"/>
      <c r="AG35" s="304"/>
      <c r="AH35" s="268"/>
      <c r="AI35" s="267"/>
      <c r="AJ35" s="268"/>
      <c r="AK35" s="267"/>
      <c r="AL35" s="268"/>
      <c r="AM35" s="267"/>
      <c r="AN35" s="268"/>
      <c r="AO35" s="267"/>
      <c r="AP35" s="268"/>
      <c r="AQ35" s="267"/>
      <c r="AR35" s="268"/>
      <c r="AS35" s="322"/>
      <c r="AT35" s="323"/>
      <c r="AU35" s="323"/>
      <c r="AV35" s="424"/>
    </row>
    <row r="36" spans="1:48" s="245" customFormat="1" x14ac:dyDescent="0.35">
      <c r="A36" s="289"/>
      <c r="B36" s="289"/>
      <c r="C36" s="289"/>
      <c r="D36" s="294"/>
      <c r="E36" s="237"/>
      <c r="F36" s="265"/>
      <c r="G36" s="269"/>
      <c r="H36" s="265"/>
      <c r="I36" s="265"/>
      <c r="J36" s="265"/>
      <c r="K36" s="269"/>
      <c r="L36" s="265"/>
      <c r="M36" s="338"/>
      <c r="O36" s="320"/>
      <c r="P36" s="267"/>
      <c r="Q36" s="268"/>
      <c r="R36" s="304"/>
      <c r="S36" s="268"/>
      <c r="T36" s="267"/>
      <c r="U36" s="268"/>
      <c r="V36" s="267"/>
      <c r="W36" s="268"/>
      <c r="X36" s="267"/>
      <c r="Y36" s="268"/>
      <c r="Z36" s="267"/>
      <c r="AA36" s="268"/>
      <c r="AB36" s="267"/>
      <c r="AC36" s="268"/>
      <c r="AD36" s="320"/>
      <c r="AE36" s="267"/>
      <c r="AF36" s="268"/>
      <c r="AG36" s="304"/>
      <c r="AH36" s="268"/>
      <c r="AI36" s="267"/>
      <c r="AJ36" s="268"/>
      <c r="AK36" s="267"/>
      <c r="AL36" s="268"/>
      <c r="AM36" s="267"/>
      <c r="AN36" s="268"/>
      <c r="AO36" s="267"/>
      <c r="AP36" s="268"/>
      <c r="AQ36" s="267"/>
      <c r="AR36" s="268"/>
      <c r="AS36" s="322"/>
      <c r="AT36" s="323"/>
      <c r="AU36" s="323"/>
      <c r="AV36" s="424"/>
    </row>
    <row r="37" spans="1:48" s="245" customFormat="1" x14ac:dyDescent="0.35">
      <c r="A37" s="289"/>
      <c r="B37" s="289"/>
      <c r="C37" s="289"/>
      <c r="D37" s="294"/>
      <c r="E37" s="237"/>
      <c r="F37" s="265"/>
      <c r="G37" s="269"/>
      <c r="H37" s="265"/>
      <c r="I37" s="265"/>
      <c r="J37" s="265"/>
      <c r="K37" s="269"/>
      <c r="L37" s="265"/>
      <c r="M37" s="338"/>
      <c r="O37" s="320"/>
      <c r="P37" s="267"/>
      <c r="Q37" s="268"/>
      <c r="R37" s="304"/>
      <c r="S37" s="268"/>
      <c r="T37" s="267"/>
      <c r="U37" s="268"/>
      <c r="V37" s="267"/>
      <c r="W37" s="268"/>
      <c r="X37" s="267"/>
      <c r="Y37" s="268"/>
      <c r="Z37" s="267"/>
      <c r="AA37" s="268"/>
      <c r="AB37" s="267"/>
      <c r="AC37" s="268"/>
      <c r="AD37" s="320"/>
      <c r="AE37" s="267"/>
      <c r="AF37" s="268"/>
      <c r="AG37" s="304"/>
      <c r="AH37" s="268"/>
      <c r="AI37" s="267"/>
      <c r="AJ37" s="268"/>
      <c r="AK37" s="267"/>
      <c r="AL37" s="268"/>
      <c r="AM37" s="267"/>
      <c r="AN37" s="268"/>
      <c r="AO37" s="267"/>
      <c r="AP37" s="268"/>
      <c r="AQ37" s="267"/>
      <c r="AR37" s="268"/>
      <c r="AS37" s="322"/>
      <c r="AT37" s="323"/>
      <c r="AU37" s="323"/>
      <c r="AV37" s="424"/>
    </row>
    <row r="38" spans="1:48" s="245" customFormat="1" x14ac:dyDescent="0.35">
      <c r="A38" s="289"/>
      <c r="B38" s="289"/>
      <c r="C38" s="289"/>
      <c r="D38" s="294"/>
      <c r="E38" s="237"/>
      <c r="F38" s="265"/>
      <c r="G38" s="269"/>
      <c r="H38" s="265"/>
      <c r="I38" s="265"/>
      <c r="J38" s="265"/>
      <c r="K38" s="269"/>
      <c r="L38" s="265"/>
      <c r="M38" s="338"/>
      <c r="O38" s="320"/>
      <c r="P38" s="267"/>
      <c r="Q38" s="268"/>
      <c r="R38" s="304"/>
      <c r="S38" s="268"/>
      <c r="T38" s="267"/>
      <c r="U38" s="268"/>
      <c r="V38" s="267"/>
      <c r="W38" s="268"/>
      <c r="X38" s="267"/>
      <c r="Y38" s="268"/>
      <c r="Z38" s="267"/>
      <c r="AA38" s="268"/>
      <c r="AB38" s="267"/>
      <c r="AC38" s="268"/>
      <c r="AD38" s="320"/>
      <c r="AE38" s="267"/>
      <c r="AF38" s="268"/>
      <c r="AG38" s="304"/>
      <c r="AH38" s="268"/>
      <c r="AI38" s="267"/>
      <c r="AJ38" s="268"/>
      <c r="AK38" s="267"/>
      <c r="AL38" s="268"/>
      <c r="AM38" s="267"/>
      <c r="AN38" s="268"/>
      <c r="AO38" s="267"/>
      <c r="AP38" s="268"/>
      <c r="AQ38" s="267"/>
      <c r="AR38" s="268"/>
      <c r="AS38" s="322"/>
      <c r="AT38" s="323"/>
      <c r="AU38" s="323"/>
      <c r="AV38" s="424"/>
    </row>
    <row r="39" spans="1:48" s="245" customFormat="1" ht="15" x14ac:dyDescent="0.3">
      <c r="A39" s="417" t="s">
        <v>111</v>
      </c>
      <c r="B39" s="417"/>
      <c r="C39" s="417"/>
      <c r="D39" s="418" t="s">
        <v>112</v>
      </c>
      <c r="F39" s="291"/>
      <c r="G39" s="290"/>
      <c r="H39" s="291">
        <f>SUM(H40:H47)</f>
        <v>0</v>
      </c>
      <c r="I39" s="291"/>
      <c r="J39" s="291"/>
      <c r="K39" s="290"/>
      <c r="L39" s="291">
        <f>SUM(L40:L47)</f>
        <v>0</v>
      </c>
      <c r="M39" s="325"/>
      <c r="O39" s="320"/>
      <c r="P39" s="269"/>
      <c r="Q39" s="269"/>
      <c r="R39" s="321"/>
      <c r="S39" s="269"/>
      <c r="T39" s="269"/>
      <c r="U39" s="269"/>
      <c r="V39" s="269"/>
      <c r="W39" s="269"/>
      <c r="X39" s="269"/>
      <c r="Y39" s="269"/>
      <c r="Z39" s="269"/>
      <c r="AA39" s="269"/>
      <c r="AB39" s="269"/>
      <c r="AC39" s="269"/>
      <c r="AD39" s="320"/>
      <c r="AE39" s="269"/>
      <c r="AF39" s="269"/>
      <c r="AG39" s="321"/>
      <c r="AH39" s="269"/>
      <c r="AI39" s="269"/>
      <c r="AJ39" s="269"/>
      <c r="AK39" s="269"/>
      <c r="AL39" s="269"/>
      <c r="AM39" s="269"/>
      <c r="AN39" s="269"/>
      <c r="AO39" s="269"/>
      <c r="AP39" s="269"/>
      <c r="AQ39" s="269"/>
      <c r="AR39" s="269"/>
      <c r="AS39" s="322"/>
      <c r="AT39" s="323"/>
      <c r="AU39" s="323"/>
      <c r="AV39" s="425"/>
    </row>
    <row r="40" spans="1:48" s="245" customFormat="1" x14ac:dyDescent="0.35">
      <c r="A40" s="289"/>
      <c r="B40" s="289"/>
      <c r="C40" s="289"/>
      <c r="D40" s="294"/>
      <c r="E40" s="237"/>
      <c r="F40" s="265"/>
      <c r="G40" s="269"/>
      <c r="H40" s="265"/>
      <c r="I40" s="265"/>
      <c r="J40" s="265"/>
      <c r="K40" s="269"/>
      <c r="L40" s="265"/>
      <c r="M40" s="338"/>
      <c r="O40" s="320"/>
      <c r="P40" s="269"/>
      <c r="Q40" s="269"/>
      <c r="R40" s="321"/>
      <c r="S40" s="269"/>
      <c r="T40" s="269"/>
      <c r="U40" s="269"/>
      <c r="V40" s="269"/>
      <c r="W40" s="269"/>
      <c r="X40" s="269"/>
      <c r="Y40" s="269"/>
      <c r="Z40" s="269"/>
      <c r="AA40" s="269"/>
      <c r="AB40" s="269"/>
      <c r="AC40" s="269"/>
      <c r="AD40" s="320"/>
      <c r="AE40" s="269"/>
      <c r="AF40" s="269"/>
      <c r="AG40" s="321"/>
      <c r="AH40" s="269"/>
      <c r="AI40" s="269"/>
      <c r="AJ40" s="269"/>
      <c r="AK40" s="269"/>
      <c r="AL40" s="269"/>
      <c r="AM40" s="269"/>
      <c r="AN40" s="269"/>
      <c r="AO40" s="269"/>
      <c r="AP40" s="269"/>
      <c r="AQ40" s="269"/>
      <c r="AR40" s="269"/>
      <c r="AS40" s="322"/>
      <c r="AT40" s="267"/>
      <c r="AU40" s="267"/>
      <c r="AV40" s="424"/>
    </row>
    <row r="41" spans="1:48" s="245" customFormat="1" x14ac:dyDescent="0.35">
      <c r="A41" s="289"/>
      <c r="B41" s="289"/>
      <c r="C41" s="289"/>
      <c r="D41" s="294"/>
      <c r="E41" s="237"/>
      <c r="F41" s="265"/>
      <c r="G41" s="269"/>
      <c r="H41" s="265"/>
      <c r="I41" s="265"/>
      <c r="J41" s="265"/>
      <c r="K41" s="269"/>
      <c r="L41" s="265"/>
      <c r="M41" s="338"/>
      <c r="O41" s="320"/>
      <c r="P41" s="269"/>
      <c r="Q41" s="269"/>
      <c r="R41" s="321"/>
      <c r="S41" s="269"/>
      <c r="T41" s="269"/>
      <c r="U41" s="269"/>
      <c r="V41" s="269"/>
      <c r="W41" s="269"/>
      <c r="X41" s="269"/>
      <c r="Y41" s="269"/>
      <c r="Z41" s="269"/>
      <c r="AA41" s="269"/>
      <c r="AB41" s="269"/>
      <c r="AC41" s="269"/>
      <c r="AD41" s="320"/>
      <c r="AE41" s="269"/>
      <c r="AF41" s="269"/>
      <c r="AG41" s="321"/>
      <c r="AH41" s="269"/>
      <c r="AI41" s="269"/>
      <c r="AJ41" s="269"/>
      <c r="AK41" s="269"/>
      <c r="AL41" s="269"/>
      <c r="AM41" s="269"/>
      <c r="AN41" s="269"/>
      <c r="AO41" s="269"/>
      <c r="AP41" s="269"/>
      <c r="AQ41" s="269"/>
      <c r="AR41" s="269"/>
      <c r="AS41" s="322"/>
      <c r="AT41" s="267"/>
      <c r="AU41" s="267"/>
      <c r="AV41" s="424"/>
    </row>
    <row r="42" spans="1:48" s="245" customFormat="1" x14ac:dyDescent="0.35">
      <c r="A42" s="289"/>
      <c r="B42" s="289"/>
      <c r="C42" s="289"/>
      <c r="D42" s="294"/>
      <c r="E42" s="237"/>
      <c r="F42" s="265"/>
      <c r="G42" s="269"/>
      <c r="H42" s="265"/>
      <c r="I42" s="265"/>
      <c r="J42" s="265"/>
      <c r="K42" s="269"/>
      <c r="L42" s="265"/>
      <c r="M42" s="338"/>
      <c r="O42" s="320"/>
      <c r="P42" s="269"/>
      <c r="Q42" s="269"/>
      <c r="R42" s="321"/>
      <c r="S42" s="269"/>
      <c r="T42" s="269"/>
      <c r="U42" s="269"/>
      <c r="V42" s="269"/>
      <c r="W42" s="269"/>
      <c r="X42" s="269"/>
      <c r="Y42" s="269"/>
      <c r="Z42" s="269"/>
      <c r="AA42" s="269"/>
      <c r="AB42" s="269"/>
      <c r="AC42" s="269"/>
      <c r="AD42" s="320"/>
      <c r="AE42" s="269"/>
      <c r="AF42" s="269"/>
      <c r="AG42" s="321"/>
      <c r="AH42" s="269"/>
      <c r="AI42" s="269"/>
      <c r="AJ42" s="269"/>
      <c r="AK42" s="269"/>
      <c r="AL42" s="269"/>
      <c r="AM42" s="269"/>
      <c r="AN42" s="269"/>
      <c r="AO42" s="269"/>
      <c r="AP42" s="269"/>
      <c r="AQ42" s="269"/>
      <c r="AR42" s="269"/>
      <c r="AS42" s="322"/>
      <c r="AT42" s="267"/>
      <c r="AU42" s="267"/>
      <c r="AV42" s="424"/>
    </row>
    <row r="43" spans="1:48" s="245" customFormat="1" x14ac:dyDescent="0.35">
      <c r="A43" s="289"/>
      <c r="B43" s="289"/>
      <c r="C43" s="289"/>
      <c r="D43" s="294"/>
      <c r="E43" s="237"/>
      <c r="F43" s="265"/>
      <c r="G43" s="269"/>
      <c r="H43" s="265"/>
      <c r="I43" s="265"/>
      <c r="J43" s="265"/>
      <c r="K43" s="269"/>
      <c r="L43" s="265"/>
      <c r="M43" s="338"/>
      <c r="O43" s="320"/>
      <c r="P43" s="269"/>
      <c r="Q43" s="269"/>
      <c r="R43" s="321"/>
      <c r="S43" s="269"/>
      <c r="T43" s="269"/>
      <c r="U43" s="269"/>
      <c r="V43" s="269"/>
      <c r="W43" s="269"/>
      <c r="X43" s="269"/>
      <c r="Y43" s="269"/>
      <c r="Z43" s="269"/>
      <c r="AA43" s="269"/>
      <c r="AB43" s="269"/>
      <c r="AC43" s="269"/>
      <c r="AD43" s="320"/>
      <c r="AE43" s="269"/>
      <c r="AF43" s="269"/>
      <c r="AG43" s="321"/>
      <c r="AH43" s="269"/>
      <c r="AI43" s="269"/>
      <c r="AJ43" s="269"/>
      <c r="AK43" s="269"/>
      <c r="AL43" s="269"/>
      <c r="AM43" s="269"/>
      <c r="AN43" s="269"/>
      <c r="AO43" s="269"/>
      <c r="AP43" s="269"/>
      <c r="AQ43" s="269"/>
      <c r="AR43" s="269"/>
      <c r="AS43" s="322"/>
      <c r="AT43" s="267"/>
      <c r="AU43" s="267"/>
      <c r="AV43" s="424"/>
    </row>
    <row r="44" spans="1:48" s="245" customFormat="1" x14ac:dyDescent="0.35">
      <c r="A44" s="289"/>
      <c r="B44" s="289"/>
      <c r="C44" s="289"/>
      <c r="D44" s="294"/>
      <c r="E44" s="237"/>
      <c r="F44" s="265"/>
      <c r="G44" s="269"/>
      <c r="H44" s="265"/>
      <c r="I44" s="265"/>
      <c r="J44" s="265"/>
      <c r="K44" s="269"/>
      <c r="L44" s="265"/>
      <c r="M44" s="338"/>
      <c r="O44" s="320"/>
      <c r="P44" s="269"/>
      <c r="Q44" s="269"/>
      <c r="R44" s="321"/>
      <c r="S44" s="269"/>
      <c r="T44" s="269"/>
      <c r="U44" s="269"/>
      <c r="V44" s="269"/>
      <c r="W44" s="269"/>
      <c r="X44" s="269"/>
      <c r="Y44" s="269"/>
      <c r="Z44" s="269"/>
      <c r="AA44" s="269"/>
      <c r="AB44" s="269"/>
      <c r="AC44" s="269"/>
      <c r="AD44" s="320"/>
      <c r="AE44" s="269"/>
      <c r="AF44" s="269"/>
      <c r="AG44" s="321"/>
      <c r="AH44" s="269"/>
      <c r="AI44" s="269"/>
      <c r="AJ44" s="269"/>
      <c r="AK44" s="269"/>
      <c r="AL44" s="269"/>
      <c r="AM44" s="269"/>
      <c r="AN44" s="269"/>
      <c r="AO44" s="269"/>
      <c r="AP44" s="269"/>
      <c r="AQ44" s="269"/>
      <c r="AR44" s="269"/>
      <c r="AS44" s="322"/>
      <c r="AT44" s="267"/>
      <c r="AU44" s="267"/>
      <c r="AV44" s="424"/>
    </row>
    <row r="45" spans="1:48" s="245" customFormat="1" x14ac:dyDescent="0.35">
      <c r="A45" s="289"/>
      <c r="B45" s="289"/>
      <c r="C45" s="289"/>
      <c r="D45" s="294"/>
      <c r="E45" s="237"/>
      <c r="F45" s="265"/>
      <c r="G45" s="269"/>
      <c r="H45" s="265"/>
      <c r="I45" s="265"/>
      <c r="J45" s="265"/>
      <c r="K45" s="269"/>
      <c r="L45" s="265"/>
      <c r="M45" s="338"/>
      <c r="O45" s="320"/>
      <c r="P45" s="269"/>
      <c r="Q45" s="269"/>
      <c r="R45" s="321"/>
      <c r="S45" s="269"/>
      <c r="T45" s="269"/>
      <c r="U45" s="269"/>
      <c r="V45" s="269"/>
      <c r="W45" s="269"/>
      <c r="X45" s="269"/>
      <c r="Y45" s="269"/>
      <c r="Z45" s="269"/>
      <c r="AA45" s="269"/>
      <c r="AB45" s="269"/>
      <c r="AC45" s="269"/>
      <c r="AD45" s="320"/>
      <c r="AE45" s="269"/>
      <c r="AF45" s="269"/>
      <c r="AG45" s="321"/>
      <c r="AH45" s="269"/>
      <c r="AI45" s="269"/>
      <c r="AJ45" s="269"/>
      <c r="AK45" s="269"/>
      <c r="AL45" s="269"/>
      <c r="AM45" s="269"/>
      <c r="AN45" s="269"/>
      <c r="AO45" s="269"/>
      <c r="AP45" s="269"/>
      <c r="AQ45" s="269"/>
      <c r="AR45" s="269"/>
      <c r="AS45" s="322"/>
      <c r="AT45" s="267"/>
      <c r="AU45" s="267"/>
      <c r="AV45" s="424"/>
    </row>
    <row r="46" spans="1:48" s="245" customFormat="1" x14ac:dyDescent="0.35">
      <c r="A46" s="289"/>
      <c r="B46" s="289"/>
      <c r="C46" s="289"/>
      <c r="D46" s="294"/>
      <c r="E46" s="237"/>
      <c r="F46" s="265"/>
      <c r="G46" s="269"/>
      <c r="H46" s="265"/>
      <c r="I46" s="265"/>
      <c r="J46" s="265"/>
      <c r="K46" s="269"/>
      <c r="L46" s="265"/>
      <c r="M46" s="338"/>
      <c r="O46" s="320"/>
      <c r="P46" s="269"/>
      <c r="Q46" s="269"/>
      <c r="R46" s="321"/>
      <c r="S46" s="269"/>
      <c r="T46" s="269"/>
      <c r="U46" s="269"/>
      <c r="V46" s="269"/>
      <c r="W46" s="269"/>
      <c r="X46" s="269"/>
      <c r="Y46" s="269"/>
      <c r="Z46" s="269"/>
      <c r="AA46" s="269"/>
      <c r="AB46" s="269"/>
      <c r="AC46" s="269"/>
      <c r="AD46" s="320"/>
      <c r="AE46" s="269"/>
      <c r="AF46" s="269"/>
      <c r="AG46" s="321"/>
      <c r="AH46" s="269"/>
      <c r="AI46" s="269"/>
      <c r="AJ46" s="269"/>
      <c r="AK46" s="269"/>
      <c r="AL46" s="269"/>
      <c r="AM46" s="269"/>
      <c r="AN46" s="269"/>
      <c r="AO46" s="269"/>
      <c r="AP46" s="269"/>
      <c r="AQ46" s="269"/>
      <c r="AR46" s="269"/>
      <c r="AS46" s="322"/>
      <c r="AT46" s="267"/>
      <c r="AU46" s="267"/>
      <c r="AV46" s="424"/>
    </row>
    <row r="47" spans="1:48" s="245" customFormat="1" x14ac:dyDescent="0.35">
      <c r="A47" s="289"/>
      <c r="B47" s="289"/>
      <c r="C47" s="289"/>
      <c r="D47" s="294"/>
      <c r="E47" s="237"/>
      <c r="F47" s="265"/>
      <c r="G47" s="269"/>
      <c r="H47" s="265"/>
      <c r="I47" s="265"/>
      <c r="J47" s="265"/>
      <c r="K47" s="269"/>
      <c r="L47" s="265"/>
      <c r="M47" s="338"/>
      <c r="O47" s="320"/>
      <c r="P47" s="269"/>
      <c r="Q47" s="269"/>
      <c r="R47" s="321"/>
      <c r="S47" s="269"/>
      <c r="T47" s="269"/>
      <c r="U47" s="269"/>
      <c r="V47" s="269"/>
      <c r="W47" s="269"/>
      <c r="X47" s="269"/>
      <c r="Y47" s="269"/>
      <c r="Z47" s="269"/>
      <c r="AA47" s="269"/>
      <c r="AB47" s="269"/>
      <c r="AC47" s="269"/>
      <c r="AD47" s="320"/>
      <c r="AE47" s="269"/>
      <c r="AF47" s="269"/>
      <c r="AG47" s="321"/>
      <c r="AH47" s="269"/>
      <c r="AI47" s="269"/>
      <c r="AJ47" s="269"/>
      <c r="AK47" s="269"/>
      <c r="AL47" s="269"/>
      <c r="AM47" s="269"/>
      <c r="AN47" s="269"/>
      <c r="AO47" s="269"/>
      <c r="AP47" s="269"/>
      <c r="AQ47" s="269"/>
      <c r="AR47" s="269"/>
      <c r="AS47" s="322"/>
      <c r="AT47" s="267"/>
      <c r="AU47" s="267"/>
      <c r="AV47" s="424"/>
    </row>
    <row r="48" spans="1:48" x14ac:dyDescent="0.35">
      <c r="AT48" s="349"/>
      <c r="AU48" s="349"/>
    </row>
    <row r="49" spans="1:48" hidden="1" x14ac:dyDescent="0.35">
      <c r="M49" s="245"/>
      <c r="AT49" s="349"/>
      <c r="AU49" s="349"/>
    </row>
    <row r="50" spans="1:48" x14ac:dyDescent="0.35">
      <c r="AT50" s="349"/>
      <c r="AU50" s="349"/>
    </row>
    <row r="51" spans="1:48" x14ac:dyDescent="0.35">
      <c r="AT51" s="349"/>
      <c r="AU51" s="349"/>
    </row>
    <row r="52" spans="1:48" x14ac:dyDescent="0.35">
      <c r="AT52" s="349"/>
      <c r="AU52" s="349"/>
    </row>
    <row r="53" spans="1:48" s="317" customFormat="1" x14ac:dyDescent="0.35">
      <c r="A53" s="237"/>
      <c r="B53" s="237"/>
      <c r="C53" s="237"/>
      <c r="D53" s="237"/>
      <c r="E53" s="237"/>
      <c r="F53" s="292"/>
      <c r="G53" s="237"/>
      <c r="H53" s="292"/>
      <c r="I53" s="292"/>
      <c r="J53" s="292"/>
      <c r="K53" s="237"/>
      <c r="L53" s="292"/>
      <c r="M53" s="237"/>
      <c r="N53" s="237"/>
      <c r="O53" s="314"/>
      <c r="P53" s="237"/>
      <c r="Q53" s="237"/>
      <c r="R53" s="237"/>
      <c r="S53" s="237"/>
      <c r="T53" s="237"/>
      <c r="U53" s="237"/>
      <c r="V53" s="237"/>
      <c r="W53" s="237"/>
      <c r="X53" s="237"/>
      <c r="Y53" s="237"/>
      <c r="Z53" s="237"/>
      <c r="AA53" s="237"/>
      <c r="AB53" s="237"/>
      <c r="AC53" s="237"/>
      <c r="AD53" s="314"/>
      <c r="AE53" s="237"/>
      <c r="AF53" s="237"/>
      <c r="AG53" s="237"/>
      <c r="AH53" s="237"/>
      <c r="AI53" s="237"/>
      <c r="AJ53" s="237"/>
      <c r="AK53" s="237"/>
      <c r="AL53" s="237"/>
      <c r="AM53" s="237"/>
      <c r="AN53" s="237"/>
      <c r="AO53" s="237"/>
      <c r="AP53" s="237"/>
      <c r="AQ53" s="237"/>
      <c r="AR53" s="237"/>
      <c r="AS53" s="315"/>
      <c r="AT53" s="349"/>
      <c r="AU53" s="349"/>
      <c r="AV53" s="423"/>
    </row>
    <row r="54" spans="1:48" s="317" customFormat="1" x14ac:dyDescent="0.35">
      <c r="A54" s="237"/>
      <c r="B54" s="237"/>
      <c r="C54" s="237"/>
      <c r="D54" s="237"/>
      <c r="E54" s="237"/>
      <c r="F54" s="292"/>
      <c r="G54" s="237"/>
      <c r="H54" s="292"/>
      <c r="I54" s="292"/>
      <c r="J54" s="292"/>
      <c r="K54" s="237"/>
      <c r="L54" s="292"/>
      <c r="M54" s="237"/>
      <c r="N54" s="237"/>
      <c r="O54" s="314"/>
      <c r="P54" s="237"/>
      <c r="Q54" s="237"/>
      <c r="R54" s="237"/>
      <c r="S54" s="237"/>
      <c r="T54" s="237"/>
      <c r="U54" s="237"/>
      <c r="V54" s="237"/>
      <c r="W54" s="237"/>
      <c r="X54" s="237"/>
      <c r="Y54" s="237"/>
      <c r="Z54" s="237"/>
      <c r="AA54" s="237"/>
      <c r="AB54" s="237"/>
      <c r="AC54" s="237"/>
      <c r="AD54" s="314"/>
      <c r="AE54" s="237"/>
      <c r="AF54" s="237"/>
      <c r="AG54" s="237"/>
      <c r="AH54" s="237"/>
      <c r="AI54" s="237"/>
      <c r="AJ54" s="237"/>
      <c r="AK54" s="237"/>
      <c r="AL54" s="237"/>
      <c r="AM54" s="237"/>
      <c r="AN54" s="237"/>
      <c r="AO54" s="237"/>
      <c r="AP54" s="237"/>
      <c r="AQ54" s="237"/>
      <c r="AR54" s="237"/>
      <c r="AS54" s="315"/>
      <c r="AT54" s="349"/>
      <c r="AU54" s="349"/>
      <c r="AV54" s="423"/>
    </row>
    <row r="55" spans="1:48" s="317" customFormat="1" x14ac:dyDescent="0.35">
      <c r="A55" s="237"/>
      <c r="B55" s="237"/>
      <c r="C55" s="237"/>
      <c r="D55" s="237"/>
      <c r="E55" s="237"/>
      <c r="F55" s="292"/>
      <c r="G55" s="237"/>
      <c r="H55" s="292"/>
      <c r="I55" s="292"/>
      <c r="J55" s="292"/>
      <c r="K55" s="237"/>
      <c r="L55" s="292"/>
      <c r="M55" s="237"/>
      <c r="N55" s="237"/>
      <c r="O55" s="314"/>
      <c r="P55" s="237"/>
      <c r="Q55" s="237"/>
      <c r="R55" s="237"/>
      <c r="S55" s="237"/>
      <c r="T55" s="237"/>
      <c r="U55" s="237"/>
      <c r="V55" s="237"/>
      <c r="W55" s="237"/>
      <c r="X55" s="237"/>
      <c r="Y55" s="237"/>
      <c r="Z55" s="237"/>
      <c r="AA55" s="237"/>
      <c r="AB55" s="237"/>
      <c r="AC55" s="237"/>
      <c r="AD55" s="314"/>
      <c r="AE55" s="237"/>
      <c r="AF55" s="237"/>
      <c r="AG55" s="237"/>
      <c r="AH55" s="237"/>
      <c r="AI55" s="237"/>
      <c r="AJ55" s="237"/>
      <c r="AK55" s="237"/>
      <c r="AL55" s="237"/>
      <c r="AM55" s="237"/>
      <c r="AN55" s="237"/>
      <c r="AO55" s="237"/>
      <c r="AP55" s="237"/>
      <c r="AQ55" s="237"/>
      <c r="AR55" s="237"/>
      <c r="AS55" s="315"/>
      <c r="AT55" s="349"/>
      <c r="AU55" s="349"/>
      <c r="AV55" s="423"/>
    </row>
    <row r="56" spans="1:48" s="317" customFormat="1" x14ac:dyDescent="0.35">
      <c r="A56" s="237"/>
      <c r="B56" s="237"/>
      <c r="C56" s="237"/>
      <c r="D56" s="237"/>
      <c r="E56" s="237"/>
      <c r="F56" s="292"/>
      <c r="G56" s="237"/>
      <c r="H56" s="292"/>
      <c r="I56" s="292"/>
      <c r="J56" s="292"/>
      <c r="K56" s="237"/>
      <c r="L56" s="292"/>
      <c r="M56" s="237"/>
      <c r="N56" s="237"/>
      <c r="O56" s="314"/>
      <c r="P56" s="237"/>
      <c r="Q56" s="237"/>
      <c r="R56" s="237"/>
      <c r="S56" s="237"/>
      <c r="T56" s="237"/>
      <c r="U56" s="237"/>
      <c r="V56" s="237"/>
      <c r="W56" s="237"/>
      <c r="X56" s="237"/>
      <c r="Y56" s="237"/>
      <c r="Z56" s="237"/>
      <c r="AA56" s="237"/>
      <c r="AB56" s="237"/>
      <c r="AC56" s="237"/>
      <c r="AD56" s="314"/>
      <c r="AE56" s="237"/>
      <c r="AF56" s="237"/>
      <c r="AG56" s="237"/>
      <c r="AH56" s="237"/>
      <c r="AI56" s="237"/>
      <c r="AJ56" s="237"/>
      <c r="AK56" s="237"/>
      <c r="AL56" s="237"/>
      <c r="AM56" s="237"/>
      <c r="AN56" s="237"/>
      <c r="AO56" s="237"/>
      <c r="AP56" s="237"/>
      <c r="AQ56" s="237"/>
      <c r="AR56" s="237"/>
      <c r="AS56" s="315"/>
      <c r="AT56" s="349"/>
      <c r="AU56" s="349"/>
      <c r="AV56" s="423"/>
    </row>
    <row r="57" spans="1:48" s="317" customFormat="1" x14ac:dyDescent="0.35">
      <c r="A57" s="237"/>
      <c r="B57" s="237"/>
      <c r="C57" s="237"/>
      <c r="D57" s="237"/>
      <c r="E57" s="237"/>
      <c r="F57" s="292"/>
      <c r="G57" s="237"/>
      <c r="H57" s="292"/>
      <c r="I57" s="292"/>
      <c r="J57" s="292"/>
      <c r="K57" s="237"/>
      <c r="L57" s="292"/>
      <c r="M57" s="237"/>
      <c r="N57" s="237"/>
      <c r="O57" s="314"/>
      <c r="P57" s="237"/>
      <c r="Q57" s="237"/>
      <c r="R57" s="237"/>
      <c r="S57" s="237"/>
      <c r="T57" s="237"/>
      <c r="U57" s="237"/>
      <c r="V57" s="237"/>
      <c r="W57" s="237"/>
      <c r="X57" s="237"/>
      <c r="Y57" s="237"/>
      <c r="Z57" s="237"/>
      <c r="AA57" s="237"/>
      <c r="AB57" s="237"/>
      <c r="AC57" s="237"/>
      <c r="AD57" s="314"/>
      <c r="AE57" s="237"/>
      <c r="AF57" s="237"/>
      <c r="AG57" s="237"/>
      <c r="AH57" s="237"/>
      <c r="AI57" s="237"/>
      <c r="AJ57" s="237"/>
      <c r="AK57" s="237"/>
      <c r="AL57" s="237"/>
      <c r="AM57" s="237"/>
      <c r="AN57" s="237"/>
      <c r="AO57" s="237"/>
      <c r="AP57" s="237"/>
      <c r="AQ57" s="237"/>
      <c r="AR57" s="237"/>
      <c r="AS57" s="315"/>
      <c r="AT57" s="349"/>
      <c r="AU57" s="349"/>
      <c r="AV57" s="423"/>
    </row>
    <row r="58" spans="1:48" s="317" customFormat="1" x14ac:dyDescent="0.35">
      <c r="A58" s="237"/>
      <c r="B58" s="237"/>
      <c r="C58" s="237"/>
      <c r="D58" s="237"/>
      <c r="E58" s="237"/>
      <c r="F58" s="292"/>
      <c r="G58" s="237"/>
      <c r="H58" s="292"/>
      <c r="I58" s="292"/>
      <c r="J58" s="292"/>
      <c r="K58" s="237"/>
      <c r="L58" s="292"/>
      <c r="M58" s="237"/>
      <c r="N58" s="237"/>
      <c r="O58" s="314"/>
      <c r="P58" s="237"/>
      <c r="Q58" s="237"/>
      <c r="R58" s="237"/>
      <c r="S58" s="237"/>
      <c r="T58" s="237"/>
      <c r="U58" s="237"/>
      <c r="V58" s="237"/>
      <c r="W58" s="237"/>
      <c r="X58" s="237"/>
      <c r="Y58" s="237"/>
      <c r="Z58" s="237"/>
      <c r="AA58" s="237"/>
      <c r="AB58" s="237"/>
      <c r="AC58" s="237"/>
      <c r="AD58" s="314"/>
      <c r="AE58" s="237"/>
      <c r="AF58" s="237"/>
      <c r="AG58" s="237"/>
      <c r="AH58" s="237"/>
      <c r="AI58" s="237"/>
      <c r="AJ58" s="237"/>
      <c r="AK58" s="237"/>
      <c r="AL58" s="237"/>
      <c r="AM58" s="237"/>
      <c r="AN58" s="237"/>
      <c r="AO58" s="237"/>
      <c r="AP58" s="237"/>
      <c r="AQ58" s="237"/>
      <c r="AR58" s="237"/>
      <c r="AS58" s="315"/>
      <c r="AT58" s="349"/>
      <c r="AU58" s="349"/>
      <c r="AV58" s="423"/>
    </row>
    <row r="59" spans="1:48" s="317" customFormat="1" x14ac:dyDescent="0.35">
      <c r="A59" s="237"/>
      <c r="B59" s="237"/>
      <c r="C59" s="237"/>
      <c r="D59" s="237"/>
      <c r="E59" s="237"/>
      <c r="F59" s="292"/>
      <c r="G59" s="237"/>
      <c r="H59" s="292"/>
      <c r="I59" s="292"/>
      <c r="J59" s="292"/>
      <c r="K59" s="237"/>
      <c r="L59" s="292"/>
      <c r="M59" s="237"/>
      <c r="N59" s="237"/>
      <c r="O59" s="314"/>
      <c r="P59" s="237"/>
      <c r="Q59" s="237"/>
      <c r="R59" s="237"/>
      <c r="S59" s="237"/>
      <c r="T59" s="237"/>
      <c r="U59" s="237"/>
      <c r="V59" s="237"/>
      <c r="W59" s="237"/>
      <c r="X59" s="237"/>
      <c r="Y59" s="237"/>
      <c r="Z59" s="237"/>
      <c r="AA59" s="237"/>
      <c r="AB59" s="237"/>
      <c r="AC59" s="237"/>
      <c r="AD59" s="314"/>
      <c r="AE59" s="237"/>
      <c r="AF59" s="237"/>
      <c r="AG59" s="237"/>
      <c r="AH59" s="237"/>
      <c r="AI59" s="237"/>
      <c r="AJ59" s="237"/>
      <c r="AK59" s="237"/>
      <c r="AL59" s="237"/>
      <c r="AM59" s="237"/>
      <c r="AN59" s="237"/>
      <c r="AO59" s="237"/>
      <c r="AP59" s="237"/>
      <c r="AQ59" s="237"/>
      <c r="AR59" s="237"/>
      <c r="AS59" s="315"/>
      <c r="AT59" s="349"/>
      <c r="AU59" s="349"/>
      <c r="AV59" s="423"/>
    </row>
    <row r="60" spans="1:48" s="317" customFormat="1" x14ac:dyDescent="0.35">
      <c r="A60" s="237"/>
      <c r="B60" s="237"/>
      <c r="C60" s="237"/>
      <c r="D60" s="237"/>
      <c r="E60" s="237"/>
      <c r="F60" s="292"/>
      <c r="G60" s="237"/>
      <c r="H60" s="292"/>
      <c r="I60" s="292"/>
      <c r="J60" s="292"/>
      <c r="K60" s="237"/>
      <c r="L60" s="292"/>
      <c r="M60" s="237"/>
      <c r="N60" s="237"/>
      <c r="O60" s="314"/>
      <c r="P60" s="237"/>
      <c r="Q60" s="237"/>
      <c r="R60" s="237"/>
      <c r="S60" s="237"/>
      <c r="T60" s="237"/>
      <c r="U60" s="237"/>
      <c r="V60" s="237"/>
      <c r="W60" s="237"/>
      <c r="X60" s="237"/>
      <c r="Y60" s="237"/>
      <c r="Z60" s="237"/>
      <c r="AA60" s="237"/>
      <c r="AB60" s="237"/>
      <c r="AC60" s="237"/>
      <c r="AD60" s="314"/>
      <c r="AE60" s="237"/>
      <c r="AF60" s="237"/>
      <c r="AG60" s="237"/>
      <c r="AH60" s="237"/>
      <c r="AI60" s="237"/>
      <c r="AJ60" s="237"/>
      <c r="AK60" s="237"/>
      <c r="AL60" s="237"/>
      <c r="AM60" s="237"/>
      <c r="AN60" s="237"/>
      <c r="AO60" s="237"/>
      <c r="AP60" s="237"/>
      <c r="AQ60" s="237"/>
      <c r="AR60" s="237"/>
      <c r="AS60" s="315"/>
      <c r="AT60" s="349"/>
      <c r="AU60" s="349"/>
      <c r="AV60" s="423"/>
    </row>
    <row r="61" spans="1:48" s="317" customFormat="1" x14ac:dyDescent="0.35">
      <c r="A61" s="237"/>
      <c r="B61" s="237"/>
      <c r="C61" s="237"/>
      <c r="D61" s="237"/>
      <c r="E61" s="237"/>
      <c r="F61" s="292"/>
      <c r="G61" s="237"/>
      <c r="H61" s="292"/>
      <c r="I61" s="292"/>
      <c r="J61" s="292"/>
      <c r="K61" s="237"/>
      <c r="L61" s="292"/>
      <c r="M61" s="237"/>
      <c r="N61" s="237"/>
      <c r="O61" s="314"/>
      <c r="P61" s="237"/>
      <c r="Q61" s="237"/>
      <c r="R61" s="237"/>
      <c r="S61" s="237"/>
      <c r="T61" s="237"/>
      <c r="U61" s="237"/>
      <c r="V61" s="237"/>
      <c r="W61" s="237"/>
      <c r="X61" s="237"/>
      <c r="Y61" s="237"/>
      <c r="Z61" s="237"/>
      <c r="AA61" s="237"/>
      <c r="AB61" s="237"/>
      <c r="AC61" s="237"/>
      <c r="AD61" s="314"/>
      <c r="AE61" s="237"/>
      <c r="AF61" s="237"/>
      <c r="AG61" s="237"/>
      <c r="AH61" s="237"/>
      <c r="AI61" s="237"/>
      <c r="AJ61" s="237"/>
      <c r="AK61" s="237"/>
      <c r="AL61" s="237"/>
      <c r="AM61" s="237"/>
      <c r="AN61" s="237"/>
      <c r="AO61" s="237"/>
      <c r="AP61" s="237"/>
      <c r="AQ61" s="237"/>
      <c r="AR61" s="237"/>
      <c r="AS61" s="315"/>
      <c r="AT61" s="349"/>
      <c r="AU61" s="349"/>
      <c r="AV61" s="423"/>
    </row>
    <row r="62" spans="1:48" s="317" customFormat="1" x14ac:dyDescent="0.35">
      <c r="A62" s="237"/>
      <c r="B62" s="237"/>
      <c r="C62" s="237"/>
      <c r="D62" s="237"/>
      <c r="E62" s="237"/>
      <c r="F62" s="292"/>
      <c r="G62" s="237"/>
      <c r="H62" s="292"/>
      <c r="I62" s="292"/>
      <c r="J62" s="292"/>
      <c r="K62" s="237"/>
      <c r="L62" s="292"/>
      <c r="M62" s="237"/>
      <c r="N62" s="237"/>
      <c r="O62" s="314"/>
      <c r="P62" s="237"/>
      <c r="Q62" s="237"/>
      <c r="R62" s="237"/>
      <c r="S62" s="237"/>
      <c r="T62" s="237"/>
      <c r="U62" s="237"/>
      <c r="V62" s="237"/>
      <c r="W62" s="237"/>
      <c r="X62" s="237"/>
      <c r="Y62" s="237"/>
      <c r="Z62" s="237"/>
      <c r="AA62" s="237"/>
      <c r="AB62" s="237"/>
      <c r="AC62" s="237"/>
      <c r="AD62" s="314"/>
      <c r="AE62" s="237"/>
      <c r="AF62" s="237"/>
      <c r="AG62" s="237"/>
      <c r="AH62" s="237"/>
      <c r="AI62" s="237"/>
      <c r="AJ62" s="237"/>
      <c r="AK62" s="237"/>
      <c r="AL62" s="237"/>
      <c r="AM62" s="237"/>
      <c r="AN62" s="237"/>
      <c r="AO62" s="237"/>
      <c r="AP62" s="237"/>
      <c r="AQ62" s="237"/>
      <c r="AR62" s="237"/>
      <c r="AS62" s="315"/>
      <c r="AT62" s="349"/>
      <c r="AU62" s="349"/>
      <c r="AV62" s="423"/>
    </row>
    <row r="63" spans="1:48" s="317" customFormat="1" x14ac:dyDescent="0.35">
      <c r="A63" s="237"/>
      <c r="B63" s="237"/>
      <c r="C63" s="237"/>
      <c r="D63" s="237"/>
      <c r="E63" s="237"/>
      <c r="F63" s="292"/>
      <c r="G63" s="237"/>
      <c r="H63" s="292"/>
      <c r="I63" s="292"/>
      <c r="J63" s="292"/>
      <c r="K63" s="237"/>
      <c r="L63" s="292"/>
      <c r="M63" s="237"/>
      <c r="N63" s="237"/>
      <c r="O63" s="314"/>
      <c r="P63" s="237"/>
      <c r="Q63" s="237"/>
      <c r="R63" s="237"/>
      <c r="S63" s="237"/>
      <c r="T63" s="237"/>
      <c r="U63" s="237"/>
      <c r="V63" s="237"/>
      <c r="W63" s="237"/>
      <c r="X63" s="237"/>
      <c r="Y63" s="237"/>
      <c r="Z63" s="237"/>
      <c r="AA63" s="237"/>
      <c r="AB63" s="237"/>
      <c r="AC63" s="237"/>
      <c r="AD63" s="314"/>
      <c r="AE63" s="237"/>
      <c r="AF63" s="237"/>
      <c r="AG63" s="237"/>
      <c r="AH63" s="237"/>
      <c r="AI63" s="237"/>
      <c r="AJ63" s="237"/>
      <c r="AK63" s="237"/>
      <c r="AL63" s="237"/>
      <c r="AM63" s="237"/>
      <c r="AN63" s="237"/>
      <c r="AO63" s="237"/>
      <c r="AP63" s="237"/>
      <c r="AQ63" s="237"/>
      <c r="AR63" s="237"/>
      <c r="AS63" s="315"/>
      <c r="AT63" s="349"/>
      <c r="AU63" s="349"/>
      <c r="AV63" s="423"/>
    </row>
    <row r="64" spans="1:48" s="317" customFormat="1" x14ac:dyDescent="0.35">
      <c r="A64" s="237"/>
      <c r="B64" s="237"/>
      <c r="C64" s="237"/>
      <c r="D64" s="237"/>
      <c r="E64" s="237"/>
      <c r="F64" s="292"/>
      <c r="G64" s="237"/>
      <c r="H64" s="292"/>
      <c r="I64" s="292"/>
      <c r="J64" s="292"/>
      <c r="K64" s="237"/>
      <c r="L64" s="292"/>
      <c r="M64" s="237"/>
      <c r="N64" s="237"/>
      <c r="O64" s="314"/>
      <c r="P64" s="237"/>
      <c r="Q64" s="237"/>
      <c r="R64" s="237"/>
      <c r="S64" s="237"/>
      <c r="T64" s="237"/>
      <c r="U64" s="237"/>
      <c r="V64" s="237"/>
      <c r="W64" s="237"/>
      <c r="X64" s="237"/>
      <c r="Y64" s="237"/>
      <c r="Z64" s="237"/>
      <c r="AA64" s="237"/>
      <c r="AB64" s="237"/>
      <c r="AC64" s="237"/>
      <c r="AD64" s="314"/>
      <c r="AE64" s="237"/>
      <c r="AF64" s="237"/>
      <c r="AG64" s="237"/>
      <c r="AH64" s="237"/>
      <c r="AI64" s="237"/>
      <c r="AJ64" s="237"/>
      <c r="AK64" s="237"/>
      <c r="AL64" s="237"/>
      <c r="AM64" s="237"/>
      <c r="AN64" s="237"/>
      <c r="AO64" s="237"/>
      <c r="AP64" s="237"/>
      <c r="AQ64" s="237"/>
      <c r="AR64" s="237"/>
      <c r="AS64" s="315"/>
      <c r="AT64" s="349"/>
      <c r="AU64" s="349"/>
      <c r="AV64" s="423"/>
    </row>
    <row r="65" spans="1:48" s="317" customFormat="1" x14ac:dyDescent="0.35">
      <c r="A65" s="237"/>
      <c r="B65" s="237"/>
      <c r="C65" s="237"/>
      <c r="D65" s="237"/>
      <c r="E65" s="237"/>
      <c r="F65" s="292"/>
      <c r="G65" s="237"/>
      <c r="H65" s="292"/>
      <c r="I65" s="292"/>
      <c r="J65" s="292"/>
      <c r="K65" s="237"/>
      <c r="L65" s="292"/>
      <c r="M65" s="237"/>
      <c r="N65" s="237"/>
      <c r="O65" s="314"/>
      <c r="P65" s="237"/>
      <c r="Q65" s="237"/>
      <c r="R65" s="237"/>
      <c r="S65" s="237"/>
      <c r="T65" s="237"/>
      <c r="U65" s="237"/>
      <c r="V65" s="237"/>
      <c r="W65" s="237"/>
      <c r="X65" s="237"/>
      <c r="Y65" s="237"/>
      <c r="Z65" s="237"/>
      <c r="AA65" s="237"/>
      <c r="AB65" s="237"/>
      <c r="AC65" s="237"/>
      <c r="AD65" s="314"/>
      <c r="AE65" s="237"/>
      <c r="AF65" s="237"/>
      <c r="AG65" s="237"/>
      <c r="AH65" s="237"/>
      <c r="AI65" s="237"/>
      <c r="AJ65" s="237"/>
      <c r="AK65" s="237"/>
      <c r="AL65" s="237"/>
      <c r="AM65" s="237"/>
      <c r="AN65" s="237"/>
      <c r="AO65" s="237"/>
      <c r="AP65" s="237"/>
      <c r="AQ65" s="237"/>
      <c r="AR65" s="237"/>
      <c r="AS65" s="315"/>
      <c r="AT65" s="349"/>
      <c r="AU65" s="349"/>
      <c r="AV65" s="423"/>
    </row>
    <row r="66" spans="1:48" s="317" customFormat="1" x14ac:dyDescent="0.35">
      <c r="A66" s="237"/>
      <c r="B66" s="237"/>
      <c r="C66" s="237"/>
      <c r="D66" s="237"/>
      <c r="E66" s="237"/>
      <c r="F66" s="292"/>
      <c r="G66" s="237"/>
      <c r="H66" s="292"/>
      <c r="I66" s="292"/>
      <c r="J66" s="292"/>
      <c r="K66" s="237"/>
      <c r="L66" s="292"/>
      <c r="M66" s="237"/>
      <c r="N66" s="237"/>
      <c r="O66" s="314"/>
      <c r="P66" s="237"/>
      <c r="Q66" s="237"/>
      <c r="R66" s="237"/>
      <c r="S66" s="237"/>
      <c r="T66" s="237"/>
      <c r="U66" s="237"/>
      <c r="V66" s="237"/>
      <c r="W66" s="237"/>
      <c r="X66" s="237"/>
      <c r="Y66" s="237"/>
      <c r="Z66" s="237"/>
      <c r="AA66" s="237"/>
      <c r="AB66" s="237"/>
      <c r="AC66" s="237"/>
      <c r="AD66" s="314"/>
      <c r="AE66" s="237"/>
      <c r="AF66" s="237"/>
      <c r="AG66" s="237"/>
      <c r="AH66" s="237"/>
      <c r="AI66" s="237"/>
      <c r="AJ66" s="237"/>
      <c r="AK66" s="237"/>
      <c r="AL66" s="237"/>
      <c r="AM66" s="237"/>
      <c r="AN66" s="237"/>
      <c r="AO66" s="237"/>
      <c r="AP66" s="237"/>
      <c r="AQ66" s="237"/>
      <c r="AR66" s="237"/>
      <c r="AS66" s="315"/>
      <c r="AT66" s="349"/>
      <c r="AU66" s="349"/>
      <c r="AV66" s="423"/>
    </row>
    <row r="67" spans="1:48" s="317" customFormat="1" x14ac:dyDescent="0.35">
      <c r="A67" s="237"/>
      <c r="B67" s="237"/>
      <c r="C67" s="237"/>
      <c r="D67" s="237"/>
      <c r="E67" s="237"/>
      <c r="F67" s="292"/>
      <c r="G67" s="237"/>
      <c r="H67" s="292"/>
      <c r="I67" s="292"/>
      <c r="J67" s="292"/>
      <c r="K67" s="237"/>
      <c r="L67" s="292"/>
      <c r="M67" s="237"/>
      <c r="N67" s="237"/>
      <c r="O67" s="314"/>
      <c r="P67" s="237"/>
      <c r="Q67" s="237"/>
      <c r="R67" s="237"/>
      <c r="S67" s="237"/>
      <c r="T67" s="237"/>
      <c r="U67" s="237"/>
      <c r="V67" s="237"/>
      <c r="W67" s="237"/>
      <c r="X67" s="237"/>
      <c r="Y67" s="237"/>
      <c r="Z67" s="237"/>
      <c r="AA67" s="237"/>
      <c r="AB67" s="237"/>
      <c r="AC67" s="237"/>
      <c r="AD67" s="314"/>
      <c r="AE67" s="237"/>
      <c r="AF67" s="237"/>
      <c r="AG67" s="237"/>
      <c r="AH67" s="237"/>
      <c r="AI67" s="237"/>
      <c r="AJ67" s="237"/>
      <c r="AK67" s="237"/>
      <c r="AL67" s="237"/>
      <c r="AM67" s="237"/>
      <c r="AN67" s="237"/>
      <c r="AO67" s="237"/>
      <c r="AP67" s="237"/>
      <c r="AQ67" s="237"/>
      <c r="AR67" s="237"/>
      <c r="AS67" s="315"/>
      <c r="AT67" s="349"/>
      <c r="AU67" s="349"/>
      <c r="AV67" s="423"/>
    </row>
    <row r="68" spans="1:48" s="317" customFormat="1" x14ac:dyDescent="0.35">
      <c r="A68" s="237"/>
      <c r="B68" s="237"/>
      <c r="C68" s="237"/>
      <c r="D68" s="237"/>
      <c r="E68" s="237"/>
      <c r="F68" s="292"/>
      <c r="G68" s="237"/>
      <c r="H68" s="292"/>
      <c r="I68" s="292"/>
      <c r="J68" s="292"/>
      <c r="K68" s="237"/>
      <c r="L68" s="292"/>
      <c r="M68" s="237"/>
      <c r="N68" s="237"/>
      <c r="O68" s="314"/>
      <c r="P68" s="237"/>
      <c r="Q68" s="237"/>
      <c r="R68" s="237"/>
      <c r="S68" s="237"/>
      <c r="T68" s="237"/>
      <c r="U68" s="237"/>
      <c r="V68" s="237"/>
      <c r="W68" s="237"/>
      <c r="X68" s="237"/>
      <c r="Y68" s="237"/>
      <c r="Z68" s="237"/>
      <c r="AA68" s="237"/>
      <c r="AB68" s="237"/>
      <c r="AC68" s="237"/>
      <c r="AD68" s="314"/>
      <c r="AE68" s="237"/>
      <c r="AF68" s="237"/>
      <c r="AG68" s="237"/>
      <c r="AH68" s="237"/>
      <c r="AI68" s="237"/>
      <c r="AJ68" s="237"/>
      <c r="AK68" s="237"/>
      <c r="AL68" s="237"/>
      <c r="AM68" s="237"/>
      <c r="AN68" s="237"/>
      <c r="AO68" s="237"/>
      <c r="AP68" s="237"/>
      <c r="AQ68" s="237"/>
      <c r="AR68" s="237"/>
      <c r="AS68" s="315"/>
      <c r="AT68" s="349"/>
      <c r="AU68" s="349"/>
      <c r="AV68" s="423"/>
    </row>
    <row r="69" spans="1:48" s="317" customFormat="1" x14ac:dyDescent="0.35">
      <c r="A69" s="237"/>
      <c r="B69" s="237"/>
      <c r="C69" s="237"/>
      <c r="D69" s="237"/>
      <c r="E69" s="237"/>
      <c r="F69" s="292"/>
      <c r="G69" s="237"/>
      <c r="H69" s="292"/>
      <c r="I69" s="292"/>
      <c r="J69" s="292"/>
      <c r="K69" s="237"/>
      <c r="L69" s="292"/>
      <c r="M69" s="237"/>
      <c r="N69" s="237"/>
      <c r="O69" s="314"/>
      <c r="P69" s="237"/>
      <c r="Q69" s="237"/>
      <c r="R69" s="237"/>
      <c r="S69" s="237"/>
      <c r="T69" s="237"/>
      <c r="U69" s="237"/>
      <c r="V69" s="237"/>
      <c r="W69" s="237"/>
      <c r="X69" s="237"/>
      <c r="Y69" s="237"/>
      <c r="Z69" s="237"/>
      <c r="AA69" s="237"/>
      <c r="AB69" s="237"/>
      <c r="AC69" s="237"/>
      <c r="AD69" s="314"/>
      <c r="AE69" s="237"/>
      <c r="AF69" s="237"/>
      <c r="AG69" s="237"/>
      <c r="AH69" s="237"/>
      <c r="AI69" s="237"/>
      <c r="AJ69" s="237"/>
      <c r="AK69" s="237"/>
      <c r="AL69" s="237"/>
      <c r="AM69" s="237"/>
      <c r="AN69" s="237"/>
      <c r="AO69" s="237"/>
      <c r="AP69" s="237"/>
      <c r="AQ69" s="237"/>
      <c r="AR69" s="237"/>
      <c r="AS69" s="315"/>
      <c r="AT69" s="349"/>
      <c r="AU69" s="349"/>
      <c r="AV69" s="423"/>
    </row>
    <row r="70" spans="1:48" s="317" customFormat="1" x14ac:dyDescent="0.35">
      <c r="A70" s="237"/>
      <c r="B70" s="237"/>
      <c r="C70" s="237"/>
      <c r="D70" s="237"/>
      <c r="E70" s="237"/>
      <c r="F70" s="292"/>
      <c r="G70" s="237"/>
      <c r="H70" s="292"/>
      <c r="I70" s="292"/>
      <c r="J70" s="292"/>
      <c r="K70" s="237"/>
      <c r="L70" s="292"/>
      <c r="M70" s="237"/>
      <c r="N70" s="237"/>
      <c r="O70" s="314"/>
      <c r="P70" s="237"/>
      <c r="Q70" s="237"/>
      <c r="R70" s="237"/>
      <c r="S70" s="237"/>
      <c r="T70" s="237"/>
      <c r="U70" s="237"/>
      <c r="V70" s="237"/>
      <c r="W70" s="237"/>
      <c r="X70" s="237"/>
      <c r="Y70" s="237"/>
      <c r="Z70" s="237"/>
      <c r="AA70" s="237"/>
      <c r="AB70" s="237"/>
      <c r="AC70" s="237"/>
      <c r="AD70" s="314"/>
      <c r="AE70" s="237"/>
      <c r="AF70" s="237"/>
      <c r="AG70" s="237"/>
      <c r="AH70" s="237"/>
      <c r="AI70" s="237"/>
      <c r="AJ70" s="237"/>
      <c r="AK70" s="237"/>
      <c r="AL70" s="237"/>
      <c r="AM70" s="237"/>
      <c r="AN70" s="237"/>
      <c r="AO70" s="237"/>
      <c r="AP70" s="237"/>
      <c r="AQ70" s="237"/>
      <c r="AR70" s="237"/>
      <c r="AS70" s="315"/>
      <c r="AT70" s="349"/>
      <c r="AU70" s="349"/>
      <c r="AV70" s="423"/>
    </row>
    <row r="71" spans="1:48" s="317" customFormat="1" x14ac:dyDescent="0.35">
      <c r="A71" s="237"/>
      <c r="B71" s="237"/>
      <c r="C71" s="237"/>
      <c r="D71" s="237"/>
      <c r="E71" s="237"/>
      <c r="F71" s="292"/>
      <c r="G71" s="237"/>
      <c r="H71" s="292"/>
      <c r="I71" s="292"/>
      <c r="J71" s="292"/>
      <c r="K71" s="237"/>
      <c r="L71" s="292"/>
      <c r="M71" s="237"/>
      <c r="N71" s="237"/>
      <c r="O71" s="314"/>
      <c r="P71" s="237"/>
      <c r="Q71" s="237"/>
      <c r="R71" s="237"/>
      <c r="S71" s="237"/>
      <c r="T71" s="237"/>
      <c r="U71" s="237"/>
      <c r="V71" s="237"/>
      <c r="W71" s="237"/>
      <c r="X71" s="237"/>
      <c r="Y71" s="237"/>
      <c r="Z71" s="237"/>
      <c r="AA71" s="237"/>
      <c r="AB71" s="237"/>
      <c r="AC71" s="237"/>
      <c r="AD71" s="314"/>
      <c r="AE71" s="237"/>
      <c r="AF71" s="237"/>
      <c r="AG71" s="237"/>
      <c r="AH71" s="237"/>
      <c r="AI71" s="237"/>
      <c r="AJ71" s="237"/>
      <c r="AK71" s="237"/>
      <c r="AL71" s="237"/>
      <c r="AM71" s="237"/>
      <c r="AN71" s="237"/>
      <c r="AO71" s="237"/>
      <c r="AP71" s="237"/>
      <c r="AQ71" s="237"/>
      <c r="AR71" s="237"/>
      <c r="AS71" s="315"/>
      <c r="AT71" s="349"/>
      <c r="AU71" s="349"/>
      <c r="AV71" s="423"/>
    </row>
  </sheetData>
  <mergeCells count="36">
    <mergeCell ref="L4:L5"/>
    <mergeCell ref="M4:M5"/>
    <mergeCell ref="N4:N5"/>
    <mergeCell ref="O4:O5"/>
    <mergeCell ref="Z4:AA4"/>
    <mergeCell ref="AU3:AU5"/>
    <mergeCell ref="A4:A5"/>
    <mergeCell ref="B4:B5"/>
    <mergeCell ref="C4:C5"/>
    <mergeCell ref="D4:D5"/>
    <mergeCell ref="F4:F5"/>
    <mergeCell ref="G4:G5"/>
    <mergeCell ref="H4:H5"/>
    <mergeCell ref="J4:J5"/>
    <mergeCell ref="K4:K5"/>
    <mergeCell ref="F3:H3"/>
    <mergeCell ref="J3:L3"/>
    <mergeCell ref="P3:AC3"/>
    <mergeCell ref="AE3:AR3"/>
    <mergeCell ref="AS3:AS5"/>
    <mergeCell ref="P4:Q4"/>
    <mergeCell ref="R4:S4"/>
    <mergeCell ref="T4:U4"/>
    <mergeCell ref="V4:W4"/>
    <mergeCell ref="X4:Y4"/>
    <mergeCell ref="AM4:AN4"/>
    <mergeCell ref="AO4:AP4"/>
    <mergeCell ref="AQ4:AR4"/>
    <mergeCell ref="AV4:AV5"/>
    <mergeCell ref="AB4:AC4"/>
    <mergeCell ref="AD4:AD5"/>
    <mergeCell ref="AE4:AF4"/>
    <mergeCell ref="AG4:AH4"/>
    <mergeCell ref="AI4:AJ4"/>
    <mergeCell ref="AK4:AL4"/>
    <mergeCell ref="AT3:AT5"/>
  </mergeCells>
  <pageMargins left="0.17" right="0.28000000000000003" top="0.28999999999999998" bottom="0" header="0" footer="0"/>
  <pageSetup paperSize="9" scale="28" fitToHeight="8"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F07FC-763B-490F-93FB-F4A18A0F98A7}">
  <dimension ref="A1:D37"/>
  <sheetViews>
    <sheetView zoomScale="90" zoomScaleNormal="90" workbookViewId="0">
      <pane xSplit="2" ySplit="5" topLeftCell="C23" activePane="bottomRight" state="frozen"/>
      <selection activeCell="R15" sqref="R15"/>
      <selection pane="topRight" activeCell="R15" sqref="R15"/>
      <selection pane="bottomLeft" activeCell="R15" sqref="R15"/>
      <selection pane="bottomRight" activeCell="B50" sqref="B50"/>
    </sheetView>
  </sheetViews>
  <sheetFormatPr defaultRowHeight="14" x14ac:dyDescent="0.3"/>
  <cols>
    <col min="1" max="1" width="7.81640625" style="182" customWidth="1"/>
    <col min="2" max="2" width="79.453125" style="182" customWidth="1"/>
    <col min="3" max="3" width="9.54296875" style="182" customWidth="1"/>
    <col min="4" max="4" width="79.81640625" style="182" customWidth="1"/>
    <col min="5" max="257" width="9.1796875" style="182"/>
    <col min="258" max="258" width="7.81640625" style="182" customWidth="1"/>
    <col min="259" max="259" width="44.7265625" style="182" customWidth="1"/>
    <col min="260" max="260" width="79.81640625" style="182" customWidth="1"/>
    <col min="261" max="513" width="9.1796875" style="182"/>
    <col min="514" max="514" width="7.81640625" style="182" customWidth="1"/>
    <col min="515" max="515" width="44.7265625" style="182" customWidth="1"/>
    <col min="516" max="516" width="79.81640625" style="182" customWidth="1"/>
    <col min="517" max="769" width="9.1796875" style="182"/>
    <col min="770" max="770" width="7.81640625" style="182" customWidth="1"/>
    <col min="771" max="771" width="44.7265625" style="182" customWidth="1"/>
    <col min="772" max="772" width="79.81640625" style="182" customWidth="1"/>
    <col min="773" max="1025" width="9.1796875" style="182"/>
    <col min="1026" max="1026" width="7.81640625" style="182" customWidth="1"/>
    <col min="1027" max="1027" width="44.7265625" style="182" customWidth="1"/>
    <col min="1028" max="1028" width="79.81640625" style="182" customWidth="1"/>
    <col min="1029" max="1281" width="9.1796875" style="182"/>
    <col min="1282" max="1282" width="7.81640625" style="182" customWidth="1"/>
    <col min="1283" max="1283" width="44.7265625" style="182" customWidth="1"/>
    <col min="1284" max="1284" width="79.81640625" style="182" customWidth="1"/>
    <col min="1285" max="1537" width="9.1796875" style="182"/>
    <col min="1538" max="1538" width="7.81640625" style="182" customWidth="1"/>
    <col min="1539" max="1539" width="44.7265625" style="182" customWidth="1"/>
    <col min="1540" max="1540" width="79.81640625" style="182" customWidth="1"/>
    <col min="1541" max="1793" width="9.1796875" style="182"/>
    <col min="1794" max="1794" width="7.81640625" style="182" customWidth="1"/>
    <col min="1795" max="1795" width="44.7265625" style="182" customWidth="1"/>
    <col min="1796" max="1796" width="79.81640625" style="182" customWidth="1"/>
    <col min="1797" max="2049" width="9.1796875" style="182"/>
    <col min="2050" max="2050" width="7.81640625" style="182" customWidth="1"/>
    <col min="2051" max="2051" width="44.7265625" style="182" customWidth="1"/>
    <col min="2052" max="2052" width="79.81640625" style="182" customWidth="1"/>
    <col min="2053" max="2305" width="9.1796875" style="182"/>
    <col min="2306" max="2306" width="7.81640625" style="182" customWidth="1"/>
    <col min="2307" max="2307" width="44.7265625" style="182" customWidth="1"/>
    <col min="2308" max="2308" width="79.81640625" style="182" customWidth="1"/>
    <col min="2309" max="2561" width="9.1796875" style="182"/>
    <col min="2562" max="2562" width="7.81640625" style="182" customWidth="1"/>
    <col min="2563" max="2563" width="44.7265625" style="182" customWidth="1"/>
    <col min="2564" max="2564" width="79.81640625" style="182" customWidth="1"/>
    <col min="2565" max="2817" width="9.1796875" style="182"/>
    <col min="2818" max="2818" width="7.81640625" style="182" customWidth="1"/>
    <col min="2819" max="2819" width="44.7265625" style="182" customWidth="1"/>
    <col min="2820" max="2820" width="79.81640625" style="182" customWidth="1"/>
    <col min="2821" max="3073" width="9.1796875" style="182"/>
    <col min="3074" max="3074" width="7.81640625" style="182" customWidth="1"/>
    <col min="3075" max="3075" width="44.7265625" style="182" customWidth="1"/>
    <col min="3076" max="3076" width="79.81640625" style="182" customWidth="1"/>
    <col min="3077" max="3329" width="9.1796875" style="182"/>
    <col min="3330" max="3330" width="7.81640625" style="182" customWidth="1"/>
    <col min="3331" max="3331" width="44.7265625" style="182" customWidth="1"/>
    <col min="3332" max="3332" width="79.81640625" style="182" customWidth="1"/>
    <col min="3333" max="3585" width="9.1796875" style="182"/>
    <col min="3586" max="3586" width="7.81640625" style="182" customWidth="1"/>
    <col min="3587" max="3587" width="44.7265625" style="182" customWidth="1"/>
    <col min="3588" max="3588" width="79.81640625" style="182" customWidth="1"/>
    <col min="3589" max="3841" width="9.1796875" style="182"/>
    <col min="3842" max="3842" width="7.81640625" style="182" customWidth="1"/>
    <col min="3843" max="3843" width="44.7265625" style="182" customWidth="1"/>
    <col min="3844" max="3844" width="79.81640625" style="182" customWidth="1"/>
    <col min="3845" max="4097" width="9.1796875" style="182"/>
    <col min="4098" max="4098" width="7.81640625" style="182" customWidth="1"/>
    <col min="4099" max="4099" width="44.7265625" style="182" customWidth="1"/>
    <col min="4100" max="4100" width="79.81640625" style="182" customWidth="1"/>
    <col min="4101" max="4353" width="9.1796875" style="182"/>
    <col min="4354" max="4354" width="7.81640625" style="182" customWidth="1"/>
    <col min="4355" max="4355" width="44.7265625" style="182" customWidth="1"/>
    <col min="4356" max="4356" width="79.81640625" style="182" customWidth="1"/>
    <col min="4357" max="4609" width="9.1796875" style="182"/>
    <col min="4610" max="4610" width="7.81640625" style="182" customWidth="1"/>
    <col min="4611" max="4611" width="44.7265625" style="182" customWidth="1"/>
    <col min="4612" max="4612" width="79.81640625" style="182" customWidth="1"/>
    <col min="4613" max="4865" width="9.1796875" style="182"/>
    <col min="4866" max="4866" width="7.81640625" style="182" customWidth="1"/>
    <col min="4867" max="4867" width="44.7265625" style="182" customWidth="1"/>
    <col min="4868" max="4868" width="79.81640625" style="182" customWidth="1"/>
    <col min="4869" max="5121" width="9.1796875" style="182"/>
    <col min="5122" max="5122" width="7.81640625" style="182" customWidth="1"/>
    <col min="5123" max="5123" width="44.7265625" style="182" customWidth="1"/>
    <col min="5124" max="5124" width="79.81640625" style="182" customWidth="1"/>
    <col min="5125" max="5377" width="9.1796875" style="182"/>
    <col min="5378" max="5378" width="7.81640625" style="182" customWidth="1"/>
    <col min="5379" max="5379" width="44.7265625" style="182" customWidth="1"/>
    <col min="5380" max="5380" width="79.81640625" style="182" customWidth="1"/>
    <col min="5381" max="5633" width="9.1796875" style="182"/>
    <col min="5634" max="5634" width="7.81640625" style="182" customWidth="1"/>
    <col min="5635" max="5635" width="44.7265625" style="182" customWidth="1"/>
    <col min="5636" max="5636" width="79.81640625" style="182" customWidth="1"/>
    <col min="5637" max="5889" width="9.1796875" style="182"/>
    <col min="5890" max="5890" width="7.81640625" style="182" customWidth="1"/>
    <col min="5891" max="5891" width="44.7265625" style="182" customWidth="1"/>
    <col min="5892" max="5892" width="79.81640625" style="182" customWidth="1"/>
    <col min="5893" max="6145" width="9.1796875" style="182"/>
    <col min="6146" max="6146" width="7.81640625" style="182" customWidth="1"/>
    <col min="6147" max="6147" width="44.7265625" style="182" customWidth="1"/>
    <col min="6148" max="6148" width="79.81640625" style="182" customWidth="1"/>
    <col min="6149" max="6401" width="9.1796875" style="182"/>
    <col min="6402" max="6402" width="7.81640625" style="182" customWidth="1"/>
    <col min="6403" max="6403" width="44.7265625" style="182" customWidth="1"/>
    <col min="6404" max="6404" width="79.81640625" style="182" customWidth="1"/>
    <col min="6405" max="6657" width="9.1796875" style="182"/>
    <col min="6658" max="6658" width="7.81640625" style="182" customWidth="1"/>
    <col min="6659" max="6659" width="44.7265625" style="182" customWidth="1"/>
    <col min="6660" max="6660" width="79.81640625" style="182" customWidth="1"/>
    <col min="6661" max="6913" width="9.1796875" style="182"/>
    <col min="6914" max="6914" width="7.81640625" style="182" customWidth="1"/>
    <col min="6915" max="6915" width="44.7265625" style="182" customWidth="1"/>
    <col min="6916" max="6916" width="79.81640625" style="182" customWidth="1"/>
    <col min="6917" max="7169" width="9.1796875" style="182"/>
    <col min="7170" max="7170" width="7.81640625" style="182" customWidth="1"/>
    <col min="7171" max="7171" width="44.7265625" style="182" customWidth="1"/>
    <col min="7172" max="7172" width="79.81640625" style="182" customWidth="1"/>
    <col min="7173" max="7425" width="9.1796875" style="182"/>
    <col min="7426" max="7426" width="7.81640625" style="182" customWidth="1"/>
    <col min="7427" max="7427" width="44.7265625" style="182" customWidth="1"/>
    <col min="7428" max="7428" width="79.81640625" style="182" customWidth="1"/>
    <col min="7429" max="7681" width="9.1796875" style="182"/>
    <col min="7682" max="7682" width="7.81640625" style="182" customWidth="1"/>
    <col min="7683" max="7683" width="44.7265625" style="182" customWidth="1"/>
    <col min="7684" max="7684" width="79.81640625" style="182" customWidth="1"/>
    <col min="7685" max="7937" width="9.1796875" style="182"/>
    <col min="7938" max="7938" width="7.81640625" style="182" customWidth="1"/>
    <col min="7939" max="7939" width="44.7265625" style="182" customWidth="1"/>
    <col min="7940" max="7940" width="79.81640625" style="182" customWidth="1"/>
    <col min="7941" max="8193" width="9.1796875" style="182"/>
    <col min="8194" max="8194" width="7.81640625" style="182" customWidth="1"/>
    <col min="8195" max="8195" width="44.7265625" style="182" customWidth="1"/>
    <col min="8196" max="8196" width="79.81640625" style="182" customWidth="1"/>
    <col min="8197" max="8449" width="9.1796875" style="182"/>
    <col min="8450" max="8450" width="7.81640625" style="182" customWidth="1"/>
    <col min="8451" max="8451" width="44.7265625" style="182" customWidth="1"/>
    <col min="8452" max="8452" width="79.81640625" style="182" customWidth="1"/>
    <col min="8453" max="8705" width="9.1796875" style="182"/>
    <col min="8706" max="8706" width="7.81640625" style="182" customWidth="1"/>
    <col min="8707" max="8707" width="44.7265625" style="182" customWidth="1"/>
    <col min="8708" max="8708" width="79.81640625" style="182" customWidth="1"/>
    <col min="8709" max="8961" width="9.1796875" style="182"/>
    <col min="8962" max="8962" width="7.81640625" style="182" customWidth="1"/>
    <col min="8963" max="8963" width="44.7265625" style="182" customWidth="1"/>
    <col min="8964" max="8964" width="79.81640625" style="182" customWidth="1"/>
    <col min="8965" max="9217" width="9.1796875" style="182"/>
    <col min="9218" max="9218" width="7.81640625" style="182" customWidth="1"/>
    <col min="9219" max="9219" width="44.7265625" style="182" customWidth="1"/>
    <col min="9220" max="9220" width="79.81640625" style="182" customWidth="1"/>
    <col min="9221" max="9473" width="9.1796875" style="182"/>
    <col min="9474" max="9474" width="7.81640625" style="182" customWidth="1"/>
    <col min="9475" max="9475" width="44.7265625" style="182" customWidth="1"/>
    <col min="9476" max="9476" width="79.81640625" style="182" customWidth="1"/>
    <col min="9477" max="9729" width="9.1796875" style="182"/>
    <col min="9730" max="9730" width="7.81640625" style="182" customWidth="1"/>
    <col min="9731" max="9731" width="44.7265625" style="182" customWidth="1"/>
    <col min="9732" max="9732" width="79.81640625" style="182" customWidth="1"/>
    <col min="9733" max="9985" width="9.1796875" style="182"/>
    <col min="9986" max="9986" width="7.81640625" style="182" customWidth="1"/>
    <col min="9987" max="9987" width="44.7265625" style="182" customWidth="1"/>
    <col min="9988" max="9988" width="79.81640625" style="182" customWidth="1"/>
    <col min="9989" max="10241" width="9.1796875" style="182"/>
    <col min="10242" max="10242" width="7.81640625" style="182" customWidth="1"/>
    <col min="10243" max="10243" width="44.7265625" style="182" customWidth="1"/>
    <col min="10244" max="10244" width="79.81640625" style="182" customWidth="1"/>
    <col min="10245" max="10497" width="9.1796875" style="182"/>
    <col min="10498" max="10498" width="7.81640625" style="182" customWidth="1"/>
    <col min="10499" max="10499" width="44.7265625" style="182" customWidth="1"/>
    <col min="10500" max="10500" width="79.81640625" style="182" customWidth="1"/>
    <col min="10501" max="10753" width="9.1796875" style="182"/>
    <col min="10754" max="10754" width="7.81640625" style="182" customWidth="1"/>
    <col min="10755" max="10755" width="44.7265625" style="182" customWidth="1"/>
    <col min="10756" max="10756" width="79.81640625" style="182" customWidth="1"/>
    <col min="10757" max="11009" width="9.1796875" style="182"/>
    <col min="11010" max="11010" width="7.81640625" style="182" customWidth="1"/>
    <col min="11011" max="11011" width="44.7265625" style="182" customWidth="1"/>
    <col min="11012" max="11012" width="79.81640625" style="182" customWidth="1"/>
    <col min="11013" max="11265" width="9.1796875" style="182"/>
    <col min="11266" max="11266" width="7.81640625" style="182" customWidth="1"/>
    <col min="11267" max="11267" width="44.7265625" style="182" customWidth="1"/>
    <col min="11268" max="11268" width="79.81640625" style="182" customWidth="1"/>
    <col min="11269" max="11521" width="9.1796875" style="182"/>
    <col min="11522" max="11522" width="7.81640625" style="182" customWidth="1"/>
    <col min="11523" max="11523" width="44.7265625" style="182" customWidth="1"/>
    <col min="11524" max="11524" width="79.81640625" style="182" customWidth="1"/>
    <col min="11525" max="11777" width="9.1796875" style="182"/>
    <col min="11778" max="11778" width="7.81640625" style="182" customWidth="1"/>
    <col min="11779" max="11779" width="44.7265625" style="182" customWidth="1"/>
    <col min="11780" max="11780" width="79.81640625" style="182" customWidth="1"/>
    <col min="11781" max="12033" width="9.1796875" style="182"/>
    <col min="12034" max="12034" width="7.81640625" style="182" customWidth="1"/>
    <col min="12035" max="12035" width="44.7265625" style="182" customWidth="1"/>
    <col min="12036" max="12036" width="79.81640625" style="182" customWidth="1"/>
    <col min="12037" max="12289" width="9.1796875" style="182"/>
    <col min="12290" max="12290" width="7.81640625" style="182" customWidth="1"/>
    <col min="12291" max="12291" width="44.7265625" style="182" customWidth="1"/>
    <col min="12292" max="12292" width="79.81640625" style="182" customWidth="1"/>
    <col min="12293" max="12545" width="9.1796875" style="182"/>
    <col min="12546" max="12546" width="7.81640625" style="182" customWidth="1"/>
    <col min="12547" max="12547" width="44.7265625" style="182" customWidth="1"/>
    <col min="12548" max="12548" width="79.81640625" style="182" customWidth="1"/>
    <col min="12549" max="12801" width="9.1796875" style="182"/>
    <col min="12802" max="12802" width="7.81640625" style="182" customWidth="1"/>
    <col min="12803" max="12803" width="44.7265625" style="182" customWidth="1"/>
    <col min="12804" max="12804" width="79.81640625" style="182" customWidth="1"/>
    <col min="12805" max="13057" width="9.1796875" style="182"/>
    <col min="13058" max="13058" width="7.81640625" style="182" customWidth="1"/>
    <col min="13059" max="13059" width="44.7265625" style="182" customWidth="1"/>
    <col min="13060" max="13060" width="79.81640625" style="182" customWidth="1"/>
    <col min="13061" max="13313" width="9.1796875" style="182"/>
    <col min="13314" max="13314" width="7.81640625" style="182" customWidth="1"/>
    <col min="13315" max="13315" width="44.7265625" style="182" customWidth="1"/>
    <col min="13316" max="13316" width="79.81640625" style="182" customWidth="1"/>
    <col min="13317" max="13569" width="9.1796875" style="182"/>
    <col min="13570" max="13570" width="7.81640625" style="182" customWidth="1"/>
    <col min="13571" max="13571" width="44.7265625" style="182" customWidth="1"/>
    <col min="13572" max="13572" width="79.81640625" style="182" customWidth="1"/>
    <col min="13573" max="13825" width="9.1796875" style="182"/>
    <col min="13826" max="13826" width="7.81640625" style="182" customWidth="1"/>
    <col min="13827" max="13827" width="44.7265625" style="182" customWidth="1"/>
    <col min="13828" max="13828" width="79.81640625" style="182" customWidth="1"/>
    <col min="13829" max="14081" width="9.1796875" style="182"/>
    <col min="14082" max="14082" width="7.81640625" style="182" customWidth="1"/>
    <col min="14083" max="14083" width="44.7265625" style="182" customWidth="1"/>
    <col min="14084" max="14084" width="79.81640625" style="182" customWidth="1"/>
    <col min="14085" max="14337" width="9.1796875" style="182"/>
    <col min="14338" max="14338" width="7.81640625" style="182" customWidth="1"/>
    <col min="14339" max="14339" width="44.7265625" style="182" customWidth="1"/>
    <col min="14340" max="14340" width="79.81640625" style="182" customWidth="1"/>
    <col min="14341" max="14593" width="9.1796875" style="182"/>
    <col min="14594" max="14594" width="7.81640625" style="182" customWidth="1"/>
    <col min="14595" max="14595" width="44.7265625" style="182" customWidth="1"/>
    <col min="14596" max="14596" width="79.81640625" style="182" customWidth="1"/>
    <col min="14597" max="14849" width="9.1796875" style="182"/>
    <col min="14850" max="14850" width="7.81640625" style="182" customWidth="1"/>
    <col min="14851" max="14851" width="44.7265625" style="182" customWidth="1"/>
    <col min="14852" max="14852" width="79.81640625" style="182" customWidth="1"/>
    <col min="14853" max="15105" width="9.1796875" style="182"/>
    <col min="15106" max="15106" width="7.81640625" style="182" customWidth="1"/>
    <col min="15107" max="15107" width="44.7265625" style="182" customWidth="1"/>
    <col min="15108" max="15108" width="79.81640625" style="182" customWidth="1"/>
    <col min="15109" max="15361" width="9.1796875" style="182"/>
    <col min="15362" max="15362" width="7.81640625" style="182" customWidth="1"/>
    <col min="15363" max="15363" width="44.7265625" style="182" customWidth="1"/>
    <col min="15364" max="15364" width="79.81640625" style="182" customWidth="1"/>
    <col min="15365" max="15617" width="9.1796875" style="182"/>
    <col min="15618" max="15618" width="7.81640625" style="182" customWidth="1"/>
    <col min="15619" max="15619" width="44.7265625" style="182" customWidth="1"/>
    <col min="15620" max="15620" width="79.81640625" style="182" customWidth="1"/>
    <col min="15621" max="15873" width="9.1796875" style="182"/>
    <col min="15874" max="15874" width="7.81640625" style="182" customWidth="1"/>
    <col min="15875" max="15875" width="44.7265625" style="182" customWidth="1"/>
    <col min="15876" max="15876" width="79.81640625" style="182" customWidth="1"/>
    <col min="15877" max="16129" width="9.1796875" style="182"/>
    <col min="16130" max="16130" width="7.81640625" style="182" customWidth="1"/>
    <col min="16131" max="16131" width="44.7265625" style="182" customWidth="1"/>
    <col min="16132" max="16132" width="79.81640625" style="182" customWidth="1"/>
    <col min="16133" max="16384" width="9.1796875" style="182"/>
  </cols>
  <sheetData>
    <row r="1" spans="1:4" ht="16.5" hidden="1" x14ac:dyDescent="0.35">
      <c r="A1" s="194" t="s">
        <v>217</v>
      </c>
      <c r="B1" s="190"/>
      <c r="C1" s="190"/>
      <c r="D1" s="195"/>
    </row>
    <row r="2" spans="1:4" hidden="1" x14ac:dyDescent="0.3">
      <c r="B2" s="190"/>
      <c r="C2" s="190"/>
      <c r="D2" s="195"/>
    </row>
    <row r="3" spans="1:4" ht="15" hidden="1" x14ac:dyDescent="0.3">
      <c r="A3" s="488" t="s">
        <v>218</v>
      </c>
      <c r="B3" s="488"/>
      <c r="C3" s="488"/>
      <c r="D3" s="488"/>
    </row>
    <row r="4" spans="1:4" hidden="1" x14ac:dyDescent="0.3">
      <c r="B4" s="190"/>
      <c r="C4" s="190"/>
      <c r="D4" s="195"/>
    </row>
    <row r="5" spans="1:4" ht="28.5" customHeight="1" x14ac:dyDescent="0.3">
      <c r="A5" s="196" t="s">
        <v>219</v>
      </c>
      <c r="B5" s="196" t="s">
        <v>235</v>
      </c>
      <c r="C5" s="486" t="s">
        <v>220</v>
      </c>
      <c r="D5" s="487"/>
    </row>
    <row r="6" spans="1:4" x14ac:dyDescent="0.3">
      <c r="A6" s="216" t="s">
        <v>15</v>
      </c>
      <c r="B6" s="216" t="s">
        <v>236</v>
      </c>
      <c r="C6" s="216"/>
      <c r="D6" s="216"/>
    </row>
    <row r="7" spans="1:4" x14ac:dyDescent="0.3">
      <c r="A7" s="216" t="s">
        <v>28</v>
      </c>
      <c r="B7" s="216" t="s">
        <v>237</v>
      </c>
      <c r="C7" s="216"/>
      <c r="D7" s="216"/>
    </row>
    <row r="8" spans="1:4" x14ac:dyDescent="0.3">
      <c r="A8" s="216" t="s">
        <v>52</v>
      </c>
      <c r="B8" s="216" t="s">
        <v>238</v>
      </c>
      <c r="C8" s="216"/>
      <c r="D8" s="216"/>
    </row>
    <row r="9" spans="1:4" x14ac:dyDescent="0.3">
      <c r="A9" s="216" t="s">
        <v>239</v>
      </c>
      <c r="B9" s="216" t="s">
        <v>240</v>
      </c>
      <c r="C9" s="216"/>
      <c r="D9" s="216"/>
    </row>
    <row r="10" spans="1:4" x14ac:dyDescent="0.3">
      <c r="A10" s="216" t="s">
        <v>116</v>
      </c>
      <c r="B10" s="216" t="s">
        <v>241</v>
      </c>
      <c r="C10" s="216"/>
      <c r="D10" s="216"/>
    </row>
    <row r="11" spans="1:4" ht="25" x14ac:dyDescent="0.3">
      <c r="A11" s="216" t="s">
        <v>119</v>
      </c>
      <c r="B11" s="216" t="s">
        <v>242</v>
      </c>
      <c r="C11" s="216"/>
      <c r="D11" s="216"/>
    </row>
    <row r="12" spans="1:4" x14ac:dyDescent="0.3">
      <c r="A12" s="216" t="s">
        <v>122</v>
      </c>
      <c r="B12" s="216" t="s">
        <v>243</v>
      </c>
      <c r="C12" s="216"/>
      <c r="D12" s="216"/>
    </row>
    <row r="13" spans="1:4" x14ac:dyDescent="0.3">
      <c r="A13" s="216" t="s">
        <v>137</v>
      </c>
      <c r="B13" s="216" t="s">
        <v>245</v>
      </c>
      <c r="C13" s="216"/>
      <c r="D13" s="216"/>
    </row>
    <row r="14" spans="1:4" x14ac:dyDescent="0.3">
      <c r="A14" s="216" t="s">
        <v>140</v>
      </c>
      <c r="B14" s="216" t="s">
        <v>246</v>
      </c>
      <c r="C14" s="216"/>
      <c r="D14" s="216"/>
    </row>
    <row r="15" spans="1:4" x14ac:dyDescent="0.3">
      <c r="A15" s="216" t="s">
        <v>148</v>
      </c>
      <c r="B15" s="216" t="s">
        <v>247</v>
      </c>
      <c r="C15" s="216"/>
      <c r="D15" s="216"/>
    </row>
    <row r="16" spans="1:4" ht="25" x14ac:dyDescent="0.3">
      <c r="A16" s="216" t="s">
        <v>151</v>
      </c>
      <c r="B16" s="216" t="s">
        <v>248</v>
      </c>
      <c r="C16" s="216"/>
      <c r="D16" s="216"/>
    </row>
    <row r="17" spans="1:4" x14ac:dyDescent="0.3">
      <c r="A17" s="216" t="s">
        <v>154</v>
      </c>
      <c r="B17" s="216" t="s">
        <v>249</v>
      </c>
      <c r="C17" s="216"/>
      <c r="D17" s="216"/>
    </row>
    <row r="18" spans="1:4" x14ac:dyDescent="0.3">
      <c r="A18" s="216" t="s">
        <v>157</v>
      </c>
      <c r="B18" s="216" t="s">
        <v>250</v>
      </c>
      <c r="C18" s="216"/>
      <c r="D18" s="216"/>
    </row>
    <row r="19" spans="1:4" ht="25" x14ac:dyDescent="0.3">
      <c r="A19" s="216" t="s">
        <v>160</v>
      </c>
      <c r="B19" s="216" t="s">
        <v>251</v>
      </c>
      <c r="C19" s="216"/>
      <c r="D19" s="216"/>
    </row>
    <row r="20" spans="1:4" x14ac:dyDescent="0.3">
      <c r="A20" s="216" t="s">
        <v>252</v>
      </c>
      <c r="B20" s="216" t="s">
        <v>253</v>
      </c>
      <c r="C20" s="216"/>
      <c r="D20" s="216"/>
    </row>
    <row r="21" spans="1:4" x14ac:dyDescent="0.3">
      <c r="A21" s="216" t="s">
        <v>254</v>
      </c>
      <c r="B21" s="216" t="s">
        <v>255</v>
      </c>
      <c r="C21" s="216"/>
      <c r="D21" s="216"/>
    </row>
    <row r="22" spans="1:4" x14ac:dyDescent="0.3">
      <c r="A22" s="216" t="s">
        <v>256</v>
      </c>
      <c r="B22" s="216" t="s">
        <v>257</v>
      </c>
      <c r="C22" s="216"/>
      <c r="D22" s="216"/>
    </row>
    <row r="23" spans="1:4" x14ac:dyDescent="0.3">
      <c r="A23" s="216" t="s">
        <v>258</v>
      </c>
      <c r="B23" s="216" t="s">
        <v>259</v>
      </c>
      <c r="C23" s="216"/>
      <c r="D23" s="216"/>
    </row>
    <row r="24" spans="1:4" x14ac:dyDescent="0.3">
      <c r="A24" s="216" t="s">
        <v>260</v>
      </c>
      <c r="B24" s="216" t="s">
        <v>261</v>
      </c>
      <c r="C24" s="216"/>
      <c r="D24" s="216"/>
    </row>
    <row r="25" spans="1:4" x14ac:dyDescent="0.3">
      <c r="A25" s="216" t="s">
        <v>262</v>
      </c>
      <c r="B25" s="216" t="s">
        <v>263</v>
      </c>
      <c r="C25" s="216"/>
      <c r="D25" s="216"/>
    </row>
    <row r="26" spans="1:4" x14ac:dyDescent="0.3">
      <c r="A26" s="216" t="s">
        <v>264</v>
      </c>
      <c r="B26" s="216" t="s">
        <v>265</v>
      </c>
      <c r="C26" s="216"/>
      <c r="D26" s="216"/>
    </row>
    <row r="27" spans="1:4" x14ac:dyDescent="0.3">
      <c r="A27" s="216" t="s">
        <v>266</v>
      </c>
      <c r="B27" s="216" t="s">
        <v>267</v>
      </c>
      <c r="C27" s="216"/>
      <c r="D27" s="216"/>
    </row>
    <row r="28" spans="1:4" x14ac:dyDescent="0.3">
      <c r="A28" s="216" t="s">
        <v>268</v>
      </c>
      <c r="B28" s="216" t="s">
        <v>269</v>
      </c>
      <c r="C28" s="216"/>
      <c r="D28" s="216"/>
    </row>
    <row r="29" spans="1:4" x14ac:dyDescent="0.3">
      <c r="A29" s="216" t="s">
        <v>270</v>
      </c>
      <c r="B29" s="216" t="s">
        <v>271</v>
      </c>
      <c r="C29" s="216"/>
      <c r="D29" s="216"/>
    </row>
    <row r="30" spans="1:4" x14ac:dyDescent="0.3">
      <c r="A30" s="216" t="s">
        <v>272</v>
      </c>
      <c r="B30" s="216" t="s">
        <v>273</v>
      </c>
      <c r="C30" s="216"/>
      <c r="D30" s="216"/>
    </row>
    <row r="31" spans="1:4" x14ac:dyDescent="0.3">
      <c r="A31" s="216" t="s">
        <v>274</v>
      </c>
      <c r="B31" s="216" t="s">
        <v>275</v>
      </c>
      <c r="C31" s="216"/>
      <c r="D31" s="216"/>
    </row>
    <row r="32" spans="1:4" ht="25" x14ac:dyDescent="0.3">
      <c r="A32" s="216" t="s">
        <v>276</v>
      </c>
      <c r="B32" s="216" t="s">
        <v>277</v>
      </c>
      <c r="C32" s="216"/>
      <c r="D32" s="216"/>
    </row>
    <row r="33" spans="1:4" x14ac:dyDescent="0.3">
      <c r="A33" s="216" t="s">
        <v>278</v>
      </c>
      <c r="B33" s="216" t="s">
        <v>279</v>
      </c>
      <c r="C33" s="216"/>
      <c r="D33" s="216"/>
    </row>
    <row r="34" spans="1:4" x14ac:dyDescent="0.3">
      <c r="A34" s="216" t="s">
        <v>280</v>
      </c>
      <c r="B34" s="216" t="s">
        <v>281</v>
      </c>
      <c r="C34" s="216"/>
      <c r="D34" s="216"/>
    </row>
    <row r="35" spans="1:4" x14ac:dyDescent="0.3">
      <c r="A35" s="218" t="s">
        <v>244</v>
      </c>
      <c r="B35" s="190"/>
      <c r="C35" s="190"/>
      <c r="D35" s="195"/>
    </row>
    <row r="36" spans="1:4" x14ac:dyDescent="0.3">
      <c r="A36" s="217"/>
      <c r="B36" s="485"/>
      <c r="C36" s="485"/>
      <c r="D36" s="485"/>
    </row>
    <row r="37" spans="1:4" x14ac:dyDescent="0.3">
      <c r="A37" s="197"/>
      <c r="B37" s="190"/>
      <c r="C37" s="190"/>
      <c r="D37" s="191"/>
    </row>
  </sheetData>
  <mergeCells count="3">
    <mergeCell ref="B36:D36"/>
    <mergeCell ref="C5:D5"/>
    <mergeCell ref="A3:D3"/>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6ED61-4BC2-495F-86F8-59F881CB62A3}">
  <sheetPr>
    <tabColor rgb="FF92D050"/>
  </sheetPr>
  <dimension ref="A1"/>
  <sheetViews>
    <sheetView workbookViewId="0">
      <selection activeCell="S11" sqref="S11"/>
    </sheetView>
  </sheetViews>
  <sheetFormatPr defaultColWidth="9.1796875" defaultRowHeight="14" x14ac:dyDescent="0.3"/>
  <cols>
    <col min="1" max="16384" width="9.1796875" style="403"/>
  </cols>
  <sheetData>
    <row r="1" spans="1:1" x14ac:dyDescent="0.3">
      <c r="A1" s="402">
        <v>42769</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BC09D-97EB-496B-8374-42681EA181D4}">
  <sheetPr>
    <tabColor rgb="FF92D050"/>
  </sheetPr>
  <dimension ref="A1"/>
  <sheetViews>
    <sheetView workbookViewId="0">
      <selection activeCell="S11" sqref="S11"/>
    </sheetView>
  </sheetViews>
  <sheetFormatPr defaultColWidth="9.1796875" defaultRowHeight="14" x14ac:dyDescent="0.3"/>
  <cols>
    <col min="1" max="16384" width="9.1796875" style="403"/>
  </cols>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8F7D8-965E-4318-A0AE-B93FD0FEFDA2}">
  <sheetPr>
    <tabColor rgb="FF92D050"/>
  </sheetPr>
  <dimension ref="A1"/>
  <sheetViews>
    <sheetView workbookViewId="0">
      <selection activeCell="S11" sqref="S11"/>
    </sheetView>
  </sheetViews>
  <sheetFormatPr defaultColWidth="9.1796875" defaultRowHeight="14" x14ac:dyDescent="0.3"/>
  <cols>
    <col min="1" max="16384" width="9.1796875" style="403"/>
  </cols>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81D93-7064-4AEB-860C-673A8514BC8D}">
  <sheetPr>
    <tabColor rgb="FF92D050"/>
  </sheetPr>
  <dimension ref="A1"/>
  <sheetViews>
    <sheetView workbookViewId="0">
      <selection activeCell="S11" sqref="S11"/>
    </sheetView>
  </sheetViews>
  <sheetFormatPr defaultColWidth="9.1796875" defaultRowHeight="14" x14ac:dyDescent="0.3"/>
  <cols>
    <col min="1" max="16384" width="9.1796875" style="403"/>
  </cols>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ACBEF-4762-46DD-BE29-352C65F8E0E9}">
  <sheetPr>
    <tabColor rgb="FF92D050"/>
  </sheetPr>
  <dimension ref="A1"/>
  <sheetViews>
    <sheetView workbookViewId="0">
      <selection activeCell="S11" sqref="S11"/>
    </sheetView>
  </sheetViews>
  <sheetFormatPr defaultColWidth="9.1796875" defaultRowHeight="14" x14ac:dyDescent="0.3"/>
  <cols>
    <col min="1" max="16384" width="9.1796875" style="403"/>
  </cols>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83612-C087-4483-8FB0-CA080EA729FB}">
  <sheetPr>
    <tabColor theme="0" tint="-0.499984740745262"/>
    <pageSetUpPr fitToPage="1"/>
  </sheetPr>
  <dimension ref="A1:AX49"/>
  <sheetViews>
    <sheetView zoomScale="80" zoomScaleNormal="80" workbookViewId="0">
      <selection activeCell="C55" sqref="C55"/>
    </sheetView>
  </sheetViews>
  <sheetFormatPr defaultColWidth="9.1796875" defaultRowHeight="14" x14ac:dyDescent="0.25"/>
  <cols>
    <col min="1" max="1" width="6.81640625" style="443" customWidth="1"/>
    <col min="2" max="2" width="45.81640625" style="443" customWidth="1"/>
    <col min="3" max="3" width="32.26953125" style="443" customWidth="1"/>
    <col min="4" max="4" width="33.7265625" style="443" customWidth="1"/>
    <col min="5" max="5" width="8.1796875" style="443" customWidth="1"/>
    <col min="6" max="6" width="8.81640625" style="443" customWidth="1"/>
    <col min="7" max="7" width="15.1796875" style="443" customWidth="1"/>
    <col min="8" max="8" width="12.54296875" style="443" customWidth="1"/>
    <col min="9" max="9" width="12.81640625" style="443" customWidth="1"/>
    <col min="10" max="10" width="12" style="443" customWidth="1"/>
    <col min="11" max="11" width="16.54296875" style="443" customWidth="1"/>
    <col min="12" max="12" width="22.1796875" style="443" customWidth="1"/>
    <col min="13" max="13" width="18.7265625" style="443" customWidth="1"/>
    <col min="14" max="14" width="17.26953125" style="443" customWidth="1"/>
    <col min="15" max="15" width="10.7265625" style="443" customWidth="1"/>
    <col min="16" max="16" width="16.26953125" style="443" customWidth="1"/>
    <col min="17" max="17" width="4.54296875" style="314" customWidth="1"/>
    <col min="18" max="18" width="8.453125" style="237" customWidth="1"/>
    <col min="19" max="19" width="9.1796875" style="237"/>
    <col min="20" max="20" width="8.26953125" style="237" customWidth="1"/>
    <col min="21" max="21" width="9.1796875" style="237"/>
    <col min="22" max="22" width="8.26953125" style="237" customWidth="1"/>
    <col min="23" max="23" width="9.1796875" style="237"/>
    <col min="24" max="24" width="8.26953125" style="237" customWidth="1"/>
    <col min="25" max="25" width="9.1796875" style="237"/>
    <col min="26" max="26" width="8.26953125" style="237" customWidth="1"/>
    <col min="27" max="27" width="9.1796875" style="237"/>
    <col min="28" max="28" width="8.26953125" style="237" customWidth="1"/>
    <col min="29" max="29" width="9.1796875" style="237"/>
    <col min="30" max="30" width="8.26953125" style="237" customWidth="1"/>
    <col min="31" max="31" width="9.1796875" style="237"/>
    <col min="32" max="32" width="4.54296875" style="314" customWidth="1"/>
    <col min="33" max="33" width="8.453125" style="237" customWidth="1"/>
    <col min="34" max="34" width="9.1796875" style="237"/>
    <col min="35" max="35" width="8.26953125" style="237" customWidth="1"/>
    <col min="36" max="36" width="9.1796875" style="237"/>
    <col min="37" max="37" width="8.26953125" style="237" customWidth="1"/>
    <col min="38" max="38" width="9.1796875" style="237"/>
    <col min="39" max="39" width="8.26953125" style="237" customWidth="1"/>
    <col min="40" max="40" width="9.1796875" style="237"/>
    <col min="41" max="41" width="8.26953125" style="237" customWidth="1"/>
    <col min="42" max="42" width="9.1796875" style="237"/>
    <col min="43" max="43" width="8.26953125" style="237" customWidth="1"/>
    <col min="44" max="44" width="9.1796875" style="237"/>
    <col min="45" max="45" width="8.26953125" style="237" customWidth="1"/>
    <col min="46" max="46" width="9.1796875" style="237"/>
    <col min="47" max="47" width="4.54296875" style="315" customWidth="1"/>
    <col min="48" max="49" width="11" style="237" customWidth="1"/>
    <col min="50" max="50" width="12.26953125" style="423" customWidth="1"/>
    <col min="51" max="16384" width="9.1796875" style="443"/>
  </cols>
  <sheetData>
    <row r="1" spans="1:50" x14ac:dyDescent="0.25">
      <c r="R1" s="419" t="s">
        <v>465</v>
      </c>
    </row>
    <row r="2" spans="1:50" x14ac:dyDescent="0.25">
      <c r="AV2" s="349"/>
      <c r="AW2" s="349"/>
    </row>
    <row r="3" spans="1:50" ht="15" x14ac:dyDescent="0.3">
      <c r="A3" s="441" t="s">
        <v>501</v>
      </c>
      <c r="B3" s="442"/>
      <c r="C3" s="442"/>
      <c r="D3" s="442"/>
      <c r="E3" s="442"/>
      <c r="F3" s="442"/>
      <c r="G3" s="442"/>
      <c r="H3" s="442"/>
      <c r="I3" s="442"/>
      <c r="J3" s="442"/>
      <c r="K3" s="442"/>
      <c r="L3" s="442"/>
      <c r="M3" s="442"/>
      <c r="N3" s="442"/>
      <c r="O3" s="442"/>
      <c r="P3" s="442"/>
    </row>
    <row r="4" spans="1:50" ht="14.25" customHeight="1" x14ac:dyDescent="0.25">
      <c r="A4" s="584" t="s">
        <v>369</v>
      </c>
      <c r="B4" s="584" t="s">
        <v>370</v>
      </c>
      <c r="C4" s="584" t="s">
        <v>494</v>
      </c>
      <c r="D4" s="584" t="s">
        <v>371</v>
      </c>
      <c r="E4" s="580" t="s">
        <v>372</v>
      </c>
      <c r="F4" s="581"/>
      <c r="G4" s="577" t="s">
        <v>374</v>
      </c>
      <c r="H4" s="578"/>
      <c r="I4" s="578"/>
      <c r="J4" s="579"/>
      <c r="K4" s="584" t="s">
        <v>430</v>
      </c>
      <c r="L4" s="584" t="s">
        <v>497</v>
      </c>
      <c r="M4" s="584" t="s">
        <v>495</v>
      </c>
      <c r="N4" s="584" t="s">
        <v>496</v>
      </c>
      <c r="O4" s="586" t="s">
        <v>375</v>
      </c>
      <c r="P4" s="584" t="s">
        <v>382</v>
      </c>
      <c r="R4" s="535" t="s">
        <v>227</v>
      </c>
      <c r="S4" s="535"/>
      <c r="T4" s="535"/>
      <c r="U4" s="535"/>
      <c r="V4" s="535"/>
      <c r="W4" s="535"/>
      <c r="X4" s="535"/>
      <c r="Y4" s="535"/>
      <c r="Z4" s="535"/>
      <c r="AA4" s="535"/>
      <c r="AB4" s="535"/>
      <c r="AC4" s="535"/>
      <c r="AD4" s="535"/>
      <c r="AE4" s="535"/>
      <c r="AG4" s="535" t="s">
        <v>227</v>
      </c>
      <c r="AH4" s="535"/>
      <c r="AI4" s="535"/>
      <c r="AJ4" s="535"/>
      <c r="AK4" s="535"/>
      <c r="AL4" s="535"/>
      <c r="AM4" s="535"/>
      <c r="AN4" s="535"/>
      <c r="AO4" s="535"/>
      <c r="AP4" s="535"/>
      <c r="AQ4" s="535"/>
      <c r="AR4" s="535"/>
      <c r="AS4" s="535"/>
      <c r="AT4" s="535"/>
      <c r="AU4" s="548" t="s">
        <v>458</v>
      </c>
      <c r="AV4" s="545" t="s">
        <v>341</v>
      </c>
      <c r="AW4" s="545" t="s">
        <v>31</v>
      </c>
    </row>
    <row r="5" spans="1:50" ht="26" x14ac:dyDescent="0.25">
      <c r="A5" s="588"/>
      <c r="B5" s="588"/>
      <c r="C5" s="588"/>
      <c r="D5" s="588"/>
      <c r="E5" s="582"/>
      <c r="F5" s="583"/>
      <c r="G5" s="474" t="s">
        <v>373</v>
      </c>
      <c r="H5" s="444" t="s">
        <v>376</v>
      </c>
      <c r="I5" s="444" t="s">
        <v>377</v>
      </c>
      <c r="J5" s="444" t="s">
        <v>7</v>
      </c>
      <c r="K5" s="585"/>
      <c r="L5" s="585"/>
      <c r="M5" s="585"/>
      <c r="N5" s="585"/>
      <c r="O5" s="587"/>
      <c r="P5" s="585"/>
      <c r="Q5" s="536" t="s">
        <v>456</v>
      </c>
      <c r="R5" s="542" t="str">
        <f>modelis!C8</f>
        <v>PET: caurspīdīgs</v>
      </c>
      <c r="S5" s="534"/>
      <c r="T5" s="534" t="str">
        <f>modelis!C9</f>
        <v>PET: citu krāsu</v>
      </c>
      <c r="U5" s="534"/>
      <c r="V5" s="534" t="str">
        <f>modelis!C10</f>
        <v>Metāls:Alumīnijs</v>
      </c>
      <c r="W5" s="534"/>
      <c r="X5" s="534" t="str">
        <f>modelis!C11</f>
        <v>Metāls:Tērauds</v>
      </c>
      <c r="Y5" s="534"/>
      <c r="Z5" s="534" t="str">
        <f>modelis!C12</f>
        <v>Vienreizlietojamais stikls</v>
      </c>
      <c r="AA5" s="534"/>
      <c r="AB5" s="534" t="str">
        <f>modelis!C13</f>
        <v>Universāla dizaina (BBH)stikls</v>
      </c>
      <c r="AC5" s="534"/>
      <c r="AD5" s="534" t="str">
        <f>modelis!C14</f>
        <v>Individuāla dizaina stikls</v>
      </c>
      <c r="AE5" s="534"/>
      <c r="AF5" s="536" t="s">
        <v>457</v>
      </c>
      <c r="AG5" s="534" t="str">
        <f>modelis!C15</f>
        <v>Savākšana un nogāde šķirošanas centrā</v>
      </c>
      <c r="AH5" s="534"/>
      <c r="AI5" s="534" t="str">
        <f>modelis!C16</f>
        <v>Uzglabāšana pirms pārstrādes</v>
      </c>
      <c r="AJ5" s="534"/>
      <c r="AK5" s="534" t="str">
        <f>modelis!C17</f>
        <v>Presētā iepakojuma šķirošana</v>
      </c>
      <c r="AL5" s="534"/>
      <c r="AM5" s="534" t="str">
        <f>modelis!C18</f>
        <v>Nepresētā iepakojma šķirošana</v>
      </c>
      <c r="AN5" s="534"/>
      <c r="AO5" s="534" t="str">
        <f>modelis!C19</f>
        <v>Uzglabāšana pēc šķirošanas</v>
      </c>
      <c r="AP5" s="534"/>
      <c r="AQ5" s="534" t="str">
        <f>modelis!C20</f>
        <v>Tālākai pārstrādei derīgo mater. nogādāšana tālākai pārstrādei vai atgriešana dzērienu ražotājiem atkārtotai izmantošanai</v>
      </c>
      <c r="AR5" s="534"/>
      <c r="AS5" s="534" t="str">
        <f>modelis!C21</f>
        <v>Citi procesi*</v>
      </c>
      <c r="AT5" s="534"/>
      <c r="AU5" s="549"/>
      <c r="AV5" s="546"/>
      <c r="AW5" s="546"/>
      <c r="AX5" s="543" t="s">
        <v>444</v>
      </c>
    </row>
    <row r="6" spans="1:50" ht="44" x14ac:dyDescent="0.25">
      <c r="A6" s="585"/>
      <c r="B6" s="585"/>
      <c r="C6" s="585"/>
      <c r="D6" s="585"/>
      <c r="E6" s="460" t="s">
        <v>378</v>
      </c>
      <c r="F6" s="460" t="s">
        <v>379</v>
      </c>
      <c r="G6" s="460" t="s">
        <v>507</v>
      </c>
      <c r="H6" s="460" t="s">
        <v>380</v>
      </c>
      <c r="I6" s="460" t="s">
        <v>498</v>
      </c>
      <c r="J6" s="460" t="s">
        <v>31</v>
      </c>
      <c r="K6" s="460" t="s">
        <v>31</v>
      </c>
      <c r="L6" s="460" t="s">
        <v>31</v>
      </c>
      <c r="M6" s="460" t="s">
        <v>31</v>
      </c>
      <c r="N6" s="460" t="s">
        <v>31</v>
      </c>
      <c r="O6" s="460" t="s">
        <v>31</v>
      </c>
      <c r="P6" s="460" t="s">
        <v>31</v>
      </c>
      <c r="Q6" s="536"/>
      <c r="R6" s="296" t="s">
        <v>340</v>
      </c>
      <c r="S6" s="294" t="s">
        <v>31</v>
      </c>
      <c r="T6" s="296" t="s">
        <v>340</v>
      </c>
      <c r="U6" s="294" t="s">
        <v>31</v>
      </c>
      <c r="V6" s="296" t="s">
        <v>340</v>
      </c>
      <c r="W6" s="294" t="s">
        <v>31</v>
      </c>
      <c r="X6" s="296" t="s">
        <v>340</v>
      </c>
      <c r="Y6" s="294" t="s">
        <v>31</v>
      </c>
      <c r="Z6" s="296" t="s">
        <v>340</v>
      </c>
      <c r="AA6" s="294" t="s">
        <v>31</v>
      </c>
      <c r="AB6" s="296" t="s">
        <v>340</v>
      </c>
      <c r="AC6" s="294" t="s">
        <v>31</v>
      </c>
      <c r="AD6" s="296" t="s">
        <v>340</v>
      </c>
      <c r="AE6" s="294" t="s">
        <v>31</v>
      </c>
      <c r="AF6" s="536"/>
      <c r="AG6" s="296" t="s">
        <v>340</v>
      </c>
      <c r="AH6" s="294" t="s">
        <v>31</v>
      </c>
      <c r="AI6" s="296" t="s">
        <v>340</v>
      </c>
      <c r="AJ6" s="294" t="s">
        <v>31</v>
      </c>
      <c r="AK6" s="296" t="s">
        <v>340</v>
      </c>
      <c r="AL6" s="294" t="s">
        <v>31</v>
      </c>
      <c r="AM6" s="296" t="s">
        <v>340</v>
      </c>
      <c r="AN6" s="294" t="s">
        <v>31</v>
      </c>
      <c r="AO6" s="296" t="s">
        <v>340</v>
      </c>
      <c r="AP6" s="294" t="s">
        <v>31</v>
      </c>
      <c r="AQ6" s="296" t="s">
        <v>340</v>
      </c>
      <c r="AR6" s="294" t="s">
        <v>31</v>
      </c>
      <c r="AS6" s="296" t="s">
        <v>340</v>
      </c>
      <c r="AT6" s="294" t="s">
        <v>31</v>
      </c>
      <c r="AU6" s="550"/>
      <c r="AV6" s="547"/>
      <c r="AW6" s="547"/>
      <c r="AX6" s="544"/>
    </row>
    <row r="7" spans="1:50" x14ac:dyDescent="0.25">
      <c r="A7" s="573" t="s">
        <v>502</v>
      </c>
      <c r="B7" s="573"/>
      <c r="C7" s="573"/>
      <c r="D7" s="573"/>
      <c r="E7" s="461">
        <f>SUM(E8:E14)</f>
        <v>0</v>
      </c>
      <c r="F7" s="461">
        <f>SUM(F8:F14)</f>
        <v>0</v>
      </c>
      <c r="G7" s="461">
        <f>SUM(G8:G14)</f>
        <v>0</v>
      </c>
      <c r="H7" s="461">
        <f>SUM(H8:H14)</f>
        <v>0</v>
      </c>
      <c r="I7" s="461"/>
      <c r="J7" s="461">
        <f t="shared" ref="J7:P7" si="0">SUM(J8:J14)</f>
        <v>0</v>
      </c>
      <c r="K7" s="461">
        <f t="shared" si="0"/>
        <v>0</v>
      </c>
      <c r="L7" s="461">
        <f t="shared" si="0"/>
        <v>0</v>
      </c>
      <c r="M7" s="461">
        <f t="shared" si="0"/>
        <v>0</v>
      </c>
      <c r="N7" s="461">
        <f t="shared" si="0"/>
        <v>0</v>
      </c>
      <c r="O7" s="461">
        <f t="shared" si="0"/>
        <v>0</v>
      </c>
      <c r="P7" s="461">
        <f t="shared" si="0"/>
        <v>0</v>
      </c>
      <c r="Q7" s="320"/>
      <c r="R7" s="269"/>
      <c r="S7" s="269"/>
      <c r="T7" s="321"/>
      <c r="U7" s="269"/>
      <c r="V7" s="269"/>
      <c r="W7" s="269"/>
      <c r="X7" s="269"/>
      <c r="Y7" s="269"/>
      <c r="Z7" s="269"/>
      <c r="AA7" s="269"/>
      <c r="AB7" s="269"/>
      <c r="AC7" s="269"/>
      <c r="AD7" s="269"/>
      <c r="AE7" s="269"/>
      <c r="AF7" s="320"/>
      <c r="AG7" s="269"/>
      <c r="AH7" s="269"/>
      <c r="AI7" s="321"/>
      <c r="AJ7" s="269"/>
      <c r="AK7" s="269"/>
      <c r="AL7" s="269"/>
      <c r="AM7" s="269"/>
      <c r="AN7" s="269"/>
      <c r="AO7" s="269"/>
      <c r="AP7" s="269"/>
      <c r="AQ7" s="269"/>
      <c r="AR7" s="269"/>
      <c r="AS7" s="269"/>
      <c r="AT7" s="269"/>
      <c r="AU7" s="322"/>
      <c r="AV7" s="323"/>
      <c r="AW7" s="323"/>
      <c r="AX7" s="425"/>
    </row>
    <row r="8" spans="1:50" x14ac:dyDescent="0.25">
      <c r="A8" s="445">
        <v>1</v>
      </c>
      <c r="B8" s="446" t="s">
        <v>499</v>
      </c>
      <c r="C8" s="446" t="s">
        <v>508</v>
      </c>
      <c r="D8" s="447" t="s">
        <v>509</v>
      </c>
      <c r="E8" s="475"/>
      <c r="F8" s="475"/>
      <c r="G8" s="475"/>
      <c r="H8" s="462"/>
      <c r="I8" s="463"/>
      <c r="J8" s="462">
        <f>I8*H8</f>
        <v>0</v>
      </c>
      <c r="K8" s="462"/>
      <c r="L8" s="464"/>
      <c r="M8" s="462"/>
      <c r="N8" s="462"/>
      <c r="O8" s="462"/>
      <c r="P8" s="465">
        <f>SUM(J8:O8)</f>
        <v>0</v>
      </c>
      <c r="Q8" s="320"/>
      <c r="R8" s="269"/>
      <c r="S8" s="269"/>
      <c r="T8" s="321"/>
      <c r="U8" s="269"/>
      <c r="V8" s="269"/>
      <c r="W8" s="269"/>
      <c r="X8" s="269"/>
      <c r="Y8" s="269"/>
      <c r="Z8" s="269"/>
      <c r="AA8" s="269"/>
      <c r="AB8" s="269"/>
      <c r="AC8" s="269"/>
      <c r="AD8" s="269"/>
      <c r="AE8" s="269"/>
      <c r="AF8" s="320"/>
      <c r="AG8" s="269"/>
      <c r="AH8" s="269"/>
      <c r="AI8" s="321"/>
      <c r="AJ8" s="269"/>
      <c r="AK8" s="269"/>
      <c r="AL8" s="269"/>
      <c r="AM8" s="269"/>
      <c r="AN8" s="269"/>
      <c r="AO8" s="269"/>
      <c r="AP8" s="269"/>
      <c r="AQ8" s="269"/>
      <c r="AR8" s="269"/>
      <c r="AS8" s="269"/>
      <c r="AT8" s="269"/>
      <c r="AU8" s="322"/>
      <c r="AV8" s="323"/>
      <c r="AW8" s="323"/>
      <c r="AX8" s="425"/>
    </row>
    <row r="9" spans="1:50" x14ac:dyDescent="0.25">
      <c r="A9" s="445"/>
      <c r="B9" s="446"/>
      <c r="C9" s="446"/>
      <c r="D9" s="447"/>
      <c r="E9" s="475"/>
      <c r="F9" s="475"/>
      <c r="G9" s="475"/>
      <c r="H9" s="462"/>
      <c r="I9" s="463"/>
      <c r="J9" s="462">
        <f t="shared" ref="J9:J14" si="1">I9*H9</f>
        <v>0</v>
      </c>
      <c r="K9" s="462"/>
      <c r="L9" s="464"/>
      <c r="M9" s="462"/>
      <c r="N9" s="462"/>
      <c r="O9" s="462"/>
      <c r="P9" s="465">
        <f t="shared" ref="P9:P12" si="2">SUM(J9:O9)</f>
        <v>0</v>
      </c>
      <c r="Q9" s="326"/>
      <c r="R9" s="290"/>
      <c r="S9" s="290"/>
      <c r="T9" s="327"/>
      <c r="U9" s="290"/>
      <c r="V9" s="290"/>
      <c r="W9" s="290"/>
      <c r="X9" s="290"/>
      <c r="Y9" s="290"/>
      <c r="Z9" s="290"/>
      <c r="AA9" s="290"/>
      <c r="AB9" s="290"/>
      <c r="AC9" s="290"/>
      <c r="AD9" s="290"/>
      <c r="AE9" s="290"/>
      <c r="AF9" s="326"/>
      <c r="AG9" s="290"/>
      <c r="AH9" s="290"/>
      <c r="AI9" s="327"/>
      <c r="AJ9" s="290"/>
      <c r="AK9" s="290"/>
      <c r="AL9" s="290"/>
      <c r="AM9" s="290"/>
      <c r="AN9" s="290"/>
      <c r="AO9" s="290"/>
      <c r="AP9" s="290"/>
      <c r="AQ9" s="290"/>
      <c r="AR9" s="290"/>
      <c r="AS9" s="290"/>
      <c r="AT9" s="290"/>
      <c r="AU9" s="328"/>
      <c r="AV9" s="329"/>
      <c r="AW9" s="329"/>
      <c r="AX9" s="425"/>
    </row>
    <row r="10" spans="1:50" x14ac:dyDescent="0.25">
      <c r="A10" s="445"/>
      <c r="B10" s="446"/>
      <c r="C10" s="446"/>
      <c r="D10" s="447"/>
      <c r="E10" s="475"/>
      <c r="F10" s="475"/>
      <c r="G10" s="475"/>
      <c r="H10" s="462"/>
      <c r="I10" s="463"/>
      <c r="J10" s="462">
        <f t="shared" si="1"/>
        <v>0</v>
      </c>
      <c r="K10" s="462"/>
      <c r="L10" s="464"/>
      <c r="M10" s="462"/>
      <c r="N10" s="462"/>
      <c r="O10" s="462"/>
      <c r="P10" s="465">
        <f t="shared" si="2"/>
        <v>0</v>
      </c>
      <c r="Q10" s="320"/>
      <c r="R10" s="267" t="e">
        <f>modelis!G8</f>
        <v>#DIV/0!</v>
      </c>
      <c r="S10" s="268" t="e">
        <f>$O10*R10</f>
        <v>#DIV/0!</v>
      </c>
      <c r="T10" s="304" t="e">
        <f>modelis!G9</f>
        <v>#DIV/0!</v>
      </c>
      <c r="U10" s="268" t="e">
        <f>$O10*T10</f>
        <v>#DIV/0!</v>
      </c>
      <c r="V10" s="267" t="e">
        <f>modelis!G10</f>
        <v>#DIV/0!</v>
      </c>
      <c r="W10" s="268" t="e">
        <f>$O10*V10</f>
        <v>#DIV/0!</v>
      </c>
      <c r="X10" s="267" t="e">
        <f>modelis!G11</f>
        <v>#DIV/0!</v>
      </c>
      <c r="Y10" s="268" t="e">
        <f>$O10*X10</f>
        <v>#DIV/0!</v>
      </c>
      <c r="Z10" s="267" t="e">
        <f>modelis!G12</f>
        <v>#DIV/0!</v>
      </c>
      <c r="AA10" s="268" t="e">
        <f>$O10*Z10</f>
        <v>#DIV/0!</v>
      </c>
      <c r="AB10" s="267" t="e">
        <f>modelis!G13</f>
        <v>#DIV/0!</v>
      </c>
      <c r="AC10" s="268" t="e">
        <f>$O10*AB10</f>
        <v>#DIV/0!</v>
      </c>
      <c r="AD10" s="267" t="e">
        <f>modelis!G14</f>
        <v>#DIV/0!</v>
      </c>
      <c r="AE10" s="268" t="e">
        <f>$O10*AD10</f>
        <v>#DIV/0!</v>
      </c>
      <c r="AF10" s="320"/>
      <c r="AG10" s="267"/>
      <c r="AH10" s="268"/>
      <c r="AI10" s="304"/>
      <c r="AJ10" s="268"/>
      <c r="AK10" s="267"/>
      <c r="AL10" s="268"/>
      <c r="AM10" s="267"/>
      <c r="AN10" s="268"/>
      <c r="AO10" s="267"/>
      <c r="AP10" s="268"/>
      <c r="AQ10" s="267"/>
      <c r="AR10" s="268"/>
      <c r="AS10" s="267"/>
      <c r="AT10" s="268"/>
      <c r="AU10" s="322"/>
      <c r="AV10" s="323"/>
      <c r="AW10" s="323"/>
      <c r="AX10" s="427" t="e">
        <f>SUM(S10,U10,W10,Y10,AA10,AC10,AE10)+SUM(AH10,AJ10,AL10,AN10,AP10,AR10,AT10)+AW10</f>
        <v>#DIV/0!</v>
      </c>
    </row>
    <row r="11" spans="1:50" x14ac:dyDescent="0.25">
      <c r="A11" s="445"/>
      <c r="B11" s="446"/>
      <c r="C11" s="446"/>
      <c r="D11" s="447"/>
      <c r="E11" s="475"/>
      <c r="F11" s="475"/>
      <c r="G11" s="475"/>
      <c r="H11" s="462"/>
      <c r="I11" s="463"/>
      <c r="J11" s="462">
        <f t="shared" si="1"/>
        <v>0</v>
      </c>
      <c r="K11" s="462"/>
      <c r="L11" s="464"/>
      <c r="M11" s="462"/>
      <c r="N11" s="462"/>
      <c r="O11" s="462"/>
      <c r="P11" s="465">
        <f t="shared" si="2"/>
        <v>0</v>
      </c>
      <c r="Q11" s="320"/>
      <c r="R11" s="267"/>
      <c r="S11" s="268"/>
      <c r="T11" s="304"/>
      <c r="U11" s="268"/>
      <c r="V11" s="267"/>
      <c r="W11" s="268"/>
      <c r="X11" s="267"/>
      <c r="Y11" s="268"/>
      <c r="Z11" s="267"/>
      <c r="AA11" s="268"/>
      <c r="AB11" s="267"/>
      <c r="AC11" s="268"/>
      <c r="AD11" s="267"/>
      <c r="AE11" s="268"/>
      <c r="AF11" s="320"/>
      <c r="AG11" s="267"/>
      <c r="AH11" s="268"/>
      <c r="AI11" s="304"/>
      <c r="AJ11" s="268"/>
      <c r="AK11" s="267"/>
      <c r="AL11" s="268"/>
      <c r="AM11" s="267"/>
      <c r="AN11" s="268"/>
      <c r="AO11" s="267"/>
      <c r="AP11" s="268"/>
      <c r="AQ11" s="267"/>
      <c r="AR11" s="268"/>
      <c r="AS11" s="267"/>
      <c r="AT11" s="268"/>
      <c r="AU11" s="322"/>
      <c r="AV11" s="323"/>
      <c r="AW11" s="323"/>
      <c r="AX11" s="425"/>
    </row>
    <row r="12" spans="1:50" x14ac:dyDescent="0.25">
      <c r="A12" s="445"/>
      <c r="B12" s="446"/>
      <c r="C12" s="446"/>
      <c r="D12" s="447"/>
      <c r="E12" s="475"/>
      <c r="F12" s="475"/>
      <c r="G12" s="475"/>
      <c r="H12" s="462"/>
      <c r="I12" s="463"/>
      <c r="J12" s="462">
        <f t="shared" si="1"/>
        <v>0</v>
      </c>
      <c r="K12" s="462"/>
      <c r="L12" s="464"/>
      <c r="M12" s="462"/>
      <c r="N12" s="462"/>
      <c r="O12" s="462"/>
      <c r="P12" s="465">
        <f t="shared" si="2"/>
        <v>0</v>
      </c>
      <c r="Q12" s="326"/>
      <c r="R12" s="290"/>
      <c r="S12" s="290"/>
      <c r="T12" s="327"/>
      <c r="U12" s="290"/>
      <c r="V12" s="290"/>
      <c r="W12" s="290"/>
      <c r="X12" s="290"/>
      <c r="Y12" s="290"/>
      <c r="Z12" s="290"/>
      <c r="AA12" s="290"/>
      <c r="AB12" s="290"/>
      <c r="AC12" s="290"/>
      <c r="AD12" s="290"/>
      <c r="AE12" s="290"/>
      <c r="AF12" s="326"/>
      <c r="AG12" s="267" t="e">
        <f>modelis!G15</f>
        <v>#DIV/0!</v>
      </c>
      <c r="AH12" s="268" t="e">
        <f>$O12*AG12</f>
        <v>#DIV/0!</v>
      </c>
      <c r="AI12" s="304" t="e">
        <f>modelis!G16</f>
        <v>#DIV/0!</v>
      </c>
      <c r="AJ12" s="268" t="e">
        <f>$O12*AI12</f>
        <v>#DIV/0!</v>
      </c>
      <c r="AK12" s="267" t="e">
        <f>modelis!G17</f>
        <v>#DIV/0!</v>
      </c>
      <c r="AL12" s="268" t="e">
        <f>$O12*AK12</f>
        <v>#DIV/0!</v>
      </c>
      <c r="AM12" s="267" t="e">
        <f>modelis!G18</f>
        <v>#DIV/0!</v>
      </c>
      <c r="AN12" s="268" t="e">
        <f>$O12*AM12</f>
        <v>#DIV/0!</v>
      </c>
      <c r="AO12" s="267" t="e">
        <f>modelis!G19</f>
        <v>#DIV/0!</v>
      </c>
      <c r="AP12" s="268" t="e">
        <f>$O12*AO12</f>
        <v>#DIV/0!</v>
      </c>
      <c r="AQ12" s="267" t="e">
        <f>modelis!G20</f>
        <v>#DIV/0!</v>
      </c>
      <c r="AR12" s="268" t="e">
        <f>$O12*AQ12</f>
        <v>#DIV/0!</v>
      </c>
      <c r="AS12" s="267" t="e">
        <f>modelis!G21</f>
        <v>#DIV/0!</v>
      </c>
      <c r="AT12" s="268" t="e">
        <f>$O12*AS12</f>
        <v>#DIV/0!</v>
      </c>
      <c r="AU12" s="328"/>
      <c r="AV12" s="329"/>
      <c r="AW12" s="329"/>
      <c r="AX12" s="427" t="e">
        <f>SUM(S12,U12,W12,Y12,AA12,AC12,AE12)+SUM(AH12,AJ12,AL12,AN12,AP12,AR12,AT12)+AW12</f>
        <v>#DIV/0!</v>
      </c>
    </row>
    <row r="13" spans="1:50" x14ac:dyDescent="0.25">
      <c r="A13" s="445"/>
      <c r="B13" s="446"/>
      <c r="C13" s="451"/>
      <c r="D13" s="452"/>
      <c r="E13" s="475"/>
      <c r="F13" s="475"/>
      <c r="G13" s="475"/>
      <c r="H13" s="462"/>
      <c r="I13" s="463"/>
      <c r="J13" s="462">
        <f t="shared" si="1"/>
        <v>0</v>
      </c>
      <c r="K13" s="462"/>
      <c r="L13" s="462"/>
      <c r="M13" s="462"/>
      <c r="N13" s="462"/>
      <c r="O13" s="462"/>
      <c r="P13" s="465">
        <f>SUM(J13:O13)</f>
        <v>0</v>
      </c>
      <c r="Q13" s="320"/>
      <c r="R13" s="267"/>
      <c r="S13" s="268"/>
      <c r="T13" s="304"/>
      <c r="U13" s="268"/>
      <c r="V13" s="267"/>
      <c r="W13" s="268"/>
      <c r="X13" s="267"/>
      <c r="Y13" s="268"/>
      <c r="Z13" s="267"/>
      <c r="AA13" s="268"/>
      <c r="AB13" s="267"/>
      <c r="AC13" s="268"/>
      <c r="AD13" s="267"/>
      <c r="AE13" s="268"/>
      <c r="AF13" s="320"/>
      <c r="AG13" s="267"/>
      <c r="AH13" s="268"/>
      <c r="AI13" s="304"/>
      <c r="AJ13" s="268"/>
      <c r="AK13" s="267"/>
      <c r="AL13" s="268"/>
      <c r="AM13" s="267"/>
      <c r="AN13" s="268"/>
      <c r="AO13" s="267"/>
      <c r="AP13" s="268"/>
      <c r="AQ13" s="267"/>
      <c r="AR13" s="268"/>
      <c r="AS13" s="267"/>
      <c r="AT13" s="268"/>
      <c r="AU13" s="322"/>
      <c r="AV13" s="323"/>
      <c r="AW13" s="323"/>
      <c r="AX13" s="424"/>
    </row>
    <row r="14" spans="1:50" x14ac:dyDescent="0.25">
      <c r="A14" s="445"/>
      <c r="B14" s="446"/>
      <c r="C14" s="451"/>
      <c r="D14" s="452"/>
      <c r="E14" s="475"/>
      <c r="F14" s="475"/>
      <c r="G14" s="475"/>
      <c r="H14" s="462"/>
      <c r="I14" s="463"/>
      <c r="J14" s="462">
        <f t="shared" si="1"/>
        <v>0</v>
      </c>
      <c r="K14" s="462"/>
      <c r="L14" s="462"/>
      <c r="M14" s="462"/>
      <c r="N14" s="462"/>
      <c r="O14" s="462"/>
      <c r="P14" s="462">
        <f>SUM(J14:O14)</f>
        <v>0</v>
      </c>
      <c r="Q14" s="320"/>
      <c r="R14" s="267"/>
      <c r="S14" s="268"/>
      <c r="T14" s="304"/>
      <c r="U14" s="268"/>
      <c r="V14" s="267"/>
      <c r="W14" s="268"/>
      <c r="X14" s="267"/>
      <c r="Y14" s="268"/>
      <c r="Z14" s="267"/>
      <c r="AA14" s="268"/>
      <c r="AB14" s="267"/>
      <c r="AC14" s="268"/>
      <c r="AD14" s="267"/>
      <c r="AE14" s="268"/>
      <c r="AF14" s="320"/>
      <c r="AG14" s="267"/>
      <c r="AH14" s="268"/>
      <c r="AI14" s="304"/>
      <c r="AJ14" s="268"/>
      <c r="AK14" s="267"/>
      <c r="AL14" s="268"/>
      <c r="AM14" s="267"/>
      <c r="AN14" s="268"/>
      <c r="AO14" s="267"/>
      <c r="AP14" s="268"/>
      <c r="AQ14" s="267"/>
      <c r="AR14" s="268"/>
      <c r="AS14" s="267"/>
      <c r="AT14" s="268"/>
      <c r="AU14" s="322"/>
      <c r="AV14" s="323"/>
      <c r="AW14" s="323"/>
      <c r="AX14" s="424"/>
    </row>
    <row r="15" spans="1:50" x14ac:dyDescent="0.25">
      <c r="A15" s="573" t="s">
        <v>502</v>
      </c>
      <c r="B15" s="573"/>
      <c r="C15" s="573"/>
      <c r="D15" s="573"/>
      <c r="E15" s="461">
        <f>SUM(E17:E29)</f>
        <v>0</v>
      </c>
      <c r="F15" s="461">
        <f>SUM(F17:F29)</f>
        <v>0</v>
      </c>
      <c r="G15" s="461">
        <f>SUM(G17:G29)</f>
        <v>0</v>
      </c>
      <c r="H15" s="461">
        <f>SUM(H17:H29)</f>
        <v>0</v>
      </c>
      <c r="I15" s="461"/>
      <c r="J15" s="461">
        <f t="shared" ref="J15:O15" si="3">SUM(J17:J29)</f>
        <v>0</v>
      </c>
      <c r="K15" s="461">
        <f t="shared" si="3"/>
        <v>0</v>
      </c>
      <c r="L15" s="461">
        <f t="shared" si="3"/>
        <v>0</v>
      </c>
      <c r="M15" s="461">
        <f t="shared" si="3"/>
        <v>0</v>
      </c>
      <c r="N15" s="461">
        <f t="shared" si="3"/>
        <v>0</v>
      </c>
      <c r="O15" s="461">
        <f t="shared" si="3"/>
        <v>0</v>
      </c>
      <c r="P15" s="461">
        <f>P16+P23+P28</f>
        <v>0</v>
      </c>
      <c r="Q15" s="320"/>
      <c r="R15" s="267"/>
      <c r="S15" s="268"/>
      <c r="T15" s="304"/>
      <c r="U15" s="268"/>
      <c r="V15" s="267"/>
      <c r="W15" s="268"/>
      <c r="X15" s="267"/>
      <c r="Y15" s="268"/>
      <c r="Z15" s="267"/>
      <c r="AA15" s="268"/>
      <c r="AB15" s="267"/>
      <c r="AC15" s="268"/>
      <c r="AD15" s="267"/>
      <c r="AE15" s="268"/>
      <c r="AF15" s="320"/>
      <c r="AG15" s="267"/>
      <c r="AH15" s="268"/>
      <c r="AI15" s="304"/>
      <c r="AJ15" s="268"/>
      <c r="AK15" s="267"/>
      <c r="AL15" s="268"/>
      <c r="AM15" s="267"/>
      <c r="AN15" s="268"/>
      <c r="AO15" s="267"/>
      <c r="AP15" s="268"/>
      <c r="AQ15" s="267"/>
      <c r="AR15" s="268"/>
      <c r="AS15" s="267"/>
      <c r="AT15" s="268"/>
      <c r="AU15" s="322"/>
      <c r="AV15" s="323"/>
      <c r="AW15" s="323"/>
      <c r="AX15" s="424"/>
    </row>
    <row r="16" spans="1:50" x14ac:dyDescent="0.25">
      <c r="A16" s="573" t="s">
        <v>503</v>
      </c>
      <c r="B16" s="573"/>
      <c r="C16" s="573"/>
      <c r="D16" s="573"/>
      <c r="E16" s="461"/>
      <c r="F16" s="461"/>
      <c r="G16" s="461"/>
      <c r="H16" s="461"/>
      <c r="I16" s="461"/>
      <c r="J16" s="461"/>
      <c r="K16" s="461"/>
      <c r="L16" s="461"/>
      <c r="M16" s="461"/>
      <c r="N16" s="461"/>
      <c r="O16" s="461"/>
      <c r="P16" s="461">
        <f>SUM(P17:P22)</f>
        <v>0</v>
      </c>
      <c r="Q16" s="320"/>
      <c r="R16" s="267"/>
      <c r="S16" s="268"/>
      <c r="T16" s="304"/>
      <c r="U16" s="268"/>
      <c r="V16" s="267"/>
      <c r="W16" s="268"/>
      <c r="X16" s="267"/>
      <c r="Y16" s="268"/>
      <c r="Z16" s="267"/>
      <c r="AA16" s="268"/>
      <c r="AB16" s="267"/>
      <c r="AC16" s="268"/>
      <c r="AD16" s="267"/>
      <c r="AE16" s="268"/>
      <c r="AF16" s="320"/>
      <c r="AG16" s="267"/>
      <c r="AH16" s="268"/>
      <c r="AI16" s="304"/>
      <c r="AJ16" s="268"/>
      <c r="AK16" s="267"/>
      <c r="AL16" s="268"/>
      <c r="AM16" s="267"/>
      <c r="AN16" s="268"/>
      <c r="AO16" s="267"/>
      <c r="AP16" s="268"/>
      <c r="AQ16" s="267"/>
      <c r="AR16" s="268"/>
      <c r="AS16" s="267"/>
      <c r="AT16" s="268"/>
      <c r="AU16" s="322"/>
      <c r="AV16" s="323"/>
      <c r="AW16" s="323"/>
      <c r="AX16" s="424"/>
    </row>
    <row r="17" spans="1:50" x14ac:dyDescent="0.25">
      <c r="A17" s="445"/>
      <c r="B17" s="446"/>
      <c r="C17" s="446"/>
      <c r="D17" s="447"/>
      <c r="E17" s="475"/>
      <c r="F17" s="475"/>
      <c r="G17" s="475"/>
      <c r="H17" s="462"/>
      <c r="I17" s="463"/>
      <c r="J17" s="462">
        <f t="shared" ref="J17:J27" si="4">I17*H17</f>
        <v>0</v>
      </c>
      <c r="K17" s="462"/>
      <c r="L17" s="462"/>
      <c r="M17" s="462"/>
      <c r="N17" s="462"/>
      <c r="O17" s="462"/>
      <c r="P17" s="465">
        <f t="shared" ref="P17:P29" si="5">SUM(J17:O17)</f>
        <v>0</v>
      </c>
      <c r="Q17" s="320"/>
      <c r="R17" s="267"/>
      <c r="S17" s="268"/>
      <c r="T17" s="304"/>
      <c r="U17" s="268"/>
      <c r="V17" s="267"/>
      <c r="W17" s="268"/>
      <c r="X17" s="267"/>
      <c r="Y17" s="268"/>
      <c r="Z17" s="267"/>
      <c r="AA17" s="268"/>
      <c r="AB17" s="267"/>
      <c r="AC17" s="268"/>
      <c r="AD17" s="267"/>
      <c r="AE17" s="268"/>
      <c r="AF17" s="320"/>
      <c r="AG17" s="267"/>
      <c r="AH17" s="268"/>
      <c r="AI17" s="304"/>
      <c r="AJ17" s="268"/>
      <c r="AK17" s="267"/>
      <c r="AL17" s="268"/>
      <c r="AM17" s="267"/>
      <c r="AN17" s="268"/>
      <c r="AO17" s="267"/>
      <c r="AP17" s="268"/>
      <c r="AQ17" s="267"/>
      <c r="AR17" s="268"/>
      <c r="AS17" s="267"/>
      <c r="AT17" s="268"/>
      <c r="AU17" s="322"/>
      <c r="AV17" s="323"/>
      <c r="AW17" s="323"/>
      <c r="AX17" s="424"/>
    </row>
    <row r="18" spans="1:50" x14ac:dyDescent="0.25">
      <c r="A18" s="445"/>
      <c r="B18" s="446"/>
      <c r="C18" s="446"/>
      <c r="D18" s="447"/>
      <c r="E18" s="475"/>
      <c r="F18" s="475"/>
      <c r="G18" s="475"/>
      <c r="H18" s="462"/>
      <c r="I18" s="463"/>
      <c r="J18" s="462">
        <f t="shared" si="4"/>
        <v>0</v>
      </c>
      <c r="K18" s="462"/>
      <c r="L18" s="462"/>
      <c r="M18" s="462"/>
      <c r="N18" s="462"/>
      <c r="O18" s="462"/>
      <c r="P18" s="465">
        <f t="shared" si="5"/>
        <v>0</v>
      </c>
      <c r="Q18" s="320"/>
      <c r="R18" s="267"/>
      <c r="S18" s="268"/>
      <c r="T18" s="304"/>
      <c r="U18" s="268"/>
      <c r="V18" s="267"/>
      <c r="W18" s="268"/>
      <c r="X18" s="267"/>
      <c r="Y18" s="268"/>
      <c r="Z18" s="267"/>
      <c r="AA18" s="268"/>
      <c r="AB18" s="267"/>
      <c r="AC18" s="268"/>
      <c r="AD18" s="267"/>
      <c r="AE18" s="268"/>
      <c r="AF18" s="320"/>
      <c r="AG18" s="267"/>
      <c r="AH18" s="268"/>
      <c r="AI18" s="304"/>
      <c r="AJ18" s="268"/>
      <c r="AK18" s="267"/>
      <c r="AL18" s="268"/>
      <c r="AM18" s="267"/>
      <c r="AN18" s="268"/>
      <c r="AO18" s="267"/>
      <c r="AP18" s="268"/>
      <c r="AQ18" s="267"/>
      <c r="AR18" s="268"/>
      <c r="AS18" s="267"/>
      <c r="AT18" s="268"/>
      <c r="AU18" s="322"/>
      <c r="AV18" s="323"/>
      <c r="AW18" s="323"/>
      <c r="AX18" s="424"/>
    </row>
    <row r="19" spans="1:50" x14ac:dyDescent="0.25">
      <c r="A19" s="445"/>
      <c r="B19" s="446"/>
      <c r="C19" s="446"/>
      <c r="D19" s="447"/>
      <c r="E19" s="475"/>
      <c r="F19" s="475"/>
      <c r="G19" s="475"/>
      <c r="H19" s="462"/>
      <c r="I19" s="463"/>
      <c r="J19" s="462">
        <f t="shared" si="4"/>
        <v>0</v>
      </c>
      <c r="K19" s="462"/>
      <c r="L19" s="462"/>
      <c r="M19" s="462"/>
      <c r="N19" s="462"/>
      <c r="O19" s="462"/>
      <c r="P19" s="465">
        <f t="shared" si="5"/>
        <v>0</v>
      </c>
      <c r="Q19" s="320"/>
      <c r="R19" s="267"/>
      <c r="S19" s="268"/>
      <c r="T19" s="304"/>
      <c r="U19" s="268"/>
      <c r="V19" s="267"/>
      <c r="W19" s="268"/>
      <c r="X19" s="267"/>
      <c r="Y19" s="268"/>
      <c r="Z19" s="267"/>
      <c r="AA19" s="268"/>
      <c r="AB19" s="267"/>
      <c r="AC19" s="268"/>
      <c r="AD19" s="267"/>
      <c r="AE19" s="268"/>
      <c r="AF19" s="320"/>
      <c r="AG19" s="267"/>
      <c r="AH19" s="268"/>
      <c r="AI19" s="304"/>
      <c r="AJ19" s="268"/>
      <c r="AK19" s="267"/>
      <c r="AL19" s="268"/>
      <c r="AM19" s="267"/>
      <c r="AN19" s="268"/>
      <c r="AO19" s="267"/>
      <c r="AP19" s="268"/>
      <c r="AQ19" s="267"/>
      <c r="AR19" s="268"/>
      <c r="AS19" s="267"/>
      <c r="AT19" s="268"/>
      <c r="AU19" s="322"/>
      <c r="AV19" s="323"/>
      <c r="AW19" s="323"/>
      <c r="AX19" s="424"/>
    </row>
    <row r="20" spans="1:50" x14ac:dyDescent="0.25">
      <c r="A20" s="445"/>
      <c r="B20" s="446"/>
      <c r="C20" s="446"/>
      <c r="D20" s="447"/>
      <c r="E20" s="475"/>
      <c r="F20" s="475"/>
      <c r="G20" s="475"/>
      <c r="H20" s="462"/>
      <c r="I20" s="463"/>
      <c r="J20" s="462">
        <f t="shared" si="4"/>
        <v>0</v>
      </c>
      <c r="K20" s="462"/>
      <c r="L20" s="462"/>
      <c r="M20" s="462"/>
      <c r="N20" s="462"/>
      <c r="O20" s="462"/>
      <c r="P20" s="465">
        <f t="shared" si="5"/>
        <v>0</v>
      </c>
      <c r="Q20" s="320"/>
      <c r="R20" s="267"/>
      <c r="S20" s="268"/>
      <c r="T20" s="304"/>
      <c r="U20" s="268"/>
      <c r="V20" s="267"/>
      <c r="W20" s="268"/>
      <c r="X20" s="267"/>
      <c r="Y20" s="268"/>
      <c r="Z20" s="267"/>
      <c r="AA20" s="268"/>
      <c r="AB20" s="267"/>
      <c r="AC20" s="268"/>
      <c r="AD20" s="267"/>
      <c r="AE20" s="268"/>
      <c r="AF20" s="320"/>
      <c r="AG20" s="267"/>
      <c r="AH20" s="268"/>
      <c r="AI20" s="304"/>
      <c r="AJ20" s="268"/>
      <c r="AK20" s="267"/>
      <c r="AL20" s="268"/>
      <c r="AM20" s="267"/>
      <c r="AN20" s="268"/>
      <c r="AO20" s="267"/>
      <c r="AP20" s="268"/>
      <c r="AQ20" s="267"/>
      <c r="AR20" s="268"/>
      <c r="AS20" s="267"/>
      <c r="AT20" s="268"/>
      <c r="AU20" s="322"/>
      <c r="AV20" s="323"/>
      <c r="AW20" s="323"/>
      <c r="AX20" s="424"/>
    </row>
    <row r="21" spans="1:50" x14ac:dyDescent="0.25">
      <c r="A21" s="445"/>
      <c r="B21" s="446"/>
      <c r="C21" s="446"/>
      <c r="D21" s="447"/>
      <c r="E21" s="475"/>
      <c r="F21" s="475"/>
      <c r="G21" s="475"/>
      <c r="H21" s="462"/>
      <c r="I21" s="463"/>
      <c r="J21" s="462">
        <f t="shared" si="4"/>
        <v>0</v>
      </c>
      <c r="K21" s="462"/>
      <c r="L21" s="462"/>
      <c r="M21" s="462"/>
      <c r="N21" s="462"/>
      <c r="O21" s="462"/>
      <c r="P21" s="465">
        <f t="shared" si="5"/>
        <v>0</v>
      </c>
      <c r="Q21" s="320"/>
      <c r="R21" s="269"/>
      <c r="S21" s="269"/>
      <c r="T21" s="321"/>
      <c r="U21" s="269"/>
      <c r="V21" s="269"/>
      <c r="W21" s="269"/>
      <c r="X21" s="269"/>
      <c r="Y21" s="269"/>
      <c r="Z21" s="269"/>
      <c r="AA21" s="269"/>
      <c r="AB21" s="269"/>
      <c r="AC21" s="269"/>
      <c r="AD21" s="269"/>
      <c r="AE21" s="269"/>
      <c r="AF21" s="320"/>
      <c r="AG21" s="269"/>
      <c r="AH21" s="269"/>
      <c r="AI21" s="321"/>
      <c r="AJ21" s="269"/>
      <c r="AK21" s="269"/>
      <c r="AL21" s="269"/>
      <c r="AM21" s="269"/>
      <c r="AN21" s="269"/>
      <c r="AO21" s="269"/>
      <c r="AP21" s="269"/>
      <c r="AQ21" s="269"/>
      <c r="AR21" s="269"/>
      <c r="AS21" s="269"/>
      <c r="AT21" s="269"/>
      <c r="AU21" s="322"/>
      <c r="AV21" s="323"/>
      <c r="AW21" s="323"/>
      <c r="AX21" s="425"/>
    </row>
    <row r="22" spans="1:50" x14ac:dyDescent="0.25">
      <c r="A22" s="445"/>
      <c r="B22" s="446"/>
      <c r="C22" s="446"/>
      <c r="D22" s="447"/>
      <c r="E22" s="475"/>
      <c r="F22" s="475"/>
      <c r="G22" s="475"/>
      <c r="H22" s="462"/>
      <c r="I22" s="463"/>
      <c r="J22" s="462">
        <f t="shared" si="4"/>
        <v>0</v>
      </c>
      <c r="K22" s="462"/>
      <c r="L22" s="462"/>
      <c r="M22" s="462"/>
      <c r="N22" s="462"/>
      <c r="O22" s="462"/>
      <c r="P22" s="465">
        <f t="shared" si="5"/>
        <v>0</v>
      </c>
      <c r="Q22" s="320"/>
      <c r="R22" s="269"/>
      <c r="S22" s="269"/>
      <c r="T22" s="321"/>
      <c r="U22" s="269"/>
      <c r="V22" s="269"/>
      <c r="W22" s="269"/>
      <c r="X22" s="269"/>
      <c r="Y22" s="269"/>
      <c r="Z22" s="269"/>
      <c r="AA22" s="269"/>
      <c r="AB22" s="269"/>
      <c r="AC22" s="269"/>
      <c r="AD22" s="269"/>
      <c r="AE22" s="269"/>
      <c r="AF22" s="320"/>
      <c r="AG22" s="269"/>
      <c r="AH22" s="269"/>
      <c r="AI22" s="321"/>
      <c r="AJ22" s="269"/>
      <c r="AK22" s="269"/>
      <c r="AL22" s="269"/>
      <c r="AM22" s="269"/>
      <c r="AN22" s="269"/>
      <c r="AO22" s="269"/>
      <c r="AP22" s="269"/>
      <c r="AQ22" s="269"/>
      <c r="AR22" s="269"/>
      <c r="AS22" s="269"/>
      <c r="AT22" s="269"/>
      <c r="AU22" s="322"/>
      <c r="AV22" s="323"/>
      <c r="AW22" s="323"/>
      <c r="AX22" s="425"/>
    </row>
    <row r="23" spans="1:50" x14ac:dyDescent="0.25">
      <c r="A23" s="573" t="s">
        <v>504</v>
      </c>
      <c r="B23" s="573"/>
      <c r="C23" s="573"/>
      <c r="D23" s="573"/>
      <c r="E23" s="461"/>
      <c r="F23" s="461"/>
      <c r="G23" s="461"/>
      <c r="H23" s="461"/>
      <c r="I23" s="461"/>
      <c r="J23" s="461"/>
      <c r="K23" s="461"/>
      <c r="L23" s="461"/>
      <c r="M23" s="461"/>
      <c r="N23" s="461"/>
      <c r="O23" s="461"/>
      <c r="P23" s="461">
        <f>SUM(P24:P27)</f>
        <v>0</v>
      </c>
      <c r="Q23" s="320"/>
      <c r="R23" s="269"/>
      <c r="S23" s="269"/>
      <c r="T23" s="321"/>
      <c r="U23" s="269"/>
      <c r="V23" s="269"/>
      <c r="W23" s="269"/>
      <c r="X23" s="269"/>
      <c r="Y23" s="269"/>
      <c r="Z23" s="269"/>
      <c r="AA23" s="269"/>
      <c r="AB23" s="269"/>
      <c r="AC23" s="269"/>
      <c r="AD23" s="269"/>
      <c r="AE23" s="269"/>
      <c r="AF23" s="320"/>
      <c r="AG23" s="269"/>
      <c r="AH23" s="269"/>
      <c r="AI23" s="321"/>
      <c r="AJ23" s="269"/>
      <c r="AK23" s="269"/>
      <c r="AL23" s="269"/>
      <c r="AM23" s="269"/>
      <c r="AN23" s="269"/>
      <c r="AO23" s="269"/>
      <c r="AP23" s="269"/>
      <c r="AQ23" s="269"/>
      <c r="AR23" s="269"/>
      <c r="AS23" s="269"/>
      <c r="AT23" s="269"/>
      <c r="AU23" s="322"/>
      <c r="AV23" s="323"/>
      <c r="AW23" s="323"/>
      <c r="AX23" s="425"/>
    </row>
    <row r="24" spans="1:50" s="448" customFormat="1" x14ac:dyDescent="0.25">
      <c r="A24" s="445"/>
      <c r="B24" s="467"/>
      <c r="C24" s="449"/>
      <c r="D24" s="452"/>
      <c r="E24" s="475"/>
      <c r="F24" s="475"/>
      <c r="G24" s="475"/>
      <c r="H24" s="466"/>
      <c r="I24" s="468"/>
      <c r="J24" s="462">
        <f t="shared" si="4"/>
        <v>0</v>
      </c>
      <c r="K24" s="466"/>
      <c r="L24" s="466"/>
      <c r="M24" s="466"/>
      <c r="N24" s="466"/>
      <c r="O24" s="466"/>
      <c r="P24" s="469">
        <f>SUM(J24:O24)</f>
        <v>0</v>
      </c>
      <c r="Q24" s="320"/>
      <c r="R24" s="269"/>
      <c r="S24" s="269"/>
      <c r="T24" s="321"/>
      <c r="U24" s="269"/>
      <c r="V24" s="269"/>
      <c r="W24" s="269"/>
      <c r="X24" s="269"/>
      <c r="Y24" s="269"/>
      <c r="Z24" s="269"/>
      <c r="AA24" s="269"/>
      <c r="AB24" s="269"/>
      <c r="AC24" s="269"/>
      <c r="AD24" s="269"/>
      <c r="AE24" s="269"/>
      <c r="AF24" s="320"/>
      <c r="AG24" s="269"/>
      <c r="AH24" s="269"/>
      <c r="AI24" s="321"/>
      <c r="AJ24" s="269"/>
      <c r="AK24" s="269"/>
      <c r="AL24" s="269"/>
      <c r="AM24" s="269"/>
      <c r="AN24" s="269"/>
      <c r="AO24" s="269"/>
      <c r="AP24" s="269"/>
      <c r="AQ24" s="269"/>
      <c r="AR24" s="269"/>
      <c r="AS24" s="269"/>
      <c r="AT24" s="269"/>
      <c r="AU24" s="322"/>
      <c r="AV24" s="323"/>
      <c r="AW24" s="323"/>
      <c r="AX24" s="425"/>
    </row>
    <row r="25" spans="1:50" s="448" customFormat="1" x14ac:dyDescent="0.25">
      <c r="A25" s="445"/>
      <c r="B25" s="467"/>
      <c r="C25" s="449"/>
      <c r="D25" s="452"/>
      <c r="E25" s="475"/>
      <c r="F25" s="475"/>
      <c r="G25" s="475"/>
      <c r="H25" s="466"/>
      <c r="I25" s="468"/>
      <c r="J25" s="462">
        <f t="shared" si="4"/>
        <v>0</v>
      </c>
      <c r="K25" s="466"/>
      <c r="L25" s="466"/>
      <c r="M25" s="466"/>
      <c r="N25" s="466"/>
      <c r="O25" s="466"/>
      <c r="P25" s="469"/>
      <c r="Q25" s="320"/>
      <c r="R25" s="269"/>
      <c r="S25" s="269"/>
      <c r="T25" s="321"/>
      <c r="U25" s="269"/>
      <c r="V25" s="269"/>
      <c r="W25" s="269"/>
      <c r="X25" s="269"/>
      <c r="Y25" s="269"/>
      <c r="Z25" s="269"/>
      <c r="AA25" s="269"/>
      <c r="AB25" s="269"/>
      <c r="AC25" s="269"/>
      <c r="AD25" s="269"/>
      <c r="AE25" s="269"/>
      <c r="AF25" s="320"/>
      <c r="AG25" s="269"/>
      <c r="AH25" s="269"/>
      <c r="AI25" s="321"/>
      <c r="AJ25" s="269"/>
      <c r="AK25" s="269"/>
      <c r="AL25" s="269"/>
      <c r="AM25" s="269"/>
      <c r="AN25" s="269"/>
      <c r="AO25" s="269"/>
      <c r="AP25" s="269"/>
      <c r="AQ25" s="269"/>
      <c r="AR25" s="269"/>
      <c r="AS25" s="269"/>
      <c r="AT25" s="269"/>
      <c r="AU25" s="322"/>
      <c r="AV25" s="323"/>
      <c r="AW25" s="323"/>
      <c r="AX25" s="425"/>
    </row>
    <row r="26" spans="1:50" s="448" customFormat="1" x14ac:dyDescent="0.25">
      <c r="A26" s="445"/>
      <c r="B26" s="455"/>
      <c r="C26" s="449"/>
      <c r="D26" s="452"/>
      <c r="E26" s="475"/>
      <c r="F26" s="475"/>
      <c r="G26" s="475"/>
      <c r="H26" s="466"/>
      <c r="I26" s="468"/>
      <c r="J26" s="462">
        <f t="shared" si="4"/>
        <v>0</v>
      </c>
      <c r="K26" s="466"/>
      <c r="L26" s="466"/>
      <c r="M26" s="466"/>
      <c r="N26" s="466"/>
      <c r="O26" s="466"/>
      <c r="P26" s="470">
        <f t="shared" si="5"/>
        <v>0</v>
      </c>
      <c r="Q26" s="320"/>
      <c r="R26" s="269"/>
      <c r="S26" s="269"/>
      <c r="T26" s="321"/>
      <c r="U26" s="269"/>
      <c r="V26" s="269"/>
      <c r="W26" s="269"/>
      <c r="X26" s="269"/>
      <c r="Y26" s="269"/>
      <c r="Z26" s="269"/>
      <c r="AA26" s="269"/>
      <c r="AB26" s="269"/>
      <c r="AC26" s="269"/>
      <c r="AD26" s="269"/>
      <c r="AE26" s="269"/>
      <c r="AF26" s="320"/>
      <c r="AG26" s="269"/>
      <c r="AH26" s="269"/>
      <c r="AI26" s="321"/>
      <c r="AJ26" s="269"/>
      <c r="AK26" s="269"/>
      <c r="AL26" s="269"/>
      <c r="AM26" s="269"/>
      <c r="AN26" s="269"/>
      <c r="AO26" s="269"/>
      <c r="AP26" s="269"/>
      <c r="AQ26" s="269"/>
      <c r="AR26" s="269"/>
      <c r="AS26" s="269"/>
      <c r="AT26" s="269"/>
      <c r="AU26" s="322"/>
      <c r="AV26" s="323"/>
      <c r="AW26" s="323"/>
      <c r="AX26" s="425"/>
    </row>
    <row r="27" spans="1:50" s="454" customFormat="1" x14ac:dyDescent="0.25">
      <c r="A27" s="445"/>
      <c r="B27" s="455"/>
      <c r="C27" s="449"/>
      <c r="D27" s="452"/>
      <c r="E27" s="475"/>
      <c r="F27" s="475"/>
      <c r="G27" s="475"/>
      <c r="H27" s="466"/>
      <c r="I27" s="453"/>
      <c r="J27" s="462">
        <f t="shared" si="4"/>
        <v>0</v>
      </c>
      <c r="K27" s="466"/>
      <c r="L27" s="471"/>
      <c r="M27" s="471"/>
      <c r="N27" s="471"/>
      <c r="O27" s="471"/>
      <c r="P27" s="471">
        <f t="shared" si="5"/>
        <v>0</v>
      </c>
      <c r="Q27" s="320"/>
      <c r="R27" s="269"/>
      <c r="S27" s="269"/>
      <c r="T27" s="321"/>
      <c r="U27" s="269"/>
      <c r="V27" s="269"/>
      <c r="W27" s="269"/>
      <c r="X27" s="269"/>
      <c r="Y27" s="269"/>
      <c r="Z27" s="269"/>
      <c r="AA27" s="269"/>
      <c r="AB27" s="269"/>
      <c r="AC27" s="269"/>
      <c r="AD27" s="269"/>
      <c r="AE27" s="269"/>
      <c r="AF27" s="320"/>
      <c r="AG27" s="269"/>
      <c r="AH27" s="269"/>
      <c r="AI27" s="321"/>
      <c r="AJ27" s="269"/>
      <c r="AK27" s="269"/>
      <c r="AL27" s="269"/>
      <c r="AM27" s="269"/>
      <c r="AN27" s="269"/>
      <c r="AO27" s="269"/>
      <c r="AP27" s="269"/>
      <c r="AQ27" s="269"/>
      <c r="AR27" s="269"/>
      <c r="AS27" s="269"/>
      <c r="AT27" s="269"/>
      <c r="AU27" s="322"/>
      <c r="AV27" s="323"/>
      <c r="AW27" s="323"/>
      <c r="AX27" s="425"/>
    </row>
    <row r="28" spans="1:50" x14ac:dyDescent="0.25">
      <c r="A28" s="573" t="s">
        <v>505</v>
      </c>
      <c r="B28" s="573"/>
      <c r="C28" s="573"/>
      <c r="D28" s="573"/>
      <c r="E28" s="461"/>
      <c r="F28" s="461"/>
      <c r="G28" s="461"/>
      <c r="H28" s="461"/>
      <c r="I28" s="461"/>
      <c r="J28" s="461"/>
      <c r="K28" s="461"/>
      <c r="L28" s="461"/>
      <c r="M28" s="461"/>
      <c r="N28" s="461"/>
      <c r="O28" s="461"/>
      <c r="P28" s="461">
        <f>SUM(P29:P29)</f>
        <v>0</v>
      </c>
      <c r="Q28" s="320"/>
      <c r="R28" s="269"/>
      <c r="S28" s="269"/>
      <c r="T28" s="321"/>
      <c r="U28" s="269"/>
      <c r="V28" s="269"/>
      <c r="W28" s="269"/>
      <c r="X28" s="269"/>
      <c r="Y28" s="269"/>
      <c r="Z28" s="269"/>
      <c r="AA28" s="269"/>
      <c r="AB28" s="269"/>
      <c r="AC28" s="269"/>
      <c r="AD28" s="269"/>
      <c r="AE28" s="269"/>
      <c r="AF28" s="320"/>
      <c r="AG28" s="269"/>
      <c r="AH28" s="269"/>
      <c r="AI28" s="321"/>
      <c r="AJ28" s="269"/>
      <c r="AK28" s="269"/>
      <c r="AL28" s="269"/>
      <c r="AM28" s="269"/>
      <c r="AN28" s="269"/>
      <c r="AO28" s="269"/>
      <c r="AP28" s="269"/>
      <c r="AQ28" s="269"/>
      <c r="AR28" s="269"/>
      <c r="AS28" s="269"/>
      <c r="AT28" s="269"/>
      <c r="AU28" s="322"/>
      <c r="AV28" s="323"/>
      <c r="AW28" s="323"/>
      <c r="AX28" s="425"/>
    </row>
    <row r="29" spans="1:50" s="454" customFormat="1" x14ac:dyDescent="0.25">
      <c r="A29" s="445"/>
      <c r="B29" s="455"/>
      <c r="C29" s="449"/>
      <c r="D29" s="452"/>
      <c r="E29" s="475"/>
      <c r="F29" s="475"/>
      <c r="G29" s="475"/>
      <c r="H29" s="466"/>
      <c r="I29" s="472"/>
      <c r="J29" s="466"/>
      <c r="K29" s="466"/>
      <c r="L29" s="471"/>
      <c r="M29" s="471"/>
      <c r="N29" s="471"/>
      <c r="O29" s="471"/>
      <c r="P29" s="471">
        <f t="shared" si="5"/>
        <v>0</v>
      </c>
      <c r="Q29" s="320"/>
      <c r="R29" s="269"/>
      <c r="S29" s="269"/>
      <c r="T29" s="321"/>
      <c r="U29" s="269"/>
      <c r="V29" s="269"/>
      <c r="W29" s="269"/>
      <c r="X29" s="269"/>
      <c r="Y29" s="269"/>
      <c r="Z29" s="269"/>
      <c r="AA29" s="269"/>
      <c r="AB29" s="269"/>
      <c r="AC29" s="269"/>
      <c r="AD29" s="269"/>
      <c r="AE29" s="269"/>
      <c r="AF29" s="320"/>
      <c r="AG29" s="269"/>
      <c r="AH29" s="269"/>
      <c r="AI29" s="321"/>
      <c r="AJ29" s="269"/>
      <c r="AK29" s="269"/>
      <c r="AL29" s="269"/>
      <c r="AM29" s="269"/>
      <c r="AN29" s="269"/>
      <c r="AO29" s="269"/>
      <c r="AP29" s="269"/>
      <c r="AQ29" s="269"/>
      <c r="AR29" s="269"/>
      <c r="AS29" s="269"/>
      <c r="AT29" s="269"/>
      <c r="AU29" s="322"/>
      <c r="AV29" s="323"/>
      <c r="AW29" s="323"/>
      <c r="AX29" s="425"/>
    </row>
    <row r="30" spans="1:50" x14ac:dyDescent="0.25">
      <c r="A30" s="573" t="s">
        <v>506</v>
      </c>
      <c r="B30" s="573"/>
      <c r="C30" s="573"/>
      <c r="D30" s="573"/>
      <c r="E30" s="461">
        <f>SUM(E31:E35)</f>
        <v>0</v>
      </c>
      <c r="F30" s="461">
        <f>SUM(F31:F35)</f>
        <v>0</v>
      </c>
      <c r="G30" s="461">
        <f>SUM(G31:G35)</f>
        <v>0</v>
      </c>
      <c r="H30" s="461">
        <f>SUM(H31:H35)</f>
        <v>0</v>
      </c>
      <c r="I30" s="461"/>
      <c r="J30" s="461">
        <f t="shared" ref="J30:P30" si="6">SUM(J31:J35)</f>
        <v>0</v>
      </c>
      <c r="K30" s="461">
        <f t="shared" si="6"/>
        <v>0</v>
      </c>
      <c r="L30" s="461">
        <f t="shared" si="6"/>
        <v>0</v>
      </c>
      <c r="M30" s="461">
        <f t="shared" si="6"/>
        <v>0</v>
      </c>
      <c r="N30" s="461">
        <f t="shared" si="6"/>
        <v>0</v>
      </c>
      <c r="O30" s="461">
        <f t="shared" si="6"/>
        <v>0</v>
      </c>
      <c r="P30" s="461">
        <f t="shared" si="6"/>
        <v>0</v>
      </c>
      <c r="Q30" s="320"/>
      <c r="R30" s="269"/>
      <c r="S30" s="269"/>
      <c r="T30" s="321"/>
      <c r="U30" s="269"/>
      <c r="V30" s="269"/>
      <c r="W30" s="269"/>
      <c r="X30" s="269"/>
      <c r="Y30" s="269"/>
      <c r="Z30" s="269"/>
      <c r="AA30" s="269"/>
      <c r="AB30" s="269"/>
      <c r="AC30" s="269"/>
      <c r="AD30" s="269"/>
      <c r="AE30" s="269"/>
      <c r="AF30" s="320"/>
      <c r="AG30" s="269"/>
      <c r="AH30" s="269"/>
      <c r="AI30" s="321"/>
      <c r="AJ30" s="269"/>
      <c r="AK30" s="269"/>
      <c r="AL30" s="269"/>
      <c r="AM30" s="269"/>
      <c r="AN30" s="269"/>
      <c r="AO30" s="269"/>
      <c r="AP30" s="269"/>
      <c r="AQ30" s="269"/>
      <c r="AR30" s="269"/>
      <c r="AS30" s="269"/>
      <c r="AT30" s="269"/>
      <c r="AU30" s="322"/>
      <c r="AV30" s="323"/>
      <c r="AW30" s="323"/>
      <c r="AX30" s="425"/>
    </row>
    <row r="31" spans="1:50" s="456" customFormat="1" x14ac:dyDescent="0.25">
      <c r="A31" s="450"/>
      <c r="B31" s="455"/>
      <c r="C31" s="449"/>
      <c r="D31" s="449"/>
      <c r="E31" s="475"/>
      <c r="F31" s="475"/>
      <c r="G31" s="475"/>
      <c r="H31" s="466"/>
      <c r="I31" s="468"/>
      <c r="J31" s="462">
        <f t="shared" ref="J31:J35" si="7">I31*H31</f>
        <v>0</v>
      </c>
      <c r="K31" s="466"/>
      <c r="L31" s="466"/>
      <c r="M31" s="466"/>
      <c r="N31" s="466"/>
      <c r="O31" s="466"/>
      <c r="P31" s="466">
        <f>SUM(J31:O31)</f>
        <v>0</v>
      </c>
      <c r="Q31" s="320"/>
      <c r="R31" s="269"/>
      <c r="S31" s="269"/>
      <c r="T31" s="321"/>
      <c r="U31" s="269"/>
      <c r="V31" s="269"/>
      <c r="W31" s="269"/>
      <c r="X31" s="269"/>
      <c r="Y31" s="269"/>
      <c r="Z31" s="269"/>
      <c r="AA31" s="269"/>
      <c r="AB31" s="269"/>
      <c r="AC31" s="269"/>
      <c r="AD31" s="269"/>
      <c r="AE31" s="269"/>
      <c r="AF31" s="320"/>
      <c r="AG31" s="269"/>
      <c r="AH31" s="269"/>
      <c r="AI31" s="321"/>
      <c r="AJ31" s="269"/>
      <c r="AK31" s="269"/>
      <c r="AL31" s="269"/>
      <c r="AM31" s="269"/>
      <c r="AN31" s="269"/>
      <c r="AO31" s="269"/>
      <c r="AP31" s="269"/>
      <c r="AQ31" s="269"/>
      <c r="AR31" s="269"/>
      <c r="AS31" s="269"/>
      <c r="AT31" s="269"/>
      <c r="AU31" s="322"/>
      <c r="AV31" s="323"/>
      <c r="AW31" s="323"/>
      <c r="AX31" s="425"/>
    </row>
    <row r="32" spans="1:50" x14ac:dyDescent="0.25">
      <c r="A32" s="450"/>
      <c r="B32" s="451"/>
      <c r="C32" s="449"/>
      <c r="D32" s="452"/>
      <c r="E32" s="475"/>
      <c r="F32" s="475"/>
      <c r="G32" s="475"/>
      <c r="H32" s="466"/>
      <c r="I32" s="468"/>
      <c r="J32" s="462">
        <f t="shared" si="7"/>
        <v>0</v>
      </c>
      <c r="K32" s="466"/>
      <c r="L32" s="466"/>
      <c r="M32" s="466"/>
      <c r="N32" s="466"/>
      <c r="O32" s="466"/>
      <c r="P32" s="466">
        <f t="shared" ref="P32:P35" si="8">SUM(J32:O32)</f>
        <v>0</v>
      </c>
      <c r="Q32" s="320"/>
      <c r="R32" s="269"/>
      <c r="S32" s="269"/>
      <c r="T32" s="321"/>
      <c r="U32" s="269"/>
      <c r="V32" s="269"/>
      <c r="W32" s="269"/>
      <c r="X32" s="269"/>
      <c r="Y32" s="269"/>
      <c r="Z32" s="269"/>
      <c r="AA32" s="269"/>
      <c r="AB32" s="269"/>
      <c r="AC32" s="269"/>
      <c r="AD32" s="269"/>
      <c r="AE32" s="269"/>
      <c r="AF32" s="320"/>
      <c r="AG32" s="269"/>
      <c r="AH32" s="269"/>
      <c r="AI32" s="321"/>
      <c r="AJ32" s="269"/>
      <c r="AK32" s="269"/>
      <c r="AL32" s="269"/>
      <c r="AM32" s="269"/>
      <c r="AN32" s="269"/>
      <c r="AO32" s="269"/>
      <c r="AP32" s="269"/>
      <c r="AQ32" s="269"/>
      <c r="AR32" s="269"/>
      <c r="AS32" s="269"/>
      <c r="AT32" s="269"/>
      <c r="AU32" s="322"/>
      <c r="AV32" s="323"/>
      <c r="AW32" s="323"/>
      <c r="AX32" s="425"/>
    </row>
    <row r="33" spans="1:50" s="456" customFormat="1" x14ac:dyDescent="0.25">
      <c r="A33" s="450"/>
      <c r="B33" s="455"/>
      <c r="C33" s="449"/>
      <c r="D33" s="449"/>
      <c r="E33" s="475"/>
      <c r="F33" s="475"/>
      <c r="G33" s="475"/>
      <c r="H33" s="466"/>
      <c r="I33" s="468"/>
      <c r="J33" s="462">
        <f t="shared" si="7"/>
        <v>0</v>
      </c>
      <c r="K33" s="466"/>
      <c r="L33" s="466"/>
      <c r="M33" s="466"/>
      <c r="N33" s="466"/>
      <c r="O33" s="466"/>
      <c r="P33" s="466">
        <f t="shared" si="8"/>
        <v>0</v>
      </c>
      <c r="Q33" s="320"/>
      <c r="R33" s="269"/>
      <c r="S33" s="269"/>
      <c r="T33" s="321"/>
      <c r="U33" s="269"/>
      <c r="V33" s="269"/>
      <c r="W33" s="269"/>
      <c r="X33" s="269"/>
      <c r="Y33" s="269"/>
      <c r="Z33" s="269"/>
      <c r="AA33" s="269"/>
      <c r="AB33" s="269"/>
      <c r="AC33" s="269"/>
      <c r="AD33" s="269"/>
      <c r="AE33" s="269"/>
      <c r="AF33" s="320"/>
      <c r="AG33" s="269"/>
      <c r="AH33" s="269"/>
      <c r="AI33" s="321"/>
      <c r="AJ33" s="269"/>
      <c r="AK33" s="269"/>
      <c r="AL33" s="269"/>
      <c r="AM33" s="269"/>
      <c r="AN33" s="269"/>
      <c r="AO33" s="269"/>
      <c r="AP33" s="269"/>
      <c r="AQ33" s="269"/>
      <c r="AR33" s="269"/>
      <c r="AS33" s="269"/>
      <c r="AT33" s="269"/>
      <c r="AU33" s="322"/>
      <c r="AV33" s="323"/>
      <c r="AW33" s="323"/>
      <c r="AX33" s="425"/>
    </row>
    <row r="34" spans="1:50" s="454" customFormat="1" x14ac:dyDescent="0.25">
      <c r="A34" s="450"/>
      <c r="B34" s="455"/>
      <c r="C34" s="457"/>
      <c r="D34" s="449"/>
      <c r="E34" s="475"/>
      <c r="F34" s="475"/>
      <c r="G34" s="475"/>
      <c r="H34" s="466"/>
      <c r="I34" s="468"/>
      <c r="J34" s="462">
        <f t="shared" si="7"/>
        <v>0</v>
      </c>
      <c r="K34" s="466"/>
      <c r="L34" s="466"/>
      <c r="M34" s="466"/>
      <c r="N34" s="466"/>
      <c r="O34" s="466"/>
      <c r="P34" s="466">
        <f t="shared" si="8"/>
        <v>0</v>
      </c>
      <c r="Q34" s="320"/>
      <c r="R34" s="269"/>
      <c r="S34" s="269"/>
      <c r="T34" s="321"/>
      <c r="U34" s="269"/>
      <c r="V34" s="269"/>
      <c r="W34" s="269"/>
      <c r="X34" s="269"/>
      <c r="Y34" s="269"/>
      <c r="Z34" s="269"/>
      <c r="AA34" s="269"/>
      <c r="AB34" s="269"/>
      <c r="AC34" s="269"/>
      <c r="AD34" s="269"/>
      <c r="AE34" s="269"/>
      <c r="AF34" s="320"/>
      <c r="AG34" s="269"/>
      <c r="AH34" s="269"/>
      <c r="AI34" s="321"/>
      <c r="AJ34" s="269"/>
      <c r="AK34" s="269"/>
      <c r="AL34" s="269"/>
      <c r="AM34" s="269"/>
      <c r="AN34" s="269"/>
      <c r="AO34" s="269"/>
      <c r="AP34" s="269"/>
      <c r="AQ34" s="269"/>
      <c r="AR34" s="269"/>
      <c r="AS34" s="269"/>
      <c r="AT34" s="269"/>
      <c r="AU34" s="322"/>
      <c r="AV34" s="323"/>
      <c r="AW34" s="323"/>
      <c r="AX34" s="425"/>
    </row>
    <row r="35" spans="1:50" s="454" customFormat="1" x14ac:dyDescent="0.25">
      <c r="A35" s="450"/>
      <c r="B35" s="451"/>
      <c r="C35" s="449"/>
      <c r="D35" s="452"/>
      <c r="E35" s="475"/>
      <c r="F35" s="475"/>
      <c r="G35" s="475"/>
      <c r="H35" s="466"/>
      <c r="I35" s="468"/>
      <c r="J35" s="462">
        <f t="shared" si="7"/>
        <v>0</v>
      </c>
      <c r="K35" s="466"/>
      <c r="L35" s="466"/>
      <c r="M35" s="466"/>
      <c r="N35" s="466"/>
      <c r="O35" s="466"/>
      <c r="P35" s="466">
        <f t="shared" si="8"/>
        <v>0</v>
      </c>
      <c r="Q35" s="320"/>
      <c r="R35" s="269"/>
      <c r="S35" s="269"/>
      <c r="T35" s="321"/>
      <c r="U35" s="269"/>
      <c r="V35" s="269"/>
      <c r="W35" s="269"/>
      <c r="X35" s="269"/>
      <c r="Y35" s="269"/>
      <c r="Z35" s="269"/>
      <c r="AA35" s="269"/>
      <c r="AB35" s="269"/>
      <c r="AC35" s="269"/>
      <c r="AD35" s="269"/>
      <c r="AE35" s="269"/>
      <c r="AF35" s="320"/>
      <c r="AG35" s="269"/>
      <c r="AH35" s="269"/>
      <c r="AI35" s="321"/>
      <c r="AJ35" s="269"/>
      <c r="AK35" s="269"/>
      <c r="AL35" s="269"/>
      <c r="AM35" s="269"/>
      <c r="AN35" s="269"/>
      <c r="AO35" s="269"/>
      <c r="AP35" s="269"/>
      <c r="AQ35" s="269"/>
      <c r="AR35" s="269"/>
      <c r="AS35" s="269"/>
      <c r="AT35" s="269"/>
      <c r="AU35" s="322"/>
      <c r="AV35" s="323"/>
      <c r="AW35" s="323"/>
      <c r="AX35" s="425"/>
    </row>
    <row r="36" spans="1:50" x14ac:dyDescent="0.25">
      <c r="A36" s="573" t="s">
        <v>502</v>
      </c>
      <c r="B36" s="573"/>
      <c r="C36" s="573"/>
      <c r="D36" s="573"/>
      <c r="E36" s="461">
        <f>SUM(E37:E41)</f>
        <v>0</v>
      </c>
      <c r="F36" s="461">
        <f>SUM(F37:F41)</f>
        <v>0</v>
      </c>
      <c r="G36" s="461">
        <f>SUM(G37:G41)</f>
        <v>0</v>
      </c>
      <c r="H36" s="461">
        <f>SUM(H37:H41)</f>
        <v>0</v>
      </c>
      <c r="I36" s="461"/>
      <c r="J36" s="461">
        <f t="shared" ref="J36:P36" si="9">SUM(J37:J41)</f>
        <v>0</v>
      </c>
      <c r="K36" s="461">
        <f t="shared" si="9"/>
        <v>0</v>
      </c>
      <c r="L36" s="461">
        <f t="shared" si="9"/>
        <v>0</v>
      </c>
      <c r="M36" s="461">
        <f t="shared" si="9"/>
        <v>0</v>
      </c>
      <c r="N36" s="461">
        <f t="shared" si="9"/>
        <v>0</v>
      </c>
      <c r="O36" s="461">
        <f t="shared" si="9"/>
        <v>0</v>
      </c>
      <c r="P36" s="461">
        <f t="shared" si="9"/>
        <v>0</v>
      </c>
      <c r="Q36" s="320"/>
      <c r="R36" s="269"/>
      <c r="S36" s="269"/>
      <c r="T36" s="321"/>
      <c r="U36" s="269"/>
      <c r="V36" s="269"/>
      <c r="W36" s="269"/>
      <c r="X36" s="269"/>
      <c r="Y36" s="269"/>
      <c r="Z36" s="269"/>
      <c r="AA36" s="269"/>
      <c r="AB36" s="269"/>
      <c r="AC36" s="269"/>
      <c r="AD36" s="269"/>
      <c r="AE36" s="269"/>
      <c r="AF36" s="320"/>
      <c r="AG36" s="269"/>
      <c r="AH36" s="269"/>
      <c r="AI36" s="321"/>
      <c r="AJ36" s="269"/>
      <c r="AK36" s="269"/>
      <c r="AL36" s="269"/>
      <c r="AM36" s="269"/>
      <c r="AN36" s="269"/>
      <c r="AO36" s="269"/>
      <c r="AP36" s="269"/>
      <c r="AQ36" s="269"/>
      <c r="AR36" s="269"/>
      <c r="AS36" s="269"/>
      <c r="AT36" s="269"/>
      <c r="AU36" s="322"/>
      <c r="AV36" s="323"/>
      <c r="AW36" s="323"/>
      <c r="AX36" s="425"/>
    </row>
    <row r="37" spans="1:50" x14ac:dyDescent="0.25">
      <c r="A37" s="445"/>
      <c r="B37" s="451"/>
      <c r="C37" s="449"/>
      <c r="D37" s="452"/>
      <c r="E37" s="475"/>
      <c r="F37" s="475"/>
      <c r="G37" s="475"/>
      <c r="H37" s="462"/>
      <c r="I37" s="462"/>
      <c r="J37" s="462">
        <f t="shared" ref="J37:J41" si="10">I37*H37</f>
        <v>0</v>
      </c>
      <c r="K37" s="462"/>
      <c r="L37" s="462"/>
      <c r="M37" s="462"/>
      <c r="N37" s="462"/>
      <c r="O37" s="462"/>
      <c r="P37" s="462">
        <f t="shared" ref="P37:P41" si="11">SUM(J37:O37)</f>
        <v>0</v>
      </c>
      <c r="Q37" s="320"/>
      <c r="R37" s="269"/>
      <c r="S37" s="269"/>
      <c r="T37" s="321"/>
      <c r="U37" s="269"/>
      <c r="V37" s="269"/>
      <c r="W37" s="269"/>
      <c r="X37" s="269"/>
      <c r="Y37" s="269"/>
      <c r="Z37" s="269"/>
      <c r="AA37" s="269"/>
      <c r="AB37" s="269"/>
      <c r="AC37" s="269"/>
      <c r="AD37" s="269"/>
      <c r="AE37" s="269"/>
      <c r="AF37" s="320"/>
      <c r="AG37" s="269"/>
      <c r="AH37" s="269"/>
      <c r="AI37" s="321"/>
      <c r="AJ37" s="269"/>
      <c r="AK37" s="269"/>
      <c r="AL37" s="269"/>
      <c r="AM37" s="269"/>
      <c r="AN37" s="269"/>
      <c r="AO37" s="269"/>
      <c r="AP37" s="269"/>
      <c r="AQ37" s="269"/>
      <c r="AR37" s="269"/>
      <c r="AS37" s="269"/>
      <c r="AT37" s="269"/>
      <c r="AU37" s="322"/>
      <c r="AV37" s="323"/>
      <c r="AW37" s="323"/>
      <c r="AX37" s="425"/>
    </row>
    <row r="38" spans="1:50" x14ac:dyDescent="0.25">
      <c r="A38" s="445"/>
      <c r="B38" s="451"/>
      <c r="C38" s="458"/>
      <c r="D38" s="452"/>
      <c r="E38" s="475"/>
      <c r="F38" s="475"/>
      <c r="G38" s="475"/>
      <c r="H38" s="462"/>
      <c r="I38" s="462"/>
      <c r="J38" s="462">
        <f t="shared" si="10"/>
        <v>0</v>
      </c>
      <c r="K38" s="462"/>
      <c r="L38" s="462"/>
      <c r="M38" s="462"/>
      <c r="N38" s="462"/>
      <c r="O38" s="462"/>
      <c r="P38" s="462">
        <f t="shared" si="11"/>
        <v>0</v>
      </c>
      <c r="Q38" s="320"/>
      <c r="R38" s="269"/>
      <c r="S38" s="269"/>
      <c r="T38" s="321"/>
      <c r="U38" s="269"/>
      <c r="V38" s="269"/>
      <c r="W38" s="269"/>
      <c r="X38" s="269"/>
      <c r="Y38" s="269"/>
      <c r="Z38" s="269"/>
      <c r="AA38" s="269"/>
      <c r="AB38" s="269"/>
      <c r="AC38" s="269"/>
      <c r="AD38" s="269"/>
      <c r="AE38" s="269"/>
      <c r="AF38" s="320"/>
      <c r="AG38" s="269"/>
      <c r="AH38" s="269"/>
      <c r="AI38" s="321"/>
      <c r="AJ38" s="269"/>
      <c r="AK38" s="269"/>
      <c r="AL38" s="269"/>
      <c r="AM38" s="269"/>
      <c r="AN38" s="269"/>
      <c r="AO38" s="269"/>
      <c r="AP38" s="269"/>
      <c r="AQ38" s="269"/>
      <c r="AR38" s="269"/>
      <c r="AS38" s="269"/>
      <c r="AT38" s="269"/>
      <c r="AU38" s="322"/>
      <c r="AV38" s="323"/>
      <c r="AW38" s="323"/>
      <c r="AX38" s="425"/>
    </row>
    <row r="39" spans="1:50" x14ac:dyDescent="0.25">
      <c r="A39" s="445"/>
      <c r="B39" s="451"/>
      <c r="C39" s="458"/>
      <c r="D39" s="447"/>
      <c r="E39" s="475"/>
      <c r="F39" s="475"/>
      <c r="G39" s="475"/>
      <c r="H39" s="462"/>
      <c r="I39" s="462"/>
      <c r="J39" s="462">
        <f t="shared" si="10"/>
        <v>0</v>
      </c>
      <c r="K39" s="462"/>
      <c r="L39" s="462"/>
      <c r="M39" s="462"/>
      <c r="N39" s="462"/>
      <c r="O39" s="462"/>
      <c r="P39" s="462">
        <f t="shared" si="11"/>
        <v>0</v>
      </c>
      <c r="Q39" s="320"/>
      <c r="R39" s="269"/>
      <c r="S39" s="269"/>
      <c r="T39" s="321"/>
      <c r="U39" s="269"/>
      <c r="V39" s="269"/>
      <c r="W39" s="269"/>
      <c r="X39" s="269"/>
      <c r="Y39" s="269"/>
      <c r="Z39" s="269"/>
      <c r="AA39" s="269"/>
      <c r="AB39" s="269"/>
      <c r="AC39" s="269"/>
      <c r="AD39" s="269"/>
      <c r="AE39" s="269"/>
      <c r="AF39" s="320"/>
      <c r="AG39" s="269"/>
      <c r="AH39" s="269"/>
      <c r="AI39" s="321"/>
      <c r="AJ39" s="269"/>
      <c r="AK39" s="269"/>
      <c r="AL39" s="269"/>
      <c r="AM39" s="269"/>
      <c r="AN39" s="269"/>
      <c r="AO39" s="269"/>
      <c r="AP39" s="269"/>
      <c r="AQ39" s="269"/>
      <c r="AR39" s="269"/>
      <c r="AS39" s="269"/>
      <c r="AT39" s="269"/>
      <c r="AU39" s="322"/>
      <c r="AV39" s="323"/>
      <c r="AW39" s="323"/>
      <c r="AX39" s="425"/>
    </row>
    <row r="40" spans="1:50" x14ac:dyDescent="0.25">
      <c r="A40" s="445"/>
      <c r="B40" s="451"/>
      <c r="C40" s="458"/>
      <c r="D40" s="447"/>
      <c r="E40" s="475"/>
      <c r="F40" s="475"/>
      <c r="G40" s="475"/>
      <c r="H40" s="462"/>
      <c r="I40" s="462"/>
      <c r="J40" s="462">
        <f t="shared" si="10"/>
        <v>0</v>
      </c>
      <c r="K40" s="462"/>
      <c r="L40" s="462"/>
      <c r="M40" s="462"/>
      <c r="N40" s="462"/>
      <c r="O40" s="462"/>
      <c r="P40" s="462">
        <f t="shared" si="11"/>
        <v>0</v>
      </c>
      <c r="Q40" s="320"/>
      <c r="R40" s="269"/>
      <c r="S40" s="269"/>
      <c r="T40" s="321"/>
      <c r="U40" s="269"/>
      <c r="V40" s="269"/>
      <c r="W40" s="269"/>
      <c r="X40" s="269"/>
      <c r="Y40" s="269"/>
      <c r="Z40" s="269"/>
      <c r="AA40" s="269"/>
      <c r="AB40" s="269"/>
      <c r="AC40" s="269"/>
      <c r="AD40" s="269"/>
      <c r="AE40" s="269"/>
      <c r="AF40" s="320"/>
      <c r="AG40" s="269"/>
      <c r="AH40" s="269"/>
      <c r="AI40" s="321"/>
      <c r="AJ40" s="269"/>
      <c r="AK40" s="269"/>
      <c r="AL40" s="269"/>
      <c r="AM40" s="269"/>
      <c r="AN40" s="269"/>
      <c r="AO40" s="269"/>
      <c r="AP40" s="269"/>
      <c r="AQ40" s="269"/>
      <c r="AR40" s="269"/>
      <c r="AS40" s="269"/>
      <c r="AT40" s="269"/>
      <c r="AU40" s="322"/>
      <c r="AV40" s="323"/>
      <c r="AW40" s="323"/>
      <c r="AX40" s="425"/>
    </row>
    <row r="41" spans="1:50" x14ac:dyDescent="0.25">
      <c r="A41" s="445"/>
      <c r="B41" s="451"/>
      <c r="C41" s="458"/>
      <c r="D41" s="447"/>
      <c r="E41" s="475"/>
      <c r="F41" s="475"/>
      <c r="G41" s="475"/>
      <c r="H41" s="462"/>
      <c r="I41" s="462"/>
      <c r="J41" s="462">
        <f t="shared" si="10"/>
        <v>0</v>
      </c>
      <c r="K41" s="462"/>
      <c r="L41" s="462"/>
      <c r="M41" s="462"/>
      <c r="N41" s="462"/>
      <c r="O41" s="462"/>
      <c r="P41" s="462">
        <f t="shared" si="11"/>
        <v>0</v>
      </c>
      <c r="Q41" s="320"/>
      <c r="R41" s="269"/>
      <c r="S41" s="269"/>
      <c r="T41" s="321"/>
      <c r="U41" s="269"/>
      <c r="V41" s="269"/>
      <c r="W41" s="269"/>
      <c r="X41" s="269"/>
      <c r="Y41" s="269"/>
      <c r="Z41" s="269"/>
      <c r="AA41" s="269"/>
      <c r="AB41" s="269"/>
      <c r="AC41" s="269"/>
      <c r="AD41" s="269"/>
      <c r="AE41" s="269"/>
      <c r="AF41" s="320"/>
      <c r="AG41" s="269"/>
      <c r="AH41" s="269"/>
      <c r="AI41" s="321"/>
      <c r="AJ41" s="269"/>
      <c r="AK41" s="269"/>
      <c r="AL41" s="269"/>
      <c r="AM41" s="269"/>
      <c r="AN41" s="269"/>
      <c r="AO41" s="269"/>
      <c r="AP41" s="269"/>
      <c r="AQ41" s="269"/>
      <c r="AR41" s="269"/>
      <c r="AS41" s="269"/>
      <c r="AT41" s="269"/>
      <c r="AU41" s="322"/>
      <c r="AV41" s="323"/>
      <c r="AW41" s="323"/>
      <c r="AX41" s="425"/>
    </row>
    <row r="42" spans="1:50" x14ac:dyDescent="0.25">
      <c r="A42" s="573" t="s">
        <v>502</v>
      </c>
      <c r="B42" s="573"/>
      <c r="C42" s="573"/>
      <c r="D42" s="573"/>
      <c r="E42" s="461">
        <f>SUM(E43:E47)</f>
        <v>0</v>
      </c>
      <c r="F42" s="461">
        <f>SUM(F43:F47)</f>
        <v>0</v>
      </c>
      <c r="G42" s="461">
        <f>SUM(G43:G47)</f>
        <v>0</v>
      </c>
      <c r="H42" s="461">
        <f>SUM(H43:H47)</f>
        <v>0</v>
      </c>
      <c r="I42" s="461"/>
      <c r="J42" s="461">
        <f t="shared" ref="J42:P42" si="12">SUM(J43:J47)</f>
        <v>0</v>
      </c>
      <c r="K42" s="461">
        <f t="shared" si="12"/>
        <v>0</v>
      </c>
      <c r="L42" s="461">
        <f t="shared" si="12"/>
        <v>0</v>
      </c>
      <c r="M42" s="461">
        <f t="shared" si="12"/>
        <v>0</v>
      </c>
      <c r="N42" s="461">
        <f t="shared" si="12"/>
        <v>0</v>
      </c>
      <c r="O42" s="461">
        <f t="shared" si="12"/>
        <v>0</v>
      </c>
      <c r="P42" s="461">
        <f t="shared" si="12"/>
        <v>0</v>
      </c>
      <c r="Q42" s="320"/>
      <c r="R42" s="269"/>
      <c r="S42" s="269"/>
      <c r="T42" s="321"/>
      <c r="U42" s="269"/>
      <c r="V42" s="269"/>
      <c r="W42" s="269"/>
      <c r="X42" s="269"/>
      <c r="Y42" s="269"/>
      <c r="Z42" s="269"/>
      <c r="AA42" s="269"/>
      <c r="AB42" s="269"/>
      <c r="AC42" s="269"/>
      <c r="AD42" s="269"/>
      <c r="AE42" s="269"/>
      <c r="AF42" s="320"/>
      <c r="AG42" s="269"/>
      <c r="AH42" s="269"/>
      <c r="AI42" s="321"/>
      <c r="AJ42" s="269"/>
      <c r="AK42" s="269"/>
      <c r="AL42" s="269"/>
      <c r="AM42" s="269"/>
      <c r="AN42" s="269"/>
      <c r="AO42" s="269"/>
      <c r="AP42" s="269"/>
      <c r="AQ42" s="269"/>
      <c r="AR42" s="269"/>
      <c r="AS42" s="269"/>
      <c r="AT42" s="269"/>
      <c r="AU42" s="322"/>
      <c r="AV42" s="323"/>
      <c r="AW42" s="323"/>
      <c r="AX42" s="425"/>
    </row>
    <row r="43" spans="1:50" x14ac:dyDescent="0.25">
      <c r="A43" s="445"/>
      <c r="B43" s="451"/>
      <c r="C43" s="457"/>
      <c r="D43" s="452"/>
      <c r="E43" s="475"/>
      <c r="F43" s="475"/>
      <c r="G43" s="475"/>
      <c r="H43" s="466"/>
      <c r="I43" s="466"/>
      <c r="J43" s="462">
        <f t="shared" ref="J43:J47" si="13">I43*H43</f>
        <v>0</v>
      </c>
      <c r="K43" s="466"/>
      <c r="L43" s="466"/>
      <c r="M43" s="466"/>
      <c r="N43" s="466"/>
      <c r="O43" s="466"/>
      <c r="P43" s="466">
        <f t="shared" ref="P43:P45" si="14">SUM(J43:O43)</f>
        <v>0</v>
      </c>
      <c r="Q43" s="320"/>
      <c r="R43" s="269"/>
      <c r="S43" s="269"/>
      <c r="T43" s="321"/>
      <c r="U43" s="269"/>
      <c r="V43" s="269"/>
      <c r="W43" s="269"/>
      <c r="X43" s="269"/>
      <c r="Y43" s="269"/>
      <c r="Z43" s="269"/>
      <c r="AA43" s="269"/>
      <c r="AB43" s="269"/>
      <c r="AC43" s="269"/>
      <c r="AD43" s="269"/>
      <c r="AE43" s="269"/>
      <c r="AF43" s="320"/>
      <c r="AG43" s="269"/>
      <c r="AH43" s="269"/>
      <c r="AI43" s="321"/>
      <c r="AJ43" s="269"/>
      <c r="AK43" s="269"/>
      <c r="AL43" s="269"/>
      <c r="AM43" s="269"/>
      <c r="AN43" s="269"/>
      <c r="AO43" s="269"/>
      <c r="AP43" s="269"/>
      <c r="AQ43" s="269"/>
      <c r="AR43" s="269"/>
      <c r="AS43" s="269"/>
      <c r="AT43" s="269"/>
      <c r="AU43" s="322"/>
      <c r="AV43" s="323"/>
      <c r="AW43" s="323"/>
      <c r="AX43" s="425"/>
    </row>
    <row r="44" spans="1:50" x14ac:dyDescent="0.25">
      <c r="A44" s="445"/>
      <c r="B44" s="451"/>
      <c r="C44" s="457"/>
      <c r="D44" s="452"/>
      <c r="E44" s="475"/>
      <c r="F44" s="475"/>
      <c r="G44" s="475"/>
      <c r="H44" s="466"/>
      <c r="I44" s="466"/>
      <c r="J44" s="462">
        <f t="shared" si="13"/>
        <v>0</v>
      </c>
      <c r="K44" s="466"/>
      <c r="L44" s="466"/>
      <c r="M44" s="466"/>
      <c r="N44" s="466"/>
      <c r="O44" s="466"/>
      <c r="P44" s="466">
        <f t="shared" si="14"/>
        <v>0</v>
      </c>
      <c r="Q44" s="320"/>
      <c r="R44" s="269"/>
      <c r="S44" s="269"/>
      <c r="T44" s="321"/>
      <c r="U44" s="269"/>
      <c r="V44" s="269"/>
      <c r="W44" s="269"/>
      <c r="X44" s="269"/>
      <c r="Y44" s="269"/>
      <c r="Z44" s="269"/>
      <c r="AA44" s="269"/>
      <c r="AB44" s="269"/>
      <c r="AC44" s="269"/>
      <c r="AD44" s="269"/>
      <c r="AE44" s="269"/>
      <c r="AF44" s="320"/>
      <c r="AG44" s="269"/>
      <c r="AH44" s="269"/>
      <c r="AI44" s="321"/>
      <c r="AJ44" s="269"/>
      <c r="AK44" s="269"/>
      <c r="AL44" s="269"/>
      <c r="AM44" s="269"/>
      <c r="AN44" s="269"/>
      <c r="AO44" s="269"/>
      <c r="AP44" s="269"/>
      <c r="AQ44" s="269"/>
      <c r="AR44" s="269"/>
      <c r="AS44" s="269"/>
      <c r="AT44" s="269"/>
      <c r="AU44" s="322"/>
      <c r="AV44" s="323"/>
      <c r="AW44" s="323"/>
      <c r="AX44" s="425"/>
    </row>
    <row r="45" spans="1:50" x14ac:dyDescent="0.25">
      <c r="A45" s="445"/>
      <c r="B45" s="451"/>
      <c r="C45" s="457"/>
      <c r="D45" s="452"/>
      <c r="E45" s="475"/>
      <c r="F45" s="475"/>
      <c r="G45" s="475"/>
      <c r="H45" s="466"/>
      <c r="I45" s="466"/>
      <c r="J45" s="462">
        <f t="shared" si="13"/>
        <v>0</v>
      </c>
      <c r="K45" s="466"/>
      <c r="L45" s="466"/>
      <c r="M45" s="466"/>
      <c r="N45" s="466"/>
      <c r="O45" s="466"/>
      <c r="P45" s="466">
        <f t="shared" si="14"/>
        <v>0</v>
      </c>
      <c r="Q45" s="320"/>
      <c r="R45" s="269"/>
      <c r="S45" s="269"/>
      <c r="T45" s="321"/>
      <c r="U45" s="269"/>
      <c r="V45" s="269"/>
      <c r="W45" s="269"/>
      <c r="X45" s="269"/>
      <c r="Y45" s="269"/>
      <c r="Z45" s="269"/>
      <c r="AA45" s="269"/>
      <c r="AB45" s="269"/>
      <c r="AC45" s="269"/>
      <c r="AD45" s="269"/>
      <c r="AE45" s="269"/>
      <c r="AF45" s="320"/>
      <c r="AG45" s="269"/>
      <c r="AH45" s="269"/>
      <c r="AI45" s="321"/>
      <c r="AJ45" s="269"/>
      <c r="AK45" s="269"/>
      <c r="AL45" s="269"/>
      <c r="AM45" s="269"/>
      <c r="AN45" s="269"/>
      <c r="AO45" s="269"/>
      <c r="AP45" s="269"/>
      <c r="AQ45" s="269"/>
      <c r="AR45" s="269"/>
      <c r="AS45" s="269"/>
      <c r="AT45" s="269"/>
      <c r="AU45" s="322"/>
      <c r="AV45" s="323"/>
      <c r="AW45" s="323"/>
      <c r="AX45" s="425"/>
    </row>
    <row r="46" spans="1:50" x14ac:dyDescent="0.25">
      <c r="A46" s="445"/>
      <c r="B46" s="451"/>
      <c r="C46" s="459"/>
      <c r="D46" s="452"/>
      <c r="E46" s="475"/>
      <c r="F46" s="475"/>
      <c r="G46" s="475"/>
      <c r="H46" s="466"/>
      <c r="I46" s="468"/>
      <c r="J46" s="462">
        <f t="shared" si="13"/>
        <v>0</v>
      </c>
      <c r="K46" s="466"/>
      <c r="L46" s="466"/>
      <c r="M46" s="466"/>
      <c r="N46" s="466"/>
      <c r="O46" s="466"/>
      <c r="P46" s="466">
        <f>SUM(J46:O46)</f>
        <v>0</v>
      </c>
      <c r="Q46" s="320"/>
      <c r="R46" s="269"/>
      <c r="S46" s="269"/>
      <c r="T46" s="321"/>
      <c r="U46" s="269"/>
      <c r="V46" s="269"/>
      <c r="W46" s="269"/>
      <c r="X46" s="269"/>
      <c r="Y46" s="269"/>
      <c r="Z46" s="269"/>
      <c r="AA46" s="269"/>
      <c r="AB46" s="269"/>
      <c r="AC46" s="269"/>
      <c r="AD46" s="269"/>
      <c r="AE46" s="269"/>
      <c r="AF46" s="320"/>
      <c r="AG46" s="269"/>
      <c r="AH46" s="269"/>
      <c r="AI46" s="321"/>
      <c r="AJ46" s="269"/>
      <c r="AK46" s="269"/>
      <c r="AL46" s="269"/>
      <c r="AM46" s="269"/>
      <c r="AN46" s="269"/>
      <c r="AO46" s="269"/>
      <c r="AP46" s="269"/>
      <c r="AQ46" s="269"/>
      <c r="AR46" s="269"/>
      <c r="AS46" s="269"/>
      <c r="AT46" s="269"/>
      <c r="AU46" s="322"/>
      <c r="AV46" s="323"/>
      <c r="AW46" s="323"/>
      <c r="AX46" s="425"/>
    </row>
    <row r="47" spans="1:50" x14ac:dyDescent="0.25">
      <c r="A47" s="445"/>
      <c r="B47" s="451"/>
      <c r="C47" s="459"/>
      <c r="D47" s="452"/>
      <c r="E47" s="475"/>
      <c r="F47" s="475"/>
      <c r="G47" s="475"/>
      <c r="H47" s="466"/>
      <c r="I47" s="468"/>
      <c r="J47" s="462">
        <f t="shared" si="13"/>
        <v>0</v>
      </c>
      <c r="K47" s="466"/>
      <c r="L47" s="466"/>
      <c r="M47" s="466"/>
      <c r="N47" s="466"/>
      <c r="O47" s="466"/>
      <c r="P47" s="466">
        <f>SUM(J47:O47)</f>
        <v>0</v>
      </c>
      <c r="Q47" s="320"/>
      <c r="R47" s="269"/>
      <c r="S47" s="269"/>
      <c r="T47" s="321"/>
      <c r="U47" s="269"/>
      <c r="V47" s="269"/>
      <c r="W47" s="269"/>
      <c r="X47" s="269"/>
      <c r="Y47" s="269"/>
      <c r="Z47" s="269"/>
      <c r="AA47" s="269"/>
      <c r="AB47" s="269"/>
      <c r="AC47" s="269"/>
      <c r="AD47" s="269"/>
      <c r="AE47" s="269"/>
      <c r="AF47" s="320"/>
      <c r="AG47" s="269"/>
      <c r="AH47" s="269"/>
      <c r="AI47" s="321"/>
      <c r="AJ47" s="269"/>
      <c r="AK47" s="269"/>
      <c r="AL47" s="269"/>
      <c r="AM47" s="269"/>
      <c r="AN47" s="269"/>
      <c r="AO47" s="269"/>
      <c r="AP47" s="269"/>
      <c r="AQ47" s="269"/>
      <c r="AR47" s="269"/>
      <c r="AS47" s="269"/>
      <c r="AT47" s="269"/>
      <c r="AU47" s="322"/>
      <c r="AV47" s="323"/>
      <c r="AW47" s="323"/>
      <c r="AX47" s="425"/>
    </row>
    <row r="48" spans="1:50" x14ac:dyDescent="0.25">
      <c r="A48" s="574" t="s">
        <v>500</v>
      </c>
      <c r="B48" s="575"/>
      <c r="C48" s="575"/>
      <c r="D48" s="576"/>
      <c r="E48" s="473"/>
      <c r="F48" s="473"/>
      <c r="G48" s="473"/>
      <c r="H48" s="473"/>
      <c r="I48" s="473"/>
      <c r="J48" s="473"/>
      <c r="K48" s="473"/>
      <c r="L48" s="473"/>
      <c r="M48" s="473"/>
      <c r="N48" s="473"/>
      <c r="O48" s="473"/>
      <c r="P48" s="473">
        <f>SUM(P7,P15,P36,P42)</f>
        <v>0</v>
      </c>
      <c r="Q48" s="320"/>
      <c r="R48" s="269"/>
      <c r="S48" s="269"/>
      <c r="T48" s="321"/>
      <c r="U48" s="269"/>
      <c r="V48" s="269"/>
      <c r="W48" s="269"/>
      <c r="X48" s="269"/>
      <c r="Y48" s="269"/>
      <c r="Z48" s="269"/>
      <c r="AA48" s="269"/>
      <c r="AB48" s="269"/>
      <c r="AC48" s="269"/>
      <c r="AD48" s="269"/>
      <c r="AE48" s="269"/>
      <c r="AF48" s="320"/>
      <c r="AG48" s="269"/>
      <c r="AH48" s="269"/>
      <c r="AI48" s="321"/>
      <c r="AJ48" s="269"/>
      <c r="AK48" s="269"/>
      <c r="AL48" s="269"/>
      <c r="AM48" s="269"/>
      <c r="AN48" s="269"/>
      <c r="AO48" s="269"/>
      <c r="AP48" s="269"/>
      <c r="AQ48" s="269"/>
      <c r="AR48" s="269"/>
      <c r="AS48" s="269"/>
      <c r="AT48" s="269"/>
      <c r="AU48" s="322"/>
      <c r="AV48" s="323"/>
      <c r="AW48" s="323"/>
      <c r="AX48" s="425"/>
    </row>
    <row r="49" spans="1:16" x14ac:dyDescent="0.3">
      <c r="A49" s="442"/>
      <c r="B49" s="442"/>
      <c r="C49" s="442"/>
      <c r="D49" s="442"/>
      <c r="E49" s="442"/>
      <c r="F49" s="442"/>
      <c r="G49" s="442"/>
      <c r="H49" s="442"/>
      <c r="I49" s="442"/>
      <c r="J49" s="442"/>
      <c r="K49" s="442"/>
      <c r="L49" s="442"/>
      <c r="M49" s="442"/>
      <c r="N49" s="442"/>
      <c r="O49" s="442"/>
      <c r="P49" s="442"/>
    </row>
  </sheetData>
  <mergeCells count="43">
    <mergeCell ref="A16:D16"/>
    <mergeCell ref="A23:D23"/>
    <mergeCell ref="R4:AE4"/>
    <mergeCell ref="AB5:AC5"/>
    <mergeCell ref="AD5:AE5"/>
    <mergeCell ref="K4:K5"/>
    <mergeCell ref="L4:L5"/>
    <mergeCell ref="M4:M5"/>
    <mergeCell ref="N4:N5"/>
    <mergeCell ref="O4:O5"/>
    <mergeCell ref="A4:A6"/>
    <mergeCell ref="B4:B6"/>
    <mergeCell ref="C4:C6"/>
    <mergeCell ref="D4:D6"/>
    <mergeCell ref="G4:J4"/>
    <mergeCell ref="E4:F5"/>
    <mergeCell ref="P4:P5"/>
    <mergeCell ref="A7:D7"/>
    <mergeCell ref="A15:D15"/>
    <mergeCell ref="A28:D28"/>
    <mergeCell ref="A30:D30"/>
    <mergeCell ref="A36:D36"/>
    <mergeCell ref="A42:D42"/>
    <mergeCell ref="A48:D48"/>
    <mergeCell ref="AG4:AT4"/>
    <mergeCell ref="AU4:AU6"/>
    <mergeCell ref="AV4:AV6"/>
    <mergeCell ref="AW4:AW6"/>
    <mergeCell ref="Q5:Q6"/>
    <mergeCell ref="R5:S5"/>
    <mergeCell ref="T5:U5"/>
    <mergeCell ref="V5:W5"/>
    <mergeCell ref="X5:Y5"/>
    <mergeCell ref="Z5:AA5"/>
    <mergeCell ref="AQ5:AR5"/>
    <mergeCell ref="AS5:AT5"/>
    <mergeCell ref="AX5:AX6"/>
    <mergeCell ref="AF5:AF6"/>
    <mergeCell ref="AG5:AH5"/>
    <mergeCell ref="AI5:AJ5"/>
    <mergeCell ref="AK5:AL5"/>
    <mergeCell ref="AM5:AN5"/>
    <mergeCell ref="AO5:AP5"/>
  </mergeCells>
  <pageMargins left="0.7" right="0.7" top="0.75" bottom="0.75" header="0.3" footer="0.3"/>
  <pageSetup paperSize="8" scale="50"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2C218-1C83-41C0-8512-DF6C9D494641}">
  <sheetPr>
    <tabColor theme="2" tint="-9.9978637043366805E-2"/>
  </sheetPr>
  <dimension ref="A1:H15"/>
  <sheetViews>
    <sheetView showGridLines="0" workbookViewId="0">
      <selection activeCell="E23" sqref="E23:F23"/>
    </sheetView>
  </sheetViews>
  <sheetFormatPr defaultColWidth="9.1796875" defaultRowHeight="12.5" x14ac:dyDescent="0.25"/>
  <cols>
    <col min="1" max="1" width="14.1796875" style="351" customWidth="1"/>
    <col min="2" max="2" width="17" style="351" customWidth="1"/>
    <col min="3" max="3" width="13" style="351" customWidth="1"/>
    <col min="4" max="4" width="14.1796875" style="351" customWidth="1"/>
    <col min="5" max="5" width="9.81640625" style="351" customWidth="1"/>
    <col min="6" max="6" width="11.453125" style="351" customWidth="1"/>
    <col min="7" max="7" width="10.7265625" style="351" customWidth="1"/>
    <col min="8" max="16384" width="9.1796875" style="351"/>
  </cols>
  <sheetData>
    <row r="1" spans="1:8" ht="25.5" customHeight="1" x14ac:dyDescent="0.25">
      <c r="A1" s="350" t="s">
        <v>384</v>
      </c>
    </row>
    <row r="2" spans="1:8" s="354" customFormat="1" ht="52" x14ac:dyDescent="0.25">
      <c r="A2" s="352" t="s">
        <v>385</v>
      </c>
      <c r="B2" s="352" t="s">
        <v>493</v>
      </c>
      <c r="C2" s="352" t="s">
        <v>386</v>
      </c>
      <c r="D2" s="352" t="s">
        <v>387</v>
      </c>
      <c r="E2" s="352" t="s">
        <v>388</v>
      </c>
      <c r="F2" s="352" t="s">
        <v>389</v>
      </c>
      <c r="G2" s="352" t="s">
        <v>390</v>
      </c>
      <c r="H2" s="353"/>
    </row>
    <row r="3" spans="1:8" s="360" customFormat="1" ht="13" x14ac:dyDescent="0.3">
      <c r="A3" s="355" t="s">
        <v>391</v>
      </c>
      <c r="B3" s="356"/>
      <c r="C3" s="356"/>
      <c r="D3" s="357"/>
      <c r="E3" s="357"/>
      <c r="F3" s="357"/>
      <c r="G3" s="358"/>
      <c r="H3" s="359"/>
    </row>
    <row r="4" spans="1:8" s="360" customFormat="1" ht="13" x14ac:dyDescent="0.3">
      <c r="A4" s="355" t="s">
        <v>392</v>
      </c>
      <c r="B4" s="356"/>
      <c r="C4" s="356"/>
      <c r="D4" s="357"/>
      <c r="E4" s="357"/>
      <c r="F4" s="357"/>
      <c r="G4" s="358"/>
      <c r="H4" s="359"/>
    </row>
    <row r="5" spans="1:8" s="360" customFormat="1" ht="13" x14ac:dyDescent="0.3">
      <c r="A5" s="355" t="s">
        <v>393</v>
      </c>
      <c r="B5" s="356"/>
      <c r="C5" s="356"/>
      <c r="D5" s="357"/>
      <c r="E5" s="357"/>
      <c r="F5" s="357"/>
      <c r="G5" s="358"/>
      <c r="H5" s="359"/>
    </row>
    <row r="6" spans="1:8" s="360" customFormat="1" ht="13" x14ac:dyDescent="0.3">
      <c r="A6" s="355" t="s">
        <v>394</v>
      </c>
      <c r="B6" s="356"/>
      <c r="C6" s="356"/>
      <c r="D6" s="357"/>
      <c r="E6" s="357"/>
      <c r="F6" s="357"/>
      <c r="G6" s="358"/>
      <c r="H6" s="359"/>
    </row>
    <row r="7" spans="1:8" s="360" customFormat="1" ht="13" x14ac:dyDescent="0.3">
      <c r="A7" s="355" t="s">
        <v>395</v>
      </c>
      <c r="B7" s="356"/>
      <c r="C7" s="356"/>
      <c r="D7" s="357"/>
      <c r="E7" s="357"/>
      <c r="F7" s="357"/>
      <c r="G7" s="358"/>
      <c r="H7" s="359"/>
    </row>
    <row r="8" spans="1:8" s="360" customFormat="1" ht="13" x14ac:dyDescent="0.3">
      <c r="A8" s="355" t="s">
        <v>396</v>
      </c>
      <c r="B8" s="356"/>
      <c r="C8" s="356"/>
      <c r="D8" s="357"/>
      <c r="E8" s="357"/>
      <c r="F8" s="357"/>
      <c r="G8" s="358"/>
      <c r="H8" s="359"/>
    </row>
    <row r="9" spans="1:8" s="360" customFormat="1" ht="13" x14ac:dyDescent="0.3">
      <c r="A9" s="355" t="s">
        <v>397</v>
      </c>
      <c r="B9" s="356"/>
      <c r="C9" s="356"/>
      <c r="D9" s="357"/>
      <c r="E9" s="357"/>
      <c r="F9" s="357"/>
      <c r="G9" s="358"/>
      <c r="H9" s="359"/>
    </row>
    <row r="10" spans="1:8" s="360" customFormat="1" ht="13" x14ac:dyDescent="0.3">
      <c r="A10" s="355" t="s">
        <v>398</v>
      </c>
      <c r="B10" s="356"/>
      <c r="C10" s="356"/>
      <c r="D10" s="357"/>
      <c r="E10" s="357"/>
      <c r="F10" s="357"/>
      <c r="G10" s="358"/>
      <c r="H10" s="359"/>
    </row>
    <row r="11" spans="1:8" s="360" customFormat="1" ht="13" x14ac:dyDescent="0.3">
      <c r="A11" s="355" t="s">
        <v>399</v>
      </c>
      <c r="B11" s="356"/>
      <c r="C11" s="356"/>
      <c r="D11" s="357"/>
      <c r="E11" s="357"/>
      <c r="F11" s="357"/>
      <c r="G11" s="358"/>
      <c r="H11" s="359"/>
    </row>
    <row r="12" spans="1:8" s="360" customFormat="1" ht="13" x14ac:dyDescent="0.3">
      <c r="A12" s="355" t="s">
        <v>400</v>
      </c>
      <c r="B12" s="356"/>
      <c r="C12" s="356"/>
      <c r="D12" s="357"/>
      <c r="E12" s="357"/>
      <c r="F12" s="357"/>
      <c r="G12" s="358"/>
      <c r="H12" s="359"/>
    </row>
    <row r="13" spans="1:8" s="360" customFormat="1" ht="13" x14ac:dyDescent="0.3">
      <c r="A13" s="355" t="s">
        <v>401</v>
      </c>
      <c r="B13" s="356"/>
      <c r="C13" s="356"/>
      <c r="D13" s="357"/>
      <c r="E13" s="357"/>
      <c r="F13" s="357"/>
      <c r="G13" s="358"/>
      <c r="H13" s="359"/>
    </row>
    <row r="14" spans="1:8" s="360" customFormat="1" ht="13" x14ac:dyDescent="0.3">
      <c r="A14" s="355" t="s">
        <v>402</v>
      </c>
      <c r="B14" s="356"/>
      <c r="C14" s="356"/>
      <c r="D14" s="357"/>
      <c r="E14" s="357"/>
      <c r="F14" s="357"/>
      <c r="G14" s="358"/>
      <c r="H14" s="359"/>
    </row>
    <row r="15" spans="1:8" s="366" customFormat="1" ht="13" x14ac:dyDescent="0.3">
      <c r="A15" s="361" t="s">
        <v>228</v>
      </c>
      <c r="B15" s="362"/>
      <c r="C15" s="362"/>
      <c r="D15" s="363"/>
      <c r="E15" s="363"/>
      <c r="F15" s="362"/>
      <c r="G15" s="364"/>
      <c r="H15" s="365"/>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6F269-C8A3-427C-AEE6-B58F8AE71DE2}">
  <sheetPr>
    <tabColor theme="2" tint="-0.499984740745262"/>
  </sheetPr>
  <dimension ref="B1:AT21"/>
  <sheetViews>
    <sheetView showGridLines="0" workbookViewId="0">
      <pane ySplit="12040" topLeftCell="A37"/>
      <selection activeCell="U29" sqref="U29"/>
      <selection pane="bottomLeft" activeCell="S11" sqref="S11"/>
    </sheetView>
  </sheetViews>
  <sheetFormatPr defaultColWidth="9.1796875" defaultRowHeight="13" x14ac:dyDescent="0.3"/>
  <cols>
    <col min="1" max="1" width="3.26953125" style="368" customWidth="1"/>
    <col min="2" max="2" width="7.54296875" style="368" customWidth="1"/>
    <col min="3" max="3" width="9.1796875" style="368"/>
    <col min="4" max="4" width="9.7265625" style="368" customWidth="1"/>
    <col min="5" max="5" width="10" style="368" customWidth="1"/>
    <col min="6" max="6" width="10.54296875" style="368" customWidth="1"/>
    <col min="7" max="7" width="9" style="368" customWidth="1"/>
    <col min="8" max="13" width="9.1796875" style="368" customWidth="1"/>
    <col min="14" max="16" width="8.81640625" style="368" customWidth="1"/>
    <col min="17" max="18" width="9.453125" style="368" customWidth="1"/>
    <col min="19" max="19" width="13.81640625" style="368" customWidth="1"/>
    <col min="20" max="20" width="14.1796875" style="368" customWidth="1"/>
    <col min="21" max="21" width="14.7265625" style="368" customWidth="1"/>
    <col min="22" max="22" width="9.1796875" style="368"/>
    <col min="23" max="23" width="13.7265625" style="368" customWidth="1"/>
    <col min="24" max="25" width="9.1796875" style="368"/>
    <col min="26" max="26" width="9.54296875" style="368" customWidth="1"/>
    <col min="27" max="44" width="9.1796875" style="368"/>
    <col min="45" max="45" width="10" style="368" customWidth="1"/>
    <col min="46" max="16384" width="9.1796875" style="368"/>
  </cols>
  <sheetData>
    <row r="1" spans="2:46" ht="14" x14ac:dyDescent="0.3">
      <c r="B1" s="367" t="s">
        <v>403</v>
      </c>
      <c r="X1" s="369" t="s">
        <v>404</v>
      </c>
      <c r="Y1" s="369"/>
      <c r="Z1" s="369"/>
      <c r="AA1" s="369"/>
      <c r="AB1" s="369"/>
      <c r="AC1" s="369"/>
      <c r="AD1" s="369"/>
      <c r="AE1" s="369"/>
      <c r="AF1" s="369"/>
      <c r="AG1" s="369"/>
      <c r="AH1" s="369"/>
      <c r="AI1" s="369"/>
      <c r="AJ1" s="369"/>
      <c r="AK1" s="369"/>
      <c r="AL1" s="369"/>
      <c r="AM1" s="369"/>
      <c r="AN1" s="369"/>
      <c r="AO1" s="369"/>
      <c r="AP1" s="369"/>
      <c r="AQ1" s="369"/>
      <c r="AR1" s="369"/>
      <c r="AS1" s="370"/>
      <c r="AT1" s="370"/>
    </row>
    <row r="2" spans="2:46" ht="25.5" customHeight="1" x14ac:dyDescent="0.3">
      <c r="B2" s="630" t="s">
        <v>385</v>
      </c>
      <c r="C2" s="633" t="s">
        <v>405</v>
      </c>
      <c r="D2" s="634"/>
      <c r="E2" s="635"/>
      <c r="F2" s="642" t="s">
        <v>406</v>
      </c>
      <c r="G2" s="643"/>
      <c r="H2" s="643"/>
      <c r="I2" s="643"/>
      <c r="J2" s="643"/>
      <c r="K2" s="643"/>
      <c r="L2" s="643"/>
      <c r="M2" s="643"/>
      <c r="N2" s="643"/>
      <c r="O2" s="643"/>
      <c r="P2" s="644"/>
      <c r="Q2" s="645" t="s">
        <v>407</v>
      </c>
      <c r="R2" s="646"/>
      <c r="S2" s="651" t="s">
        <v>408</v>
      </c>
      <c r="T2" s="654" t="s">
        <v>409</v>
      </c>
      <c r="U2" s="615" t="s">
        <v>485</v>
      </c>
      <c r="V2" s="616"/>
      <c r="W2" s="616"/>
      <c r="X2" s="616"/>
      <c r="Y2" s="616"/>
      <c r="Z2" s="616"/>
      <c r="AA2" s="616"/>
      <c r="AB2" s="616"/>
      <c r="AC2" s="616"/>
      <c r="AD2" s="616"/>
      <c r="AE2" s="616"/>
      <c r="AF2" s="617"/>
      <c r="AG2" s="615" t="s">
        <v>486</v>
      </c>
      <c r="AH2" s="616"/>
      <c r="AI2" s="616"/>
      <c r="AJ2" s="616"/>
      <c r="AK2" s="616"/>
      <c r="AL2" s="616"/>
      <c r="AM2" s="616"/>
      <c r="AN2" s="616"/>
      <c r="AO2" s="616"/>
      <c r="AP2" s="616"/>
      <c r="AQ2" s="616"/>
      <c r="AR2" s="617"/>
    </row>
    <row r="3" spans="2:46" ht="25.5" customHeight="1" x14ac:dyDescent="0.3">
      <c r="B3" s="631"/>
      <c r="C3" s="636"/>
      <c r="D3" s="637"/>
      <c r="E3" s="638"/>
      <c r="F3" s="621" t="s">
        <v>410</v>
      </c>
      <c r="G3" s="622"/>
      <c r="H3" s="621" t="s">
        <v>411</v>
      </c>
      <c r="I3" s="625"/>
      <c r="J3" s="622"/>
      <c r="K3" s="621" t="s">
        <v>412</v>
      </c>
      <c r="L3" s="625"/>
      <c r="M3" s="622"/>
      <c r="N3" s="621" t="s">
        <v>413</v>
      </c>
      <c r="O3" s="625"/>
      <c r="P3" s="622"/>
      <c r="Q3" s="647"/>
      <c r="R3" s="648"/>
      <c r="S3" s="652"/>
      <c r="T3" s="655"/>
      <c r="U3" s="618"/>
      <c r="V3" s="619"/>
      <c r="W3" s="619"/>
      <c r="X3" s="619"/>
      <c r="Y3" s="619"/>
      <c r="Z3" s="619"/>
      <c r="AA3" s="619"/>
      <c r="AB3" s="619"/>
      <c r="AC3" s="619"/>
      <c r="AD3" s="619"/>
      <c r="AE3" s="619"/>
      <c r="AF3" s="620"/>
      <c r="AG3" s="618"/>
      <c r="AH3" s="619"/>
      <c r="AI3" s="619"/>
      <c r="AJ3" s="619"/>
      <c r="AK3" s="619"/>
      <c r="AL3" s="619"/>
      <c r="AM3" s="619"/>
      <c r="AN3" s="619"/>
      <c r="AO3" s="619"/>
      <c r="AP3" s="619"/>
      <c r="AQ3" s="619"/>
      <c r="AR3" s="620"/>
    </row>
    <row r="4" spans="2:46" ht="25.5" customHeight="1" x14ac:dyDescent="0.3">
      <c r="B4" s="631"/>
      <c r="C4" s="639"/>
      <c r="D4" s="640"/>
      <c r="E4" s="641"/>
      <c r="F4" s="623"/>
      <c r="G4" s="624"/>
      <c r="H4" s="623"/>
      <c r="I4" s="626"/>
      <c r="J4" s="624"/>
      <c r="K4" s="623"/>
      <c r="L4" s="626"/>
      <c r="M4" s="624"/>
      <c r="N4" s="627"/>
      <c r="O4" s="628"/>
      <c r="P4" s="629"/>
      <c r="Q4" s="649"/>
      <c r="R4" s="650"/>
      <c r="S4" s="653"/>
      <c r="T4" s="655"/>
      <c r="U4" s="610" t="s">
        <v>487</v>
      </c>
      <c r="V4" s="611"/>
      <c r="W4" s="612"/>
      <c r="X4" s="610" t="s">
        <v>488</v>
      </c>
      <c r="Y4" s="611"/>
      <c r="Z4" s="612"/>
      <c r="AA4" s="610" t="s">
        <v>489</v>
      </c>
      <c r="AB4" s="611"/>
      <c r="AC4" s="612"/>
      <c r="AD4" s="613" t="s">
        <v>414</v>
      </c>
      <c r="AE4" s="613" t="s">
        <v>415</v>
      </c>
      <c r="AF4" s="613" t="s">
        <v>416</v>
      </c>
      <c r="AG4" s="610" t="s">
        <v>490</v>
      </c>
      <c r="AH4" s="611"/>
      <c r="AI4" s="612"/>
      <c r="AJ4" s="610" t="s">
        <v>491</v>
      </c>
      <c r="AK4" s="611"/>
      <c r="AL4" s="612"/>
      <c r="AM4" s="610" t="s">
        <v>492</v>
      </c>
      <c r="AN4" s="611"/>
      <c r="AO4" s="612"/>
      <c r="AP4" s="613" t="s">
        <v>414</v>
      </c>
      <c r="AQ4" s="613" t="s">
        <v>415</v>
      </c>
      <c r="AR4" s="613" t="s">
        <v>416</v>
      </c>
    </row>
    <row r="5" spans="2:46" ht="39" x14ac:dyDescent="0.3">
      <c r="B5" s="631"/>
      <c r="C5" s="371" t="s">
        <v>417</v>
      </c>
      <c r="D5" s="371" t="s">
        <v>418</v>
      </c>
      <c r="E5" s="371" t="s">
        <v>419</v>
      </c>
      <c r="F5" s="371" t="s">
        <v>377</v>
      </c>
      <c r="G5" s="371" t="s">
        <v>419</v>
      </c>
      <c r="H5" s="371" t="s">
        <v>420</v>
      </c>
      <c r="I5" s="371" t="s">
        <v>377</v>
      </c>
      <c r="J5" s="371" t="s">
        <v>419</v>
      </c>
      <c r="K5" s="371" t="s">
        <v>421</v>
      </c>
      <c r="L5" s="371" t="s">
        <v>377</v>
      </c>
      <c r="M5" s="371" t="s">
        <v>419</v>
      </c>
      <c r="N5" s="371" t="s">
        <v>355</v>
      </c>
      <c r="O5" s="371" t="s">
        <v>377</v>
      </c>
      <c r="P5" s="371" t="s">
        <v>419</v>
      </c>
      <c r="Q5" s="371" t="s">
        <v>377</v>
      </c>
      <c r="R5" s="371" t="s">
        <v>419</v>
      </c>
      <c r="S5" s="371" t="s">
        <v>419</v>
      </c>
      <c r="T5" s="656"/>
      <c r="U5" s="371" t="s">
        <v>422</v>
      </c>
      <c r="V5" s="371" t="s">
        <v>423</v>
      </c>
      <c r="W5" s="372" t="s">
        <v>416</v>
      </c>
      <c r="X5" s="372" t="s">
        <v>422</v>
      </c>
      <c r="Y5" s="372" t="s">
        <v>423</v>
      </c>
      <c r="Z5" s="372" t="s">
        <v>416</v>
      </c>
      <c r="AA5" s="372" t="s">
        <v>422</v>
      </c>
      <c r="AB5" s="372" t="s">
        <v>423</v>
      </c>
      <c r="AC5" s="372" t="s">
        <v>416</v>
      </c>
      <c r="AD5" s="614"/>
      <c r="AE5" s="614"/>
      <c r="AF5" s="614"/>
      <c r="AG5" s="372" t="s">
        <v>422</v>
      </c>
      <c r="AH5" s="372" t="s">
        <v>423</v>
      </c>
      <c r="AI5" s="372" t="s">
        <v>416</v>
      </c>
      <c r="AJ5" s="372" t="s">
        <v>422</v>
      </c>
      <c r="AK5" s="372" t="s">
        <v>423</v>
      </c>
      <c r="AL5" s="372" t="s">
        <v>416</v>
      </c>
      <c r="AM5" s="372" t="s">
        <v>422</v>
      </c>
      <c r="AN5" s="372" t="s">
        <v>423</v>
      </c>
      <c r="AO5" s="372" t="s">
        <v>416</v>
      </c>
      <c r="AP5" s="614"/>
      <c r="AQ5" s="614"/>
      <c r="AR5" s="614"/>
    </row>
    <row r="6" spans="2:46" s="378" customFormat="1" ht="16.5" customHeight="1" x14ac:dyDescent="0.25">
      <c r="B6" s="632"/>
      <c r="C6" s="373" t="s">
        <v>424</v>
      </c>
      <c r="D6" s="373" t="s">
        <v>425</v>
      </c>
      <c r="E6" s="374" t="s">
        <v>31</v>
      </c>
      <c r="F6" s="373" t="s">
        <v>425</v>
      </c>
      <c r="G6" s="374" t="s">
        <v>31</v>
      </c>
      <c r="H6" s="373" t="s">
        <v>426</v>
      </c>
      <c r="I6" s="373" t="s">
        <v>427</v>
      </c>
      <c r="J6" s="373" t="s">
        <v>428</v>
      </c>
      <c r="K6" s="373" t="s">
        <v>426</v>
      </c>
      <c r="L6" s="373" t="s">
        <v>427</v>
      </c>
      <c r="M6" s="373" t="s">
        <v>428</v>
      </c>
      <c r="N6" s="373" t="s">
        <v>383</v>
      </c>
      <c r="O6" s="373" t="s">
        <v>429</v>
      </c>
      <c r="P6" s="373" t="s">
        <v>428</v>
      </c>
      <c r="Q6" s="373" t="s">
        <v>427</v>
      </c>
      <c r="R6" s="373" t="s">
        <v>428</v>
      </c>
      <c r="S6" s="373" t="s">
        <v>428</v>
      </c>
      <c r="T6" s="375" t="s">
        <v>381</v>
      </c>
      <c r="U6" s="376" t="s">
        <v>383</v>
      </c>
      <c r="V6" s="376" t="s">
        <v>424</v>
      </c>
      <c r="W6" s="376" t="s">
        <v>31</v>
      </c>
      <c r="X6" s="376" t="s">
        <v>383</v>
      </c>
      <c r="Y6" s="376" t="s">
        <v>424</v>
      </c>
      <c r="Z6" s="376" t="s">
        <v>31</v>
      </c>
      <c r="AA6" s="376" t="s">
        <v>383</v>
      </c>
      <c r="AB6" s="376" t="s">
        <v>424</v>
      </c>
      <c r="AC6" s="377" t="s">
        <v>31</v>
      </c>
      <c r="AD6" s="376" t="s">
        <v>383</v>
      </c>
      <c r="AE6" s="376" t="s">
        <v>424</v>
      </c>
      <c r="AF6" s="376" t="s">
        <v>31</v>
      </c>
      <c r="AG6" s="376" t="s">
        <v>383</v>
      </c>
      <c r="AH6" s="376" t="s">
        <v>424</v>
      </c>
      <c r="AI6" s="376" t="s">
        <v>31</v>
      </c>
      <c r="AJ6" s="376" t="s">
        <v>383</v>
      </c>
      <c r="AK6" s="376" t="s">
        <v>424</v>
      </c>
      <c r="AL6" s="376" t="s">
        <v>31</v>
      </c>
      <c r="AM6" s="376" t="s">
        <v>383</v>
      </c>
      <c r="AN6" s="376" t="s">
        <v>424</v>
      </c>
      <c r="AO6" s="377" t="s">
        <v>31</v>
      </c>
      <c r="AP6" s="376" t="s">
        <v>383</v>
      </c>
      <c r="AQ6" s="376" t="s">
        <v>424</v>
      </c>
      <c r="AR6" s="376" t="s">
        <v>31</v>
      </c>
    </row>
    <row r="7" spans="2:46" x14ac:dyDescent="0.3">
      <c r="B7" s="379">
        <v>1</v>
      </c>
      <c r="C7" s="380"/>
      <c r="D7" s="381"/>
      <c r="E7" s="382"/>
      <c r="F7" s="383"/>
      <c r="G7" s="382"/>
      <c r="H7" s="384"/>
      <c r="I7" s="385"/>
      <c r="J7" s="382"/>
      <c r="K7" s="384"/>
      <c r="L7" s="385"/>
      <c r="M7" s="382"/>
      <c r="N7" s="386"/>
      <c r="O7" s="382"/>
      <c r="P7" s="382"/>
      <c r="Q7" s="385"/>
      <c r="R7" s="382"/>
      <c r="S7" s="382"/>
      <c r="T7" s="387"/>
      <c r="U7" s="604"/>
      <c r="V7" s="604"/>
      <c r="W7" s="601"/>
      <c r="X7" s="604"/>
      <c r="Y7" s="604"/>
      <c r="Z7" s="601"/>
      <c r="AA7" s="607"/>
      <c r="AB7" s="604"/>
      <c r="AC7" s="601"/>
      <c r="AD7" s="589"/>
      <c r="AE7" s="589"/>
      <c r="AF7" s="589"/>
      <c r="AG7" s="604"/>
      <c r="AH7" s="604"/>
      <c r="AI7" s="595"/>
      <c r="AJ7" s="592"/>
      <c r="AK7" s="592"/>
      <c r="AL7" s="595"/>
      <c r="AM7" s="598"/>
      <c r="AN7" s="592"/>
      <c r="AO7" s="601"/>
      <c r="AP7" s="589"/>
      <c r="AQ7" s="589"/>
      <c r="AR7" s="589"/>
    </row>
    <row r="8" spans="2:46" x14ac:dyDescent="0.3">
      <c r="B8" s="379">
        <v>2</v>
      </c>
      <c r="C8" s="380"/>
      <c r="D8" s="381"/>
      <c r="E8" s="382"/>
      <c r="F8" s="383"/>
      <c r="G8" s="382"/>
      <c r="H8" s="384"/>
      <c r="I8" s="385"/>
      <c r="J8" s="382"/>
      <c r="K8" s="384"/>
      <c r="L8" s="385"/>
      <c r="M8" s="382"/>
      <c r="N8" s="386"/>
      <c r="O8" s="382"/>
      <c r="P8" s="382"/>
      <c r="Q8" s="385"/>
      <c r="R8" s="382"/>
      <c r="S8" s="382"/>
      <c r="T8" s="387"/>
      <c r="U8" s="605"/>
      <c r="V8" s="605"/>
      <c r="W8" s="602"/>
      <c r="X8" s="605"/>
      <c r="Y8" s="605"/>
      <c r="Z8" s="602"/>
      <c r="AA8" s="608"/>
      <c r="AB8" s="605"/>
      <c r="AC8" s="602"/>
      <c r="AD8" s="590"/>
      <c r="AE8" s="590"/>
      <c r="AF8" s="590"/>
      <c r="AG8" s="605"/>
      <c r="AH8" s="605"/>
      <c r="AI8" s="596"/>
      <c r="AJ8" s="593"/>
      <c r="AK8" s="593"/>
      <c r="AL8" s="596"/>
      <c r="AM8" s="599"/>
      <c r="AN8" s="593"/>
      <c r="AO8" s="602"/>
      <c r="AP8" s="590"/>
      <c r="AQ8" s="590"/>
      <c r="AR8" s="590"/>
    </row>
    <row r="9" spans="2:46" x14ac:dyDescent="0.3">
      <c r="B9" s="379">
        <v>3</v>
      </c>
      <c r="C9" s="380"/>
      <c r="D9" s="381"/>
      <c r="E9" s="382"/>
      <c r="F9" s="383"/>
      <c r="G9" s="382"/>
      <c r="H9" s="384"/>
      <c r="I9" s="385"/>
      <c r="J9" s="382"/>
      <c r="K9" s="384"/>
      <c r="L9" s="385"/>
      <c r="M9" s="382"/>
      <c r="N9" s="386"/>
      <c r="O9" s="382"/>
      <c r="P9" s="382"/>
      <c r="Q9" s="385"/>
      <c r="R9" s="382"/>
      <c r="S9" s="382"/>
      <c r="T9" s="387"/>
      <c r="U9" s="605"/>
      <c r="V9" s="605"/>
      <c r="W9" s="602"/>
      <c r="X9" s="605"/>
      <c r="Y9" s="605"/>
      <c r="Z9" s="602"/>
      <c r="AA9" s="608"/>
      <c r="AB9" s="605"/>
      <c r="AC9" s="602"/>
      <c r="AD9" s="590"/>
      <c r="AE9" s="590"/>
      <c r="AF9" s="590"/>
      <c r="AG9" s="605"/>
      <c r="AH9" s="605"/>
      <c r="AI9" s="596"/>
      <c r="AJ9" s="593"/>
      <c r="AK9" s="593"/>
      <c r="AL9" s="596"/>
      <c r="AM9" s="599"/>
      <c r="AN9" s="593"/>
      <c r="AO9" s="602"/>
      <c r="AP9" s="590"/>
      <c r="AQ9" s="590"/>
      <c r="AR9" s="590"/>
    </row>
    <row r="10" spans="2:46" x14ac:dyDescent="0.3">
      <c r="B10" s="379">
        <v>4</v>
      </c>
      <c r="C10" s="380"/>
      <c r="D10" s="381"/>
      <c r="E10" s="382"/>
      <c r="F10" s="383"/>
      <c r="G10" s="382"/>
      <c r="H10" s="384"/>
      <c r="I10" s="385"/>
      <c r="J10" s="382"/>
      <c r="K10" s="384"/>
      <c r="L10" s="385"/>
      <c r="M10" s="382"/>
      <c r="N10" s="386"/>
      <c r="O10" s="382"/>
      <c r="P10" s="382"/>
      <c r="Q10" s="385"/>
      <c r="R10" s="382"/>
      <c r="S10" s="382"/>
      <c r="T10" s="387"/>
      <c r="U10" s="605"/>
      <c r="V10" s="605"/>
      <c r="W10" s="602"/>
      <c r="X10" s="605"/>
      <c r="Y10" s="605"/>
      <c r="Z10" s="602"/>
      <c r="AA10" s="608"/>
      <c r="AB10" s="605"/>
      <c r="AC10" s="602"/>
      <c r="AD10" s="590"/>
      <c r="AE10" s="590"/>
      <c r="AF10" s="590"/>
      <c r="AG10" s="605"/>
      <c r="AH10" s="605"/>
      <c r="AI10" s="596"/>
      <c r="AJ10" s="593"/>
      <c r="AK10" s="593"/>
      <c r="AL10" s="596"/>
      <c r="AM10" s="599"/>
      <c r="AN10" s="593"/>
      <c r="AO10" s="602"/>
      <c r="AP10" s="590"/>
      <c r="AQ10" s="590"/>
      <c r="AR10" s="590"/>
    </row>
    <row r="11" spans="2:46" x14ac:dyDescent="0.3">
      <c r="B11" s="379">
        <v>5</v>
      </c>
      <c r="C11" s="380"/>
      <c r="D11" s="381"/>
      <c r="E11" s="382"/>
      <c r="F11" s="383"/>
      <c r="G11" s="382"/>
      <c r="H11" s="384"/>
      <c r="I11" s="385"/>
      <c r="J11" s="382"/>
      <c r="K11" s="384"/>
      <c r="L11" s="385"/>
      <c r="M11" s="382"/>
      <c r="N11" s="386"/>
      <c r="O11" s="382"/>
      <c r="P11" s="382"/>
      <c r="Q11" s="385"/>
      <c r="R11" s="382"/>
      <c r="S11" s="382"/>
      <c r="T11" s="387"/>
      <c r="U11" s="605"/>
      <c r="V11" s="605"/>
      <c r="W11" s="602"/>
      <c r="X11" s="605"/>
      <c r="Y11" s="605"/>
      <c r="Z11" s="602"/>
      <c r="AA11" s="608"/>
      <c r="AB11" s="605"/>
      <c r="AC11" s="602"/>
      <c r="AD11" s="590"/>
      <c r="AE11" s="590"/>
      <c r="AF11" s="590"/>
      <c r="AG11" s="605"/>
      <c r="AH11" s="605"/>
      <c r="AI11" s="596"/>
      <c r="AJ11" s="593"/>
      <c r="AK11" s="593"/>
      <c r="AL11" s="596"/>
      <c r="AM11" s="599"/>
      <c r="AN11" s="593"/>
      <c r="AO11" s="602"/>
      <c r="AP11" s="590"/>
      <c r="AQ11" s="590"/>
      <c r="AR11" s="590"/>
    </row>
    <row r="12" spans="2:46" x14ac:dyDescent="0.3">
      <c r="B12" s="388">
        <v>6</v>
      </c>
      <c r="C12" s="380"/>
      <c r="D12" s="381"/>
      <c r="E12" s="382"/>
      <c r="F12" s="383"/>
      <c r="G12" s="382"/>
      <c r="H12" s="384"/>
      <c r="I12" s="385"/>
      <c r="J12" s="382"/>
      <c r="K12" s="384"/>
      <c r="L12" s="385"/>
      <c r="M12" s="382"/>
      <c r="N12" s="386"/>
      <c r="O12" s="382"/>
      <c r="P12" s="382"/>
      <c r="Q12" s="385"/>
      <c r="R12" s="382"/>
      <c r="S12" s="382"/>
      <c r="T12" s="387"/>
      <c r="U12" s="605"/>
      <c r="V12" s="605"/>
      <c r="W12" s="602"/>
      <c r="X12" s="605"/>
      <c r="Y12" s="605"/>
      <c r="Z12" s="602"/>
      <c r="AA12" s="608"/>
      <c r="AB12" s="605"/>
      <c r="AC12" s="602"/>
      <c r="AD12" s="590"/>
      <c r="AE12" s="590"/>
      <c r="AF12" s="590"/>
      <c r="AG12" s="605"/>
      <c r="AH12" s="605"/>
      <c r="AI12" s="596"/>
      <c r="AJ12" s="593"/>
      <c r="AK12" s="593"/>
      <c r="AL12" s="596"/>
      <c r="AM12" s="599"/>
      <c r="AN12" s="593"/>
      <c r="AO12" s="602"/>
      <c r="AP12" s="590"/>
      <c r="AQ12" s="590"/>
      <c r="AR12" s="590"/>
    </row>
    <row r="13" spans="2:46" x14ac:dyDescent="0.3">
      <c r="B13" s="379">
        <v>7</v>
      </c>
      <c r="C13" s="380"/>
      <c r="D13" s="381"/>
      <c r="E13" s="382"/>
      <c r="F13" s="383"/>
      <c r="G13" s="382"/>
      <c r="H13" s="384"/>
      <c r="I13" s="385"/>
      <c r="J13" s="382"/>
      <c r="K13" s="384"/>
      <c r="L13" s="385"/>
      <c r="M13" s="382"/>
      <c r="N13" s="386"/>
      <c r="O13" s="382"/>
      <c r="P13" s="382"/>
      <c r="Q13" s="385"/>
      <c r="R13" s="382"/>
      <c r="S13" s="382"/>
      <c r="T13" s="387"/>
      <c r="U13" s="605"/>
      <c r="V13" s="605"/>
      <c r="W13" s="602"/>
      <c r="X13" s="605"/>
      <c r="Y13" s="605"/>
      <c r="Z13" s="602"/>
      <c r="AA13" s="608"/>
      <c r="AB13" s="605"/>
      <c r="AC13" s="602"/>
      <c r="AD13" s="590"/>
      <c r="AE13" s="590"/>
      <c r="AF13" s="590"/>
      <c r="AG13" s="605"/>
      <c r="AH13" s="605"/>
      <c r="AI13" s="596"/>
      <c r="AJ13" s="593"/>
      <c r="AK13" s="593"/>
      <c r="AL13" s="596"/>
      <c r="AM13" s="599"/>
      <c r="AN13" s="593"/>
      <c r="AO13" s="602"/>
      <c r="AP13" s="590"/>
      <c r="AQ13" s="590"/>
      <c r="AR13" s="590"/>
    </row>
    <row r="14" spans="2:46" x14ac:dyDescent="0.3">
      <c r="B14" s="388">
        <v>8</v>
      </c>
      <c r="C14" s="380"/>
      <c r="D14" s="381"/>
      <c r="E14" s="382"/>
      <c r="F14" s="383"/>
      <c r="G14" s="382"/>
      <c r="H14" s="384"/>
      <c r="I14" s="385"/>
      <c r="J14" s="382"/>
      <c r="K14" s="384"/>
      <c r="L14" s="385"/>
      <c r="M14" s="382"/>
      <c r="N14" s="386"/>
      <c r="O14" s="382"/>
      <c r="P14" s="382"/>
      <c r="Q14" s="385"/>
      <c r="R14" s="382"/>
      <c r="S14" s="382"/>
      <c r="T14" s="387"/>
      <c r="U14" s="605"/>
      <c r="V14" s="605"/>
      <c r="W14" s="602"/>
      <c r="X14" s="605"/>
      <c r="Y14" s="605"/>
      <c r="Z14" s="602"/>
      <c r="AA14" s="608"/>
      <c r="AB14" s="605"/>
      <c r="AC14" s="602"/>
      <c r="AD14" s="590"/>
      <c r="AE14" s="590"/>
      <c r="AF14" s="590"/>
      <c r="AG14" s="605"/>
      <c r="AH14" s="605"/>
      <c r="AI14" s="596"/>
      <c r="AJ14" s="593"/>
      <c r="AK14" s="593"/>
      <c r="AL14" s="596"/>
      <c r="AM14" s="599"/>
      <c r="AN14" s="593"/>
      <c r="AO14" s="602"/>
      <c r="AP14" s="590"/>
      <c r="AQ14" s="590"/>
      <c r="AR14" s="590"/>
    </row>
    <row r="15" spans="2:46" x14ac:dyDescent="0.3">
      <c r="B15" s="388">
        <v>9</v>
      </c>
      <c r="C15" s="380"/>
      <c r="D15" s="381"/>
      <c r="E15" s="382"/>
      <c r="F15" s="383"/>
      <c r="G15" s="382"/>
      <c r="H15" s="384"/>
      <c r="I15" s="385"/>
      <c r="J15" s="382"/>
      <c r="K15" s="384"/>
      <c r="L15" s="385"/>
      <c r="M15" s="382"/>
      <c r="N15" s="386"/>
      <c r="O15" s="382"/>
      <c r="P15" s="382"/>
      <c r="Q15" s="385"/>
      <c r="R15" s="382"/>
      <c r="S15" s="382"/>
      <c r="T15" s="387"/>
      <c r="U15" s="605"/>
      <c r="V15" s="605"/>
      <c r="W15" s="602"/>
      <c r="X15" s="605"/>
      <c r="Y15" s="605"/>
      <c r="Z15" s="602"/>
      <c r="AA15" s="608"/>
      <c r="AB15" s="605"/>
      <c r="AC15" s="602"/>
      <c r="AD15" s="590"/>
      <c r="AE15" s="590"/>
      <c r="AF15" s="590"/>
      <c r="AG15" s="605"/>
      <c r="AH15" s="605"/>
      <c r="AI15" s="596"/>
      <c r="AJ15" s="593"/>
      <c r="AK15" s="593"/>
      <c r="AL15" s="596"/>
      <c r="AM15" s="599"/>
      <c r="AN15" s="593"/>
      <c r="AO15" s="602"/>
      <c r="AP15" s="590"/>
      <c r="AQ15" s="590"/>
      <c r="AR15" s="590"/>
    </row>
    <row r="16" spans="2:46" x14ac:dyDescent="0.3">
      <c r="B16" s="388">
        <v>10</v>
      </c>
      <c r="C16" s="380"/>
      <c r="D16" s="381"/>
      <c r="E16" s="382"/>
      <c r="F16" s="383"/>
      <c r="G16" s="382"/>
      <c r="H16" s="384"/>
      <c r="I16" s="385"/>
      <c r="J16" s="382"/>
      <c r="K16" s="384"/>
      <c r="L16" s="385"/>
      <c r="M16" s="382"/>
      <c r="N16" s="386"/>
      <c r="O16" s="382"/>
      <c r="P16" s="382"/>
      <c r="Q16" s="385"/>
      <c r="R16" s="382"/>
      <c r="S16" s="382"/>
      <c r="T16" s="387"/>
      <c r="U16" s="605"/>
      <c r="V16" s="605"/>
      <c r="W16" s="602"/>
      <c r="X16" s="605"/>
      <c r="Y16" s="605"/>
      <c r="Z16" s="602"/>
      <c r="AA16" s="608"/>
      <c r="AB16" s="605"/>
      <c r="AC16" s="602"/>
      <c r="AD16" s="590"/>
      <c r="AE16" s="590"/>
      <c r="AF16" s="590"/>
      <c r="AG16" s="605"/>
      <c r="AH16" s="605"/>
      <c r="AI16" s="596"/>
      <c r="AJ16" s="593"/>
      <c r="AK16" s="593"/>
      <c r="AL16" s="596"/>
      <c r="AM16" s="599"/>
      <c r="AN16" s="593"/>
      <c r="AO16" s="602"/>
      <c r="AP16" s="590"/>
      <c r="AQ16" s="590"/>
      <c r="AR16" s="590"/>
    </row>
    <row r="17" spans="2:46" x14ac:dyDescent="0.3">
      <c r="B17" s="388">
        <v>11</v>
      </c>
      <c r="C17" s="380"/>
      <c r="D17" s="381"/>
      <c r="E17" s="382"/>
      <c r="F17" s="383"/>
      <c r="G17" s="382"/>
      <c r="H17" s="384"/>
      <c r="I17" s="385"/>
      <c r="J17" s="382"/>
      <c r="K17" s="384"/>
      <c r="L17" s="385"/>
      <c r="M17" s="382"/>
      <c r="N17" s="386"/>
      <c r="O17" s="382"/>
      <c r="P17" s="382"/>
      <c r="Q17" s="385"/>
      <c r="R17" s="382"/>
      <c r="S17" s="382"/>
      <c r="T17" s="387"/>
      <c r="U17" s="605"/>
      <c r="V17" s="605"/>
      <c r="W17" s="602"/>
      <c r="X17" s="605"/>
      <c r="Y17" s="605"/>
      <c r="Z17" s="602"/>
      <c r="AA17" s="608"/>
      <c r="AB17" s="605"/>
      <c r="AC17" s="602"/>
      <c r="AD17" s="590"/>
      <c r="AE17" s="590"/>
      <c r="AF17" s="590"/>
      <c r="AG17" s="605"/>
      <c r="AH17" s="605"/>
      <c r="AI17" s="596"/>
      <c r="AJ17" s="593"/>
      <c r="AK17" s="593"/>
      <c r="AL17" s="596"/>
      <c r="AM17" s="599"/>
      <c r="AN17" s="593"/>
      <c r="AO17" s="602"/>
      <c r="AP17" s="590"/>
      <c r="AQ17" s="590"/>
      <c r="AR17" s="590"/>
    </row>
    <row r="18" spans="2:46" x14ac:dyDescent="0.3">
      <c r="B18" s="388">
        <v>12</v>
      </c>
      <c r="C18" s="380"/>
      <c r="D18" s="381"/>
      <c r="E18" s="382"/>
      <c r="F18" s="383"/>
      <c r="G18" s="382"/>
      <c r="H18" s="384"/>
      <c r="I18" s="385"/>
      <c r="J18" s="382"/>
      <c r="K18" s="384"/>
      <c r="L18" s="385"/>
      <c r="M18" s="382"/>
      <c r="N18" s="386"/>
      <c r="O18" s="382"/>
      <c r="P18" s="382"/>
      <c r="Q18" s="385"/>
      <c r="R18" s="382"/>
      <c r="S18" s="382"/>
      <c r="T18" s="387"/>
      <c r="U18" s="606"/>
      <c r="V18" s="606"/>
      <c r="W18" s="603"/>
      <c r="X18" s="606"/>
      <c r="Y18" s="606"/>
      <c r="Z18" s="603"/>
      <c r="AA18" s="609"/>
      <c r="AB18" s="606"/>
      <c r="AC18" s="603"/>
      <c r="AD18" s="591"/>
      <c r="AE18" s="591"/>
      <c r="AF18" s="591"/>
      <c r="AG18" s="606"/>
      <c r="AH18" s="606"/>
      <c r="AI18" s="597"/>
      <c r="AJ18" s="594"/>
      <c r="AK18" s="594"/>
      <c r="AL18" s="597"/>
      <c r="AM18" s="600"/>
      <c r="AN18" s="594"/>
      <c r="AO18" s="603"/>
      <c r="AP18" s="591"/>
      <c r="AQ18" s="591"/>
      <c r="AR18" s="591"/>
    </row>
    <row r="19" spans="2:46" x14ac:dyDescent="0.3">
      <c r="B19" s="389" t="s">
        <v>7</v>
      </c>
      <c r="C19" s="390"/>
      <c r="D19" s="391"/>
      <c r="E19" s="392"/>
      <c r="F19" s="393"/>
      <c r="G19" s="392"/>
      <c r="H19" s="390"/>
      <c r="I19" s="391"/>
      <c r="J19" s="392"/>
      <c r="K19" s="390"/>
      <c r="L19" s="391"/>
      <c r="M19" s="392"/>
      <c r="N19" s="394"/>
      <c r="O19" s="392"/>
      <c r="P19" s="392"/>
      <c r="Q19" s="391"/>
      <c r="R19" s="395"/>
      <c r="S19" s="396"/>
      <c r="T19" s="392"/>
      <c r="U19" s="390">
        <f t="shared" ref="U19:AC19" si="0">SUM(U7)</f>
        <v>0</v>
      </c>
      <c r="V19" s="390">
        <f t="shared" si="0"/>
        <v>0</v>
      </c>
      <c r="W19" s="390">
        <f t="shared" si="0"/>
        <v>0</v>
      </c>
      <c r="X19" s="390">
        <f t="shared" si="0"/>
        <v>0</v>
      </c>
      <c r="Y19" s="390">
        <f t="shared" si="0"/>
        <v>0</v>
      </c>
      <c r="Z19" s="390">
        <f t="shared" si="0"/>
        <v>0</v>
      </c>
      <c r="AA19" s="390">
        <f t="shared" si="0"/>
        <v>0</v>
      </c>
      <c r="AB19" s="390">
        <f t="shared" si="0"/>
        <v>0</v>
      </c>
      <c r="AC19" s="390">
        <f t="shared" si="0"/>
        <v>0</v>
      </c>
      <c r="AD19" s="390">
        <f>SUM(AD7)</f>
        <v>0</v>
      </c>
      <c r="AE19" s="390">
        <f>SUM(AE7)</f>
        <v>0</v>
      </c>
      <c r="AF19" s="390">
        <f>SUM(AF7)</f>
        <v>0</v>
      </c>
      <c r="AG19" s="390">
        <f t="shared" ref="AG19:AR19" si="1">SUM(AG7)</f>
        <v>0</v>
      </c>
      <c r="AH19" s="390">
        <f t="shared" si="1"/>
        <v>0</v>
      </c>
      <c r="AI19" s="390">
        <f t="shared" si="1"/>
        <v>0</v>
      </c>
      <c r="AJ19" s="390">
        <f t="shared" si="1"/>
        <v>0</v>
      </c>
      <c r="AK19" s="390">
        <f t="shared" si="1"/>
        <v>0</v>
      </c>
      <c r="AL19" s="390">
        <f t="shared" si="1"/>
        <v>0</v>
      </c>
      <c r="AM19" s="390">
        <f t="shared" si="1"/>
        <v>0</v>
      </c>
      <c r="AN19" s="390">
        <f t="shared" si="1"/>
        <v>0</v>
      </c>
      <c r="AO19" s="390">
        <f t="shared" si="1"/>
        <v>0</v>
      </c>
      <c r="AP19" s="390">
        <f t="shared" si="1"/>
        <v>0</v>
      </c>
      <c r="AQ19" s="390">
        <f t="shared" si="1"/>
        <v>0</v>
      </c>
      <c r="AR19" s="390">
        <f t="shared" si="1"/>
        <v>0</v>
      </c>
    </row>
    <row r="20" spans="2:46" x14ac:dyDescent="0.3">
      <c r="E20" s="397"/>
      <c r="G20" s="397"/>
      <c r="U20" s="397"/>
      <c r="AT20" s="370"/>
    </row>
    <row r="21" spans="2:46" x14ac:dyDescent="0.3">
      <c r="B21" s="398" t="s">
        <v>443</v>
      </c>
      <c r="C21" s="398"/>
      <c r="D21" s="398"/>
      <c r="E21" s="398"/>
      <c r="F21" s="398"/>
      <c r="G21" s="398"/>
      <c r="H21" s="398"/>
      <c r="I21" s="398"/>
    </row>
  </sheetData>
  <mergeCells count="48">
    <mergeCell ref="B2:B6"/>
    <mergeCell ref="C2:E4"/>
    <mergeCell ref="F2:P2"/>
    <mergeCell ref="Q2:R4"/>
    <mergeCell ref="S2:S4"/>
    <mergeCell ref="AG4:AI4"/>
    <mergeCell ref="U2:AF3"/>
    <mergeCell ref="AG2:AR3"/>
    <mergeCell ref="F3:G4"/>
    <mergeCell ref="H3:J4"/>
    <mergeCell ref="K3:M4"/>
    <mergeCell ref="N3:P4"/>
    <mergeCell ref="U4:W4"/>
    <mergeCell ref="T2:T5"/>
    <mergeCell ref="X4:Z4"/>
    <mergeCell ref="AA4:AC4"/>
    <mergeCell ref="AD4:AD5"/>
    <mergeCell ref="AE4:AE5"/>
    <mergeCell ref="AF4:AF5"/>
    <mergeCell ref="AJ4:AL4"/>
    <mergeCell ref="AM4:AO4"/>
    <mergeCell ref="AP4:AP5"/>
    <mergeCell ref="AQ4:AQ5"/>
    <mergeCell ref="AR4:AR5"/>
    <mergeCell ref="AI7:AI18"/>
    <mergeCell ref="U7:U18"/>
    <mergeCell ref="V7:V18"/>
    <mergeCell ref="W7:W18"/>
    <mergeCell ref="X7:X18"/>
    <mergeCell ref="Y7:Y18"/>
    <mergeCell ref="Z7:Z18"/>
    <mergeCell ref="AA7:AA18"/>
    <mergeCell ref="AB7:AB18"/>
    <mergeCell ref="AC7:AC18"/>
    <mergeCell ref="AD7:AD18"/>
    <mergeCell ref="AE7:AE18"/>
    <mergeCell ref="AF7:AF18"/>
    <mergeCell ref="AG7:AG18"/>
    <mergeCell ref="AH7:AH18"/>
    <mergeCell ref="AP7:AP18"/>
    <mergeCell ref="AQ7:AQ18"/>
    <mergeCell ref="AR7:AR18"/>
    <mergeCell ref="AJ7:AJ18"/>
    <mergeCell ref="AK7:AK18"/>
    <mergeCell ref="AL7:AL18"/>
    <mergeCell ref="AM7:AM18"/>
    <mergeCell ref="AN7:AN18"/>
    <mergeCell ref="AO7:AO18"/>
  </mergeCells>
  <pageMargins left="0.7" right="0.7" top="0.75" bottom="0.75" header="0.3" footer="0.3"/>
  <pageSetup paperSize="9"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49396-E7BF-4CA3-9C56-8185BEF07ACF}">
  <sheetPr>
    <tabColor rgb="FF92D050"/>
    <pageSetUpPr fitToPage="1"/>
  </sheetPr>
  <dimension ref="A1:AV39"/>
  <sheetViews>
    <sheetView zoomScale="80" zoomScaleNormal="80" zoomScaleSheetLayoutView="85" workbookViewId="0">
      <pane xSplit="5" ySplit="5" topLeftCell="F6" activePane="bottomRight" state="frozen"/>
      <selection activeCell="S11" sqref="S11"/>
      <selection pane="topRight" activeCell="S11" sqref="S11"/>
      <selection pane="bottomLeft" activeCell="S11" sqref="S11"/>
      <selection pane="bottomRight" activeCell="C24" sqref="C24"/>
    </sheetView>
  </sheetViews>
  <sheetFormatPr defaultColWidth="9.1796875" defaultRowHeight="14" x14ac:dyDescent="0.35"/>
  <cols>
    <col min="1" max="1" width="10.81640625" style="237" customWidth="1"/>
    <col min="2" max="2" width="8.7265625" style="237" customWidth="1"/>
    <col min="3" max="3" width="9.81640625" style="237" customWidth="1"/>
    <col min="4" max="4" width="41" style="237" customWidth="1"/>
    <col min="5" max="5" width="1.54296875" style="237" customWidth="1"/>
    <col min="6" max="6" width="13" style="292" customWidth="1"/>
    <col min="7" max="7" width="12.26953125" style="237" customWidth="1"/>
    <col min="8" max="8" width="16.7265625" style="292" customWidth="1"/>
    <col min="9" max="9" width="0.81640625" style="292" customWidth="1"/>
    <col min="10" max="10" width="13" style="292" customWidth="1"/>
    <col min="11" max="11" width="12.26953125" style="237" customWidth="1"/>
    <col min="12" max="12" width="16.7265625" style="292" customWidth="1"/>
    <col min="13" max="13" width="46" style="237" customWidth="1"/>
    <col min="14" max="14" width="0.81640625" style="237" customWidth="1"/>
    <col min="15" max="15" width="4.54296875" style="314" customWidth="1"/>
    <col min="16" max="16" width="8.453125" style="237" customWidth="1"/>
    <col min="17" max="17" width="9.1796875" style="237"/>
    <col min="18" max="18" width="8.26953125" style="237" customWidth="1"/>
    <col min="19" max="19" width="9.1796875" style="237"/>
    <col min="20" max="20" width="8.26953125" style="237" customWidth="1"/>
    <col min="21" max="21" width="9.1796875" style="237"/>
    <col min="22" max="22" width="8.26953125" style="237" customWidth="1"/>
    <col min="23" max="23" width="9.1796875" style="237"/>
    <col min="24" max="24" width="8.26953125" style="237" customWidth="1"/>
    <col min="25" max="25" width="9.1796875" style="237"/>
    <col min="26" max="26" width="8.26953125" style="237" customWidth="1"/>
    <col min="27" max="27" width="9.1796875" style="237"/>
    <col min="28" max="28" width="8.26953125" style="237" customWidth="1"/>
    <col min="29" max="29" width="9.1796875" style="237"/>
    <col min="30" max="30" width="4.54296875" style="314" customWidth="1"/>
    <col min="31" max="31" width="8.453125" style="237" customWidth="1"/>
    <col min="32" max="32" width="9.1796875" style="237"/>
    <col min="33" max="33" width="8.26953125" style="237" customWidth="1"/>
    <col min="34" max="34" width="9.1796875" style="237"/>
    <col min="35" max="35" width="8.26953125" style="237" customWidth="1"/>
    <col min="36" max="36" width="9.1796875" style="237"/>
    <col min="37" max="37" width="8.26953125" style="237" customWidth="1"/>
    <col min="38" max="38" width="9.1796875" style="237"/>
    <col min="39" max="39" width="8.26953125" style="237" customWidth="1"/>
    <col min="40" max="40" width="9.1796875" style="237"/>
    <col min="41" max="41" width="8.26953125" style="237" customWidth="1"/>
    <col min="42" max="42" width="9.1796875" style="237"/>
    <col min="43" max="43" width="8.26953125" style="237" customWidth="1"/>
    <col min="44" max="44" width="9.1796875" style="237"/>
    <col min="45" max="45" width="4.54296875" style="315" customWidth="1"/>
    <col min="46" max="47" width="11" style="237" customWidth="1"/>
    <col min="48" max="48" width="12.26953125" style="423" customWidth="1"/>
    <col min="49" max="16384" width="9.1796875" style="237"/>
  </cols>
  <sheetData>
    <row r="1" spans="1:48" x14ac:dyDescent="0.35">
      <c r="D1" s="239"/>
      <c r="E1" s="239"/>
      <c r="F1" s="316"/>
      <c r="J1" s="316"/>
      <c r="P1" s="419" t="s">
        <v>465</v>
      </c>
    </row>
    <row r="2" spans="1:48" x14ac:dyDescent="0.35">
      <c r="A2" s="416"/>
      <c r="B2" s="416"/>
      <c r="C2" s="416"/>
      <c r="D2" s="416"/>
      <c r="E2" s="416"/>
      <c r="F2" s="416"/>
      <c r="J2" s="416"/>
    </row>
    <row r="3" spans="1:48" x14ac:dyDescent="0.35">
      <c r="D3" s="245"/>
      <c r="E3" s="245"/>
      <c r="F3" s="531" t="s">
        <v>461</v>
      </c>
      <c r="G3" s="532"/>
      <c r="H3" s="533"/>
      <c r="I3" s="420"/>
      <c r="J3" s="531" t="s">
        <v>462</v>
      </c>
      <c r="K3" s="532"/>
      <c r="L3" s="533"/>
      <c r="P3" s="535" t="s">
        <v>227</v>
      </c>
      <c r="Q3" s="535"/>
      <c r="R3" s="535"/>
      <c r="S3" s="535"/>
      <c r="T3" s="535"/>
      <c r="U3" s="535"/>
      <c r="V3" s="535"/>
      <c r="W3" s="535"/>
      <c r="X3" s="535"/>
      <c r="Y3" s="535"/>
      <c r="Z3" s="535"/>
      <c r="AA3" s="535"/>
      <c r="AB3" s="535"/>
      <c r="AC3" s="535"/>
      <c r="AE3" s="535" t="s">
        <v>227</v>
      </c>
      <c r="AF3" s="535"/>
      <c r="AG3" s="535"/>
      <c r="AH3" s="535"/>
      <c r="AI3" s="535"/>
      <c r="AJ3" s="535"/>
      <c r="AK3" s="535"/>
      <c r="AL3" s="535"/>
      <c r="AM3" s="535"/>
      <c r="AN3" s="535"/>
      <c r="AO3" s="535"/>
      <c r="AP3" s="535"/>
      <c r="AQ3" s="535"/>
      <c r="AR3" s="535"/>
      <c r="AS3" s="548" t="s">
        <v>458</v>
      </c>
      <c r="AT3" s="545" t="s">
        <v>341</v>
      </c>
      <c r="AU3" s="545" t="s">
        <v>31</v>
      </c>
    </row>
    <row r="4" spans="1:48" ht="45.75" customHeight="1" x14ac:dyDescent="0.35">
      <c r="A4" s="529" t="s">
        <v>455</v>
      </c>
      <c r="B4" s="529" t="s">
        <v>459</v>
      </c>
      <c r="C4" s="529" t="s">
        <v>460</v>
      </c>
      <c r="D4" s="551" t="s">
        <v>349</v>
      </c>
      <c r="E4" s="295"/>
      <c r="F4" s="537" t="s">
        <v>366</v>
      </c>
      <c r="G4" s="539" t="s">
        <v>367</v>
      </c>
      <c r="H4" s="537" t="s">
        <v>463</v>
      </c>
      <c r="I4" s="421"/>
      <c r="J4" s="537" t="s">
        <v>366</v>
      </c>
      <c r="K4" s="539" t="s">
        <v>367</v>
      </c>
      <c r="L4" s="537" t="s">
        <v>464</v>
      </c>
      <c r="M4" s="553" t="s">
        <v>368</v>
      </c>
      <c r="N4" s="541"/>
      <c r="O4" s="536" t="s">
        <v>456</v>
      </c>
      <c r="P4" s="542" t="str">
        <f>modelis!C8</f>
        <v>PET: caurspīdīgs</v>
      </c>
      <c r="Q4" s="534"/>
      <c r="R4" s="534" t="str">
        <f>modelis!C9</f>
        <v>PET: citu krāsu</v>
      </c>
      <c r="S4" s="534"/>
      <c r="T4" s="534" t="str">
        <f>modelis!C10</f>
        <v>Metāls:Alumīnijs</v>
      </c>
      <c r="U4" s="534"/>
      <c r="V4" s="534" t="str">
        <f>modelis!C11</f>
        <v>Metāls:Tērauds</v>
      </c>
      <c r="W4" s="534"/>
      <c r="X4" s="534" t="str">
        <f>modelis!C12</f>
        <v>Vienreizlietojamais stikls</v>
      </c>
      <c r="Y4" s="534"/>
      <c r="Z4" s="534" t="str">
        <f>modelis!C13</f>
        <v>Universāla dizaina (BBH)stikls</v>
      </c>
      <c r="AA4" s="534"/>
      <c r="AB4" s="534" t="str">
        <f>modelis!C14</f>
        <v>Individuāla dizaina stikls</v>
      </c>
      <c r="AC4" s="534"/>
      <c r="AD4" s="536" t="s">
        <v>457</v>
      </c>
      <c r="AE4" s="534" t="str">
        <f>modelis!C15</f>
        <v>Savākšana un nogāde šķirošanas centrā</v>
      </c>
      <c r="AF4" s="534"/>
      <c r="AG4" s="534" t="str">
        <f>modelis!C16</f>
        <v>Uzglabāšana pirms pārstrādes</v>
      </c>
      <c r="AH4" s="534"/>
      <c r="AI4" s="534" t="str">
        <f>modelis!C17</f>
        <v>Presētā iepakojuma šķirošana</v>
      </c>
      <c r="AJ4" s="534"/>
      <c r="AK4" s="534" t="str">
        <f>modelis!C18</f>
        <v>Nepresētā iepakojma šķirošana</v>
      </c>
      <c r="AL4" s="534"/>
      <c r="AM4" s="534" t="str">
        <f>modelis!C19</f>
        <v>Uzglabāšana pēc šķirošanas</v>
      </c>
      <c r="AN4" s="534"/>
      <c r="AO4" s="534" t="str">
        <f>modelis!C20</f>
        <v>Tālākai pārstrādei derīgo mater. nogādāšana tālākai pārstrādei vai atgriešana dzērienu ražotājiem atkārtotai izmantošanai</v>
      </c>
      <c r="AP4" s="534"/>
      <c r="AQ4" s="534" t="str">
        <f>modelis!C21</f>
        <v>Citi procesi*</v>
      </c>
      <c r="AR4" s="534"/>
      <c r="AS4" s="549"/>
      <c r="AT4" s="546"/>
      <c r="AU4" s="546"/>
      <c r="AV4" s="543" t="s">
        <v>444</v>
      </c>
    </row>
    <row r="5" spans="1:48" ht="57.75" customHeight="1" x14ac:dyDescent="0.35">
      <c r="A5" s="530"/>
      <c r="B5" s="530"/>
      <c r="C5" s="530"/>
      <c r="D5" s="552"/>
      <c r="E5" s="295"/>
      <c r="F5" s="538"/>
      <c r="G5" s="540"/>
      <c r="H5" s="538"/>
      <c r="I5" s="422"/>
      <c r="J5" s="538"/>
      <c r="K5" s="540"/>
      <c r="L5" s="538"/>
      <c r="M5" s="554"/>
      <c r="N5" s="541"/>
      <c r="O5" s="536"/>
      <c r="P5" s="296" t="s">
        <v>340</v>
      </c>
      <c r="Q5" s="294" t="s">
        <v>31</v>
      </c>
      <c r="R5" s="296" t="s">
        <v>340</v>
      </c>
      <c r="S5" s="294" t="s">
        <v>31</v>
      </c>
      <c r="T5" s="296" t="s">
        <v>340</v>
      </c>
      <c r="U5" s="294" t="s">
        <v>31</v>
      </c>
      <c r="V5" s="296" t="s">
        <v>340</v>
      </c>
      <c r="W5" s="294" t="s">
        <v>31</v>
      </c>
      <c r="X5" s="296" t="s">
        <v>340</v>
      </c>
      <c r="Y5" s="294" t="s">
        <v>31</v>
      </c>
      <c r="Z5" s="296" t="s">
        <v>340</v>
      </c>
      <c r="AA5" s="294" t="s">
        <v>31</v>
      </c>
      <c r="AB5" s="296" t="s">
        <v>340</v>
      </c>
      <c r="AC5" s="294" t="s">
        <v>31</v>
      </c>
      <c r="AD5" s="536"/>
      <c r="AE5" s="296" t="s">
        <v>340</v>
      </c>
      <c r="AF5" s="294" t="s">
        <v>31</v>
      </c>
      <c r="AG5" s="296" t="s">
        <v>340</v>
      </c>
      <c r="AH5" s="294" t="s">
        <v>31</v>
      </c>
      <c r="AI5" s="296" t="s">
        <v>340</v>
      </c>
      <c r="AJ5" s="294" t="s">
        <v>31</v>
      </c>
      <c r="AK5" s="296" t="s">
        <v>340</v>
      </c>
      <c r="AL5" s="294" t="s">
        <v>31</v>
      </c>
      <c r="AM5" s="296" t="s">
        <v>340</v>
      </c>
      <c r="AN5" s="294" t="s">
        <v>31</v>
      </c>
      <c r="AO5" s="296" t="s">
        <v>340</v>
      </c>
      <c r="AP5" s="294" t="s">
        <v>31</v>
      </c>
      <c r="AQ5" s="296" t="s">
        <v>340</v>
      </c>
      <c r="AR5" s="294" t="s">
        <v>31</v>
      </c>
      <c r="AS5" s="550"/>
      <c r="AT5" s="547"/>
      <c r="AU5" s="547"/>
      <c r="AV5" s="544"/>
    </row>
    <row r="6" spans="1:48" s="245" customFormat="1" x14ac:dyDescent="0.35">
      <c r="A6" s="318" t="s">
        <v>114</v>
      </c>
      <c r="B6" s="318"/>
      <c r="C6" s="318"/>
      <c r="D6" s="319" t="s">
        <v>202</v>
      </c>
      <c r="F6" s="291"/>
      <c r="G6" s="290"/>
      <c r="H6" s="291">
        <f>SUM(H7:H10)</f>
        <v>0</v>
      </c>
      <c r="I6" s="291"/>
      <c r="J6" s="291"/>
      <c r="K6" s="290"/>
      <c r="L6" s="291">
        <f>SUM(L7:L10)</f>
        <v>200</v>
      </c>
      <c r="M6" s="290"/>
      <c r="O6" s="320"/>
      <c r="P6" s="269"/>
      <c r="Q6" s="269"/>
      <c r="R6" s="321"/>
      <c r="S6" s="269"/>
      <c r="T6" s="269"/>
      <c r="U6" s="269"/>
      <c r="V6" s="269"/>
      <c r="W6" s="269"/>
      <c r="X6" s="269"/>
      <c r="Y6" s="269"/>
      <c r="Z6" s="269"/>
      <c r="AA6" s="269"/>
      <c r="AB6" s="269"/>
      <c r="AC6" s="269"/>
      <c r="AD6" s="320"/>
      <c r="AE6" s="269"/>
      <c r="AF6" s="269"/>
      <c r="AG6" s="321"/>
      <c r="AH6" s="269"/>
      <c r="AI6" s="269"/>
      <c r="AJ6" s="269"/>
      <c r="AK6" s="269"/>
      <c r="AL6" s="269"/>
      <c r="AM6" s="269"/>
      <c r="AN6" s="269"/>
      <c r="AO6" s="269"/>
      <c r="AP6" s="269"/>
      <c r="AQ6" s="269"/>
      <c r="AR6" s="269"/>
      <c r="AS6" s="322"/>
      <c r="AT6" s="323"/>
      <c r="AU6" s="323"/>
      <c r="AV6" s="425"/>
    </row>
    <row r="7" spans="1:48" s="245" customFormat="1" x14ac:dyDescent="0.35">
      <c r="A7" s="324"/>
      <c r="B7" s="324"/>
      <c r="C7" s="324"/>
      <c r="D7" s="330"/>
      <c r="E7" s="331"/>
      <c r="F7" s="334"/>
      <c r="G7" s="333"/>
      <c r="H7" s="334"/>
      <c r="I7" s="334"/>
      <c r="J7" s="334"/>
      <c r="K7" s="333"/>
      <c r="L7" s="334">
        <v>200</v>
      </c>
      <c r="M7" s="335"/>
      <c r="O7" s="320"/>
      <c r="P7" s="267"/>
      <c r="Q7" s="268"/>
      <c r="R7" s="304"/>
      <c r="S7" s="268"/>
      <c r="T7" s="267"/>
      <c r="U7" s="268"/>
      <c r="V7" s="267"/>
      <c r="W7" s="268"/>
      <c r="X7" s="267"/>
      <c r="Y7" s="268"/>
      <c r="Z7" s="267"/>
      <c r="AA7" s="268"/>
      <c r="AB7" s="267"/>
      <c r="AC7" s="268"/>
      <c r="AD7" s="320"/>
      <c r="AE7" s="267">
        <f>modelis!G7</f>
        <v>0</v>
      </c>
      <c r="AF7" s="268">
        <f>$L7*AE7</f>
        <v>0</v>
      </c>
      <c r="AG7" s="304" t="e">
        <f>modelis!G8</f>
        <v>#DIV/0!</v>
      </c>
      <c r="AH7" s="268" t="e">
        <f>$L7*AG7</f>
        <v>#DIV/0!</v>
      </c>
      <c r="AI7" s="267" t="e">
        <f>modelis!G9</f>
        <v>#DIV/0!</v>
      </c>
      <c r="AJ7" s="268" t="e">
        <f>$L7*AI7</f>
        <v>#DIV/0!</v>
      </c>
      <c r="AK7" s="267" t="e">
        <f>modelis!G10</f>
        <v>#DIV/0!</v>
      </c>
      <c r="AL7" s="268" t="e">
        <f>$L7*AK7</f>
        <v>#DIV/0!</v>
      </c>
      <c r="AM7" s="267" t="e">
        <f>modelis!G11</f>
        <v>#DIV/0!</v>
      </c>
      <c r="AN7" s="268" t="e">
        <f>$L7*AM7</f>
        <v>#DIV/0!</v>
      </c>
      <c r="AO7" s="267" t="e">
        <f>modelis!G12</f>
        <v>#DIV/0!</v>
      </c>
      <c r="AP7" s="268" t="e">
        <f>$L7*AO7</f>
        <v>#DIV/0!</v>
      </c>
      <c r="AQ7" s="267" t="e">
        <f>modelis!G13</f>
        <v>#DIV/0!</v>
      </c>
      <c r="AR7" s="268" t="e">
        <f>$L7*AQ7</f>
        <v>#DIV/0!</v>
      </c>
      <c r="AS7" s="322"/>
      <c r="AT7" s="323"/>
      <c r="AU7" s="323"/>
      <c r="AV7" s="427" t="e">
        <f>SUM(Q7,S7,U7,W7,Y7,AA7,AC7)+SUM(AF7,AH7,AJ7,AL7,AN7,AP7,AR7)+AU7</f>
        <v>#DIV/0!</v>
      </c>
    </row>
    <row r="8" spans="1:48" s="245" customFormat="1" x14ac:dyDescent="0.35">
      <c r="A8" s="318"/>
      <c r="B8" s="318"/>
      <c r="C8" s="318"/>
      <c r="D8" s="319"/>
      <c r="F8" s="291"/>
      <c r="G8" s="290"/>
      <c r="H8" s="291"/>
      <c r="I8" s="291"/>
      <c r="J8" s="291"/>
      <c r="K8" s="290"/>
      <c r="L8" s="291"/>
      <c r="M8" s="319"/>
      <c r="O8" s="326"/>
      <c r="P8" s="290"/>
      <c r="Q8" s="290"/>
      <c r="R8" s="327"/>
      <c r="S8" s="290"/>
      <c r="T8" s="290"/>
      <c r="U8" s="290"/>
      <c r="V8" s="290"/>
      <c r="W8" s="290"/>
      <c r="X8" s="290"/>
      <c r="Y8" s="290"/>
      <c r="Z8" s="290"/>
      <c r="AA8" s="290"/>
      <c r="AB8" s="290"/>
      <c r="AC8" s="290"/>
      <c r="AD8" s="326"/>
      <c r="AE8" s="290"/>
      <c r="AF8" s="290"/>
      <c r="AG8" s="327"/>
      <c r="AH8" s="290"/>
      <c r="AI8" s="290"/>
      <c r="AJ8" s="290"/>
      <c r="AK8" s="290"/>
      <c r="AL8" s="290"/>
      <c r="AM8" s="290"/>
      <c r="AN8" s="290"/>
      <c r="AO8" s="290"/>
      <c r="AP8" s="290"/>
      <c r="AQ8" s="290"/>
      <c r="AR8" s="290"/>
      <c r="AS8" s="328"/>
      <c r="AT8" s="329"/>
      <c r="AU8" s="329"/>
      <c r="AV8" s="425"/>
    </row>
    <row r="9" spans="1:48" s="245" customFormat="1" x14ac:dyDescent="0.35">
      <c r="A9" s="324"/>
      <c r="B9" s="324"/>
      <c r="C9" s="324"/>
      <c r="D9" s="330"/>
      <c r="E9" s="331"/>
      <c r="F9" s="332"/>
      <c r="G9" s="333"/>
      <c r="H9" s="334"/>
      <c r="I9" s="334"/>
      <c r="J9" s="332"/>
      <c r="K9" s="333"/>
      <c r="L9" s="334"/>
      <c r="M9" s="335"/>
      <c r="O9" s="320"/>
      <c r="P9" s="267"/>
      <c r="Q9" s="268"/>
      <c r="R9" s="304"/>
      <c r="S9" s="268"/>
      <c r="T9" s="267"/>
      <c r="U9" s="268"/>
      <c r="V9" s="267"/>
      <c r="W9" s="268"/>
      <c r="X9" s="267"/>
      <c r="Y9" s="268"/>
      <c r="Z9" s="267"/>
      <c r="AA9" s="268"/>
      <c r="AB9" s="267"/>
      <c r="AC9" s="268"/>
      <c r="AD9" s="320"/>
      <c r="AE9" s="267"/>
      <c r="AF9" s="268"/>
      <c r="AG9" s="304"/>
      <c r="AH9" s="268"/>
      <c r="AI9" s="267"/>
      <c r="AJ9" s="268"/>
      <c r="AK9" s="267"/>
      <c r="AL9" s="268"/>
      <c r="AM9" s="267"/>
      <c r="AN9" s="268"/>
      <c r="AO9" s="267"/>
      <c r="AP9" s="268"/>
      <c r="AQ9" s="267"/>
      <c r="AR9" s="268"/>
      <c r="AS9" s="322"/>
      <c r="AT9" s="323"/>
      <c r="AU9" s="323"/>
      <c r="AV9" s="424"/>
    </row>
    <row r="10" spans="1:48" s="245" customFormat="1" x14ac:dyDescent="0.35">
      <c r="A10" s="324"/>
      <c r="B10" s="324"/>
      <c r="C10" s="324"/>
      <c r="D10" s="330"/>
      <c r="E10" s="331"/>
      <c r="F10" s="334"/>
      <c r="G10" s="333"/>
      <c r="H10" s="334"/>
      <c r="I10" s="334"/>
      <c r="J10" s="334"/>
      <c r="K10" s="333"/>
      <c r="L10" s="334"/>
      <c r="M10" s="335"/>
      <c r="O10" s="320"/>
      <c r="P10" s="267"/>
      <c r="Q10" s="268"/>
      <c r="R10" s="304"/>
      <c r="S10" s="268"/>
      <c r="T10" s="267"/>
      <c r="U10" s="268"/>
      <c r="V10" s="267"/>
      <c r="W10" s="268"/>
      <c r="X10" s="267"/>
      <c r="Y10" s="268"/>
      <c r="Z10" s="267"/>
      <c r="AA10" s="268"/>
      <c r="AB10" s="267"/>
      <c r="AC10" s="268"/>
      <c r="AD10" s="320"/>
      <c r="AE10" s="267"/>
      <c r="AF10" s="268"/>
      <c r="AG10" s="304"/>
      <c r="AH10" s="268"/>
      <c r="AI10" s="267"/>
      <c r="AJ10" s="268"/>
      <c r="AK10" s="267"/>
      <c r="AL10" s="268"/>
      <c r="AM10" s="267"/>
      <c r="AN10" s="268"/>
      <c r="AO10" s="267"/>
      <c r="AP10" s="268"/>
      <c r="AQ10" s="267"/>
      <c r="AR10" s="268"/>
      <c r="AS10" s="322"/>
      <c r="AT10" s="323"/>
      <c r="AU10" s="323"/>
      <c r="AV10" s="424"/>
    </row>
    <row r="11" spans="1:48" s="245" customFormat="1" ht="15" x14ac:dyDescent="0.3">
      <c r="A11" s="417" t="s">
        <v>116</v>
      </c>
      <c r="B11" s="417"/>
      <c r="C11" s="417"/>
      <c r="D11" s="418" t="s">
        <v>117</v>
      </c>
      <c r="F11" s="291"/>
      <c r="G11" s="290"/>
      <c r="H11" s="291">
        <f>SUM(H12:H15)</f>
        <v>0</v>
      </c>
      <c r="I11" s="291"/>
      <c r="J11" s="291"/>
      <c r="K11" s="290"/>
      <c r="L11" s="291">
        <f>SUM(L12:L15)</f>
        <v>0</v>
      </c>
      <c r="M11" s="325"/>
      <c r="O11" s="320"/>
      <c r="P11" s="269"/>
      <c r="Q11" s="269"/>
      <c r="R11" s="321"/>
      <c r="S11" s="269"/>
      <c r="T11" s="269"/>
      <c r="U11" s="269"/>
      <c r="V11" s="269"/>
      <c r="W11" s="269"/>
      <c r="X11" s="269"/>
      <c r="Y11" s="269"/>
      <c r="Z11" s="269"/>
      <c r="AA11" s="269"/>
      <c r="AB11" s="269"/>
      <c r="AC11" s="269"/>
      <c r="AD11" s="320"/>
      <c r="AE11" s="269"/>
      <c r="AF11" s="269"/>
      <c r="AG11" s="321"/>
      <c r="AH11" s="269"/>
      <c r="AI11" s="269"/>
      <c r="AJ11" s="269"/>
      <c r="AK11" s="269"/>
      <c r="AL11" s="269"/>
      <c r="AM11" s="269"/>
      <c r="AN11" s="269"/>
      <c r="AO11" s="269"/>
      <c r="AP11" s="269"/>
      <c r="AQ11" s="269"/>
      <c r="AR11" s="269"/>
      <c r="AS11" s="322"/>
      <c r="AT11" s="323"/>
      <c r="AU11" s="323"/>
      <c r="AV11" s="425"/>
    </row>
    <row r="12" spans="1:48" s="245" customFormat="1" x14ac:dyDescent="0.35">
      <c r="A12" s="324"/>
      <c r="B12" s="324"/>
      <c r="C12" s="324"/>
      <c r="D12" s="294"/>
      <c r="E12" s="237"/>
      <c r="F12" s="265"/>
      <c r="G12" s="269"/>
      <c r="H12" s="265"/>
      <c r="I12" s="265"/>
      <c r="J12" s="265"/>
      <c r="K12" s="269"/>
      <c r="L12" s="265"/>
      <c r="M12" s="338"/>
      <c r="O12" s="320"/>
      <c r="P12" s="267"/>
      <c r="Q12" s="268"/>
      <c r="R12" s="304"/>
      <c r="S12" s="268"/>
      <c r="T12" s="267"/>
      <c r="U12" s="268"/>
      <c r="V12" s="267"/>
      <c r="W12" s="268"/>
      <c r="X12" s="267"/>
      <c r="Y12" s="268"/>
      <c r="Z12" s="267"/>
      <c r="AA12" s="268"/>
      <c r="AB12" s="267"/>
      <c r="AC12" s="268"/>
      <c r="AD12" s="320"/>
      <c r="AE12" s="267"/>
      <c r="AF12" s="268"/>
      <c r="AG12" s="304"/>
      <c r="AH12" s="268"/>
      <c r="AI12" s="267"/>
      <c r="AJ12" s="268"/>
      <c r="AK12" s="267"/>
      <c r="AL12" s="268"/>
      <c r="AM12" s="267"/>
      <c r="AN12" s="268"/>
      <c r="AO12" s="267"/>
      <c r="AP12" s="268"/>
      <c r="AQ12" s="267"/>
      <c r="AR12" s="268"/>
      <c r="AS12" s="322"/>
      <c r="AT12" s="323"/>
      <c r="AU12" s="323"/>
      <c r="AV12" s="424"/>
    </row>
    <row r="13" spans="1:48" s="245" customFormat="1" x14ac:dyDescent="0.35">
      <c r="A13" s="289"/>
      <c r="B13" s="289"/>
      <c r="C13" s="289"/>
      <c r="D13" s="294"/>
      <c r="E13" s="237"/>
      <c r="F13" s="265"/>
      <c r="G13" s="269"/>
      <c r="H13" s="265"/>
      <c r="I13" s="265"/>
      <c r="J13" s="265"/>
      <c r="K13" s="269"/>
      <c r="L13" s="265"/>
      <c r="M13" s="338"/>
      <c r="O13" s="320"/>
      <c r="P13" s="267"/>
      <c r="Q13" s="268"/>
      <c r="R13" s="304"/>
      <c r="S13" s="268"/>
      <c r="T13" s="267"/>
      <c r="U13" s="268"/>
      <c r="V13" s="267"/>
      <c r="W13" s="268"/>
      <c r="X13" s="267"/>
      <c r="Y13" s="268"/>
      <c r="Z13" s="267"/>
      <c r="AA13" s="268"/>
      <c r="AB13" s="267"/>
      <c r="AC13" s="268"/>
      <c r="AD13" s="320"/>
      <c r="AE13" s="267"/>
      <c r="AF13" s="268"/>
      <c r="AG13" s="304"/>
      <c r="AH13" s="268"/>
      <c r="AI13" s="267"/>
      <c r="AJ13" s="268"/>
      <c r="AK13" s="267"/>
      <c r="AL13" s="268"/>
      <c r="AM13" s="267"/>
      <c r="AN13" s="268"/>
      <c r="AO13" s="267"/>
      <c r="AP13" s="268"/>
      <c r="AQ13" s="267"/>
      <c r="AR13" s="268"/>
      <c r="AS13" s="322"/>
      <c r="AT13" s="323"/>
      <c r="AU13" s="323"/>
      <c r="AV13" s="424"/>
    </row>
    <row r="14" spans="1:48" s="342" customFormat="1" x14ac:dyDescent="0.35">
      <c r="A14" s="339"/>
      <c r="B14" s="339"/>
      <c r="C14" s="339"/>
      <c r="D14" s="340"/>
      <c r="E14" s="331"/>
      <c r="F14" s="334"/>
      <c r="G14" s="333"/>
      <c r="H14" s="334"/>
      <c r="I14" s="334"/>
      <c r="J14" s="334"/>
      <c r="K14" s="333"/>
      <c r="L14" s="334"/>
      <c r="M14" s="341"/>
      <c r="O14" s="343"/>
      <c r="P14" s="344"/>
      <c r="Q14" s="345"/>
      <c r="R14" s="346"/>
      <c r="S14" s="345"/>
      <c r="T14" s="344"/>
      <c r="U14" s="345"/>
      <c r="V14" s="344"/>
      <c r="W14" s="345"/>
      <c r="X14" s="344"/>
      <c r="Y14" s="345"/>
      <c r="Z14" s="344"/>
      <c r="AA14" s="345"/>
      <c r="AB14" s="344"/>
      <c r="AC14" s="345"/>
      <c r="AD14" s="343"/>
      <c r="AE14" s="344"/>
      <c r="AF14" s="345"/>
      <c r="AG14" s="346"/>
      <c r="AH14" s="345"/>
      <c r="AI14" s="344"/>
      <c r="AJ14" s="345"/>
      <c r="AK14" s="344"/>
      <c r="AL14" s="345"/>
      <c r="AM14" s="344"/>
      <c r="AN14" s="345"/>
      <c r="AO14" s="344"/>
      <c r="AP14" s="345"/>
      <c r="AQ14" s="344"/>
      <c r="AR14" s="345"/>
      <c r="AS14" s="347"/>
      <c r="AT14" s="348"/>
      <c r="AU14" s="348"/>
      <c r="AV14" s="426"/>
    </row>
    <row r="15" spans="1:48" s="245" customFormat="1" x14ac:dyDescent="0.35">
      <c r="A15" s="289"/>
      <c r="B15" s="289"/>
      <c r="C15" s="289"/>
      <c r="D15" s="294"/>
      <c r="E15" s="237"/>
      <c r="F15" s="265"/>
      <c r="G15" s="269"/>
      <c r="H15" s="265"/>
      <c r="I15" s="265"/>
      <c r="J15" s="265"/>
      <c r="K15" s="269"/>
      <c r="L15" s="265"/>
      <c r="M15" s="338"/>
      <c r="O15" s="320"/>
      <c r="P15" s="267"/>
      <c r="Q15" s="268"/>
      <c r="R15" s="304"/>
      <c r="S15" s="268"/>
      <c r="T15" s="267"/>
      <c r="U15" s="268"/>
      <c r="V15" s="267"/>
      <c r="W15" s="268"/>
      <c r="X15" s="267"/>
      <c r="Y15" s="268"/>
      <c r="Z15" s="267"/>
      <c r="AA15" s="268"/>
      <c r="AB15" s="267"/>
      <c r="AC15" s="268"/>
      <c r="AD15" s="320"/>
      <c r="AE15" s="267"/>
      <c r="AF15" s="268"/>
      <c r="AG15" s="304"/>
      <c r="AH15" s="268"/>
      <c r="AI15" s="267"/>
      <c r="AJ15" s="268"/>
      <c r="AK15" s="267"/>
      <c r="AL15" s="268"/>
      <c r="AM15" s="267"/>
      <c r="AN15" s="268"/>
      <c r="AO15" s="267"/>
      <c r="AP15" s="268"/>
      <c r="AQ15" s="267"/>
      <c r="AR15" s="268"/>
      <c r="AS15" s="322"/>
      <c r="AT15" s="323"/>
      <c r="AU15" s="323"/>
      <c r="AV15" s="424"/>
    </row>
    <row r="16" spans="1:48" x14ac:dyDescent="0.35">
      <c r="AT16" s="349"/>
      <c r="AU16" s="349"/>
    </row>
    <row r="17" spans="1:48" hidden="1" x14ac:dyDescent="0.35">
      <c r="M17" s="245"/>
      <c r="AT17" s="349"/>
      <c r="AU17" s="349"/>
    </row>
    <row r="18" spans="1:48" x14ac:dyDescent="0.35">
      <c r="AT18" s="349"/>
      <c r="AU18" s="349"/>
    </row>
    <row r="19" spans="1:48" x14ac:dyDescent="0.35">
      <c r="AT19" s="349"/>
      <c r="AU19" s="349"/>
    </row>
    <row r="20" spans="1:48" x14ac:dyDescent="0.35">
      <c r="AT20" s="349"/>
      <c r="AU20" s="349"/>
    </row>
    <row r="21" spans="1:48" s="317" customFormat="1" x14ac:dyDescent="0.35">
      <c r="A21" s="237"/>
      <c r="B21" s="237"/>
      <c r="C21" s="237"/>
      <c r="D21" s="237"/>
      <c r="E21" s="237"/>
      <c r="F21" s="292"/>
      <c r="G21" s="237"/>
      <c r="H21" s="292"/>
      <c r="I21" s="292"/>
      <c r="J21" s="292"/>
      <c r="K21" s="237"/>
      <c r="L21" s="292"/>
      <c r="M21" s="237"/>
      <c r="N21" s="237"/>
      <c r="O21" s="314"/>
      <c r="P21" s="237"/>
      <c r="Q21" s="237"/>
      <c r="R21" s="237"/>
      <c r="S21" s="237"/>
      <c r="T21" s="237"/>
      <c r="U21" s="237"/>
      <c r="V21" s="237"/>
      <c r="W21" s="237"/>
      <c r="X21" s="237"/>
      <c r="Y21" s="237"/>
      <c r="Z21" s="237"/>
      <c r="AA21" s="237"/>
      <c r="AB21" s="237"/>
      <c r="AC21" s="237"/>
      <c r="AD21" s="314"/>
      <c r="AE21" s="237"/>
      <c r="AF21" s="237"/>
      <c r="AG21" s="237"/>
      <c r="AH21" s="237"/>
      <c r="AI21" s="237"/>
      <c r="AJ21" s="237"/>
      <c r="AK21" s="237"/>
      <c r="AL21" s="237"/>
      <c r="AM21" s="237"/>
      <c r="AN21" s="237"/>
      <c r="AO21" s="237"/>
      <c r="AP21" s="237"/>
      <c r="AQ21" s="237"/>
      <c r="AR21" s="237"/>
      <c r="AS21" s="315"/>
      <c r="AT21" s="349"/>
      <c r="AU21" s="349"/>
      <c r="AV21" s="423"/>
    </row>
    <row r="22" spans="1:48" s="317" customFormat="1" x14ac:dyDescent="0.35">
      <c r="A22" s="237"/>
      <c r="B22" s="237"/>
      <c r="C22" s="237"/>
      <c r="D22" s="237"/>
      <c r="E22" s="237"/>
      <c r="F22" s="292"/>
      <c r="G22" s="237"/>
      <c r="H22" s="292"/>
      <c r="I22" s="292"/>
      <c r="J22" s="292"/>
      <c r="K22" s="237"/>
      <c r="L22" s="292"/>
      <c r="M22" s="237"/>
      <c r="N22" s="237"/>
      <c r="O22" s="314"/>
      <c r="P22" s="237"/>
      <c r="Q22" s="237"/>
      <c r="R22" s="237"/>
      <c r="S22" s="237"/>
      <c r="T22" s="237"/>
      <c r="U22" s="237"/>
      <c r="V22" s="237"/>
      <c r="W22" s="237"/>
      <c r="X22" s="237"/>
      <c r="Y22" s="237"/>
      <c r="Z22" s="237"/>
      <c r="AA22" s="237"/>
      <c r="AB22" s="237"/>
      <c r="AC22" s="237"/>
      <c r="AD22" s="314"/>
      <c r="AE22" s="237"/>
      <c r="AF22" s="237"/>
      <c r="AG22" s="237"/>
      <c r="AH22" s="237"/>
      <c r="AI22" s="237"/>
      <c r="AJ22" s="237"/>
      <c r="AK22" s="237"/>
      <c r="AL22" s="237"/>
      <c r="AM22" s="237"/>
      <c r="AN22" s="237"/>
      <c r="AO22" s="237"/>
      <c r="AP22" s="237"/>
      <c r="AQ22" s="237"/>
      <c r="AR22" s="237"/>
      <c r="AS22" s="315"/>
      <c r="AT22" s="349"/>
      <c r="AU22" s="349"/>
      <c r="AV22" s="423"/>
    </row>
    <row r="23" spans="1:48" s="317" customFormat="1" x14ac:dyDescent="0.35">
      <c r="A23" s="237"/>
      <c r="B23" s="237"/>
      <c r="C23" s="237"/>
      <c r="D23" s="237"/>
      <c r="E23" s="237"/>
      <c r="F23" s="292"/>
      <c r="G23" s="237"/>
      <c r="H23" s="292"/>
      <c r="I23" s="292"/>
      <c r="J23" s="292"/>
      <c r="K23" s="237"/>
      <c r="L23" s="292"/>
      <c r="M23" s="237"/>
      <c r="N23" s="237"/>
      <c r="O23" s="314"/>
      <c r="P23" s="237"/>
      <c r="Q23" s="237"/>
      <c r="R23" s="237"/>
      <c r="S23" s="237"/>
      <c r="T23" s="237"/>
      <c r="U23" s="237"/>
      <c r="V23" s="237"/>
      <c r="W23" s="237"/>
      <c r="X23" s="237"/>
      <c r="Y23" s="237"/>
      <c r="Z23" s="237"/>
      <c r="AA23" s="237"/>
      <c r="AB23" s="237"/>
      <c r="AC23" s="237"/>
      <c r="AD23" s="314"/>
      <c r="AE23" s="237"/>
      <c r="AF23" s="237"/>
      <c r="AG23" s="237"/>
      <c r="AH23" s="237"/>
      <c r="AI23" s="237"/>
      <c r="AJ23" s="237"/>
      <c r="AK23" s="237"/>
      <c r="AL23" s="237"/>
      <c r="AM23" s="237"/>
      <c r="AN23" s="237"/>
      <c r="AO23" s="237"/>
      <c r="AP23" s="237"/>
      <c r="AQ23" s="237"/>
      <c r="AR23" s="237"/>
      <c r="AS23" s="315"/>
      <c r="AT23" s="349"/>
      <c r="AU23" s="349"/>
      <c r="AV23" s="423"/>
    </row>
    <row r="24" spans="1:48" s="317" customFormat="1" x14ac:dyDescent="0.35">
      <c r="A24" s="237"/>
      <c r="B24" s="237"/>
      <c r="C24" s="237"/>
      <c r="D24" s="237"/>
      <c r="E24" s="237"/>
      <c r="F24" s="292"/>
      <c r="G24" s="237"/>
      <c r="H24" s="292"/>
      <c r="I24" s="292"/>
      <c r="J24" s="292"/>
      <c r="K24" s="237"/>
      <c r="L24" s="292"/>
      <c r="M24" s="237"/>
      <c r="N24" s="237"/>
      <c r="O24" s="314"/>
      <c r="P24" s="237"/>
      <c r="Q24" s="237"/>
      <c r="R24" s="237"/>
      <c r="S24" s="237"/>
      <c r="T24" s="237"/>
      <c r="U24" s="237"/>
      <c r="V24" s="237"/>
      <c r="W24" s="237"/>
      <c r="X24" s="237"/>
      <c r="Y24" s="237"/>
      <c r="Z24" s="237"/>
      <c r="AA24" s="237"/>
      <c r="AB24" s="237"/>
      <c r="AC24" s="237"/>
      <c r="AD24" s="314"/>
      <c r="AE24" s="237"/>
      <c r="AF24" s="237"/>
      <c r="AG24" s="237"/>
      <c r="AH24" s="237"/>
      <c r="AI24" s="237"/>
      <c r="AJ24" s="237"/>
      <c r="AK24" s="237"/>
      <c r="AL24" s="237"/>
      <c r="AM24" s="237"/>
      <c r="AN24" s="237"/>
      <c r="AO24" s="237"/>
      <c r="AP24" s="237"/>
      <c r="AQ24" s="237"/>
      <c r="AR24" s="237"/>
      <c r="AS24" s="315"/>
      <c r="AT24" s="349"/>
      <c r="AU24" s="349"/>
      <c r="AV24" s="423"/>
    </row>
    <row r="25" spans="1:48" s="317" customFormat="1" x14ac:dyDescent="0.35">
      <c r="A25" s="237"/>
      <c r="B25" s="237"/>
      <c r="C25" s="237"/>
      <c r="D25" s="237"/>
      <c r="E25" s="237"/>
      <c r="F25" s="292"/>
      <c r="G25" s="237"/>
      <c r="H25" s="292"/>
      <c r="I25" s="292"/>
      <c r="J25" s="292"/>
      <c r="K25" s="237"/>
      <c r="L25" s="292"/>
      <c r="M25" s="237"/>
      <c r="N25" s="237"/>
      <c r="O25" s="314"/>
      <c r="P25" s="237"/>
      <c r="Q25" s="237"/>
      <c r="R25" s="237"/>
      <c r="S25" s="237"/>
      <c r="T25" s="237"/>
      <c r="U25" s="237"/>
      <c r="V25" s="237"/>
      <c r="W25" s="237"/>
      <c r="X25" s="237"/>
      <c r="Y25" s="237"/>
      <c r="Z25" s="237"/>
      <c r="AA25" s="237"/>
      <c r="AB25" s="237"/>
      <c r="AC25" s="237"/>
      <c r="AD25" s="314"/>
      <c r="AE25" s="237"/>
      <c r="AF25" s="237"/>
      <c r="AG25" s="237"/>
      <c r="AH25" s="237"/>
      <c r="AI25" s="237"/>
      <c r="AJ25" s="237"/>
      <c r="AK25" s="237"/>
      <c r="AL25" s="237"/>
      <c r="AM25" s="237"/>
      <c r="AN25" s="237"/>
      <c r="AO25" s="237"/>
      <c r="AP25" s="237"/>
      <c r="AQ25" s="237"/>
      <c r="AR25" s="237"/>
      <c r="AS25" s="315"/>
      <c r="AT25" s="349"/>
      <c r="AU25" s="349"/>
      <c r="AV25" s="423"/>
    </row>
    <row r="26" spans="1:48" s="317" customFormat="1" x14ac:dyDescent="0.35">
      <c r="A26" s="237"/>
      <c r="B26" s="237"/>
      <c r="C26" s="237"/>
      <c r="D26" s="237"/>
      <c r="E26" s="237"/>
      <c r="F26" s="292"/>
      <c r="G26" s="237"/>
      <c r="H26" s="292"/>
      <c r="I26" s="292"/>
      <c r="J26" s="292"/>
      <c r="K26" s="237"/>
      <c r="L26" s="292"/>
      <c r="M26" s="237"/>
      <c r="N26" s="237"/>
      <c r="O26" s="314"/>
      <c r="P26" s="237"/>
      <c r="Q26" s="237"/>
      <c r="R26" s="237"/>
      <c r="S26" s="237"/>
      <c r="T26" s="237"/>
      <c r="U26" s="237"/>
      <c r="V26" s="237"/>
      <c r="W26" s="237"/>
      <c r="X26" s="237"/>
      <c r="Y26" s="237"/>
      <c r="Z26" s="237"/>
      <c r="AA26" s="237"/>
      <c r="AB26" s="237"/>
      <c r="AC26" s="237"/>
      <c r="AD26" s="314"/>
      <c r="AE26" s="237"/>
      <c r="AF26" s="237"/>
      <c r="AG26" s="237"/>
      <c r="AH26" s="237"/>
      <c r="AI26" s="237"/>
      <c r="AJ26" s="237"/>
      <c r="AK26" s="237"/>
      <c r="AL26" s="237"/>
      <c r="AM26" s="237"/>
      <c r="AN26" s="237"/>
      <c r="AO26" s="237"/>
      <c r="AP26" s="237"/>
      <c r="AQ26" s="237"/>
      <c r="AR26" s="237"/>
      <c r="AS26" s="315"/>
      <c r="AT26" s="349"/>
      <c r="AU26" s="349"/>
      <c r="AV26" s="423"/>
    </row>
    <row r="27" spans="1:48" s="317" customFormat="1" x14ac:dyDescent="0.35">
      <c r="A27" s="237"/>
      <c r="B27" s="237"/>
      <c r="C27" s="237"/>
      <c r="D27" s="237"/>
      <c r="E27" s="237"/>
      <c r="F27" s="292"/>
      <c r="G27" s="237"/>
      <c r="H27" s="292"/>
      <c r="I27" s="292"/>
      <c r="J27" s="292"/>
      <c r="K27" s="237"/>
      <c r="L27" s="292"/>
      <c r="M27" s="237"/>
      <c r="N27" s="237"/>
      <c r="O27" s="314"/>
      <c r="P27" s="237"/>
      <c r="Q27" s="237"/>
      <c r="R27" s="237"/>
      <c r="S27" s="237"/>
      <c r="T27" s="237"/>
      <c r="U27" s="237"/>
      <c r="V27" s="237"/>
      <c r="W27" s="237"/>
      <c r="X27" s="237"/>
      <c r="Y27" s="237"/>
      <c r="Z27" s="237"/>
      <c r="AA27" s="237"/>
      <c r="AB27" s="237"/>
      <c r="AC27" s="237"/>
      <c r="AD27" s="314"/>
      <c r="AE27" s="237"/>
      <c r="AF27" s="237"/>
      <c r="AG27" s="237"/>
      <c r="AH27" s="237"/>
      <c r="AI27" s="237"/>
      <c r="AJ27" s="237"/>
      <c r="AK27" s="237"/>
      <c r="AL27" s="237"/>
      <c r="AM27" s="237"/>
      <c r="AN27" s="237"/>
      <c r="AO27" s="237"/>
      <c r="AP27" s="237"/>
      <c r="AQ27" s="237"/>
      <c r="AR27" s="237"/>
      <c r="AS27" s="315"/>
      <c r="AT27" s="349"/>
      <c r="AU27" s="349"/>
      <c r="AV27" s="423"/>
    </row>
    <row r="28" spans="1:48" s="317" customFormat="1" x14ac:dyDescent="0.35">
      <c r="A28" s="237"/>
      <c r="B28" s="237"/>
      <c r="C28" s="237"/>
      <c r="D28" s="237"/>
      <c r="E28" s="237"/>
      <c r="F28" s="292"/>
      <c r="G28" s="237"/>
      <c r="H28" s="292"/>
      <c r="I28" s="292"/>
      <c r="J28" s="292"/>
      <c r="K28" s="237"/>
      <c r="L28" s="292"/>
      <c r="M28" s="237"/>
      <c r="N28" s="237"/>
      <c r="O28" s="314"/>
      <c r="P28" s="237"/>
      <c r="Q28" s="237"/>
      <c r="R28" s="237"/>
      <c r="S28" s="237"/>
      <c r="T28" s="237"/>
      <c r="U28" s="237"/>
      <c r="V28" s="237"/>
      <c r="W28" s="237"/>
      <c r="X28" s="237"/>
      <c r="Y28" s="237"/>
      <c r="Z28" s="237"/>
      <c r="AA28" s="237"/>
      <c r="AB28" s="237"/>
      <c r="AC28" s="237"/>
      <c r="AD28" s="314"/>
      <c r="AE28" s="237"/>
      <c r="AF28" s="237"/>
      <c r="AG28" s="237"/>
      <c r="AH28" s="237"/>
      <c r="AI28" s="237"/>
      <c r="AJ28" s="237"/>
      <c r="AK28" s="237"/>
      <c r="AL28" s="237"/>
      <c r="AM28" s="237"/>
      <c r="AN28" s="237"/>
      <c r="AO28" s="237"/>
      <c r="AP28" s="237"/>
      <c r="AQ28" s="237"/>
      <c r="AR28" s="237"/>
      <c r="AS28" s="315"/>
      <c r="AT28" s="349"/>
      <c r="AU28" s="349"/>
      <c r="AV28" s="423"/>
    </row>
    <row r="29" spans="1:48" s="317" customFormat="1" x14ac:dyDescent="0.35">
      <c r="A29" s="237"/>
      <c r="B29" s="237"/>
      <c r="C29" s="237"/>
      <c r="D29" s="237"/>
      <c r="E29" s="237"/>
      <c r="F29" s="292"/>
      <c r="G29" s="237"/>
      <c r="H29" s="292"/>
      <c r="I29" s="292"/>
      <c r="J29" s="292"/>
      <c r="K29" s="237"/>
      <c r="L29" s="292"/>
      <c r="M29" s="237"/>
      <c r="N29" s="237"/>
      <c r="O29" s="314"/>
      <c r="P29" s="237"/>
      <c r="Q29" s="237"/>
      <c r="R29" s="237"/>
      <c r="S29" s="237"/>
      <c r="T29" s="237"/>
      <c r="U29" s="237"/>
      <c r="V29" s="237"/>
      <c r="W29" s="237"/>
      <c r="X29" s="237"/>
      <c r="Y29" s="237"/>
      <c r="Z29" s="237"/>
      <c r="AA29" s="237"/>
      <c r="AB29" s="237"/>
      <c r="AC29" s="237"/>
      <c r="AD29" s="314"/>
      <c r="AE29" s="237"/>
      <c r="AF29" s="237"/>
      <c r="AG29" s="237"/>
      <c r="AH29" s="237"/>
      <c r="AI29" s="237"/>
      <c r="AJ29" s="237"/>
      <c r="AK29" s="237"/>
      <c r="AL29" s="237"/>
      <c r="AM29" s="237"/>
      <c r="AN29" s="237"/>
      <c r="AO29" s="237"/>
      <c r="AP29" s="237"/>
      <c r="AQ29" s="237"/>
      <c r="AR29" s="237"/>
      <c r="AS29" s="315"/>
      <c r="AT29" s="349"/>
      <c r="AU29" s="349"/>
      <c r="AV29" s="423"/>
    </row>
    <row r="30" spans="1:48" s="317" customFormat="1" x14ac:dyDescent="0.35">
      <c r="A30" s="237"/>
      <c r="B30" s="237"/>
      <c r="C30" s="237"/>
      <c r="D30" s="237"/>
      <c r="E30" s="237"/>
      <c r="F30" s="292"/>
      <c r="G30" s="237"/>
      <c r="H30" s="292"/>
      <c r="I30" s="292"/>
      <c r="J30" s="292"/>
      <c r="K30" s="237"/>
      <c r="L30" s="292"/>
      <c r="M30" s="237"/>
      <c r="N30" s="237"/>
      <c r="O30" s="314"/>
      <c r="P30" s="237"/>
      <c r="Q30" s="237"/>
      <c r="R30" s="237"/>
      <c r="S30" s="237"/>
      <c r="T30" s="237"/>
      <c r="U30" s="237"/>
      <c r="V30" s="237"/>
      <c r="W30" s="237"/>
      <c r="X30" s="237"/>
      <c r="Y30" s="237"/>
      <c r="Z30" s="237"/>
      <c r="AA30" s="237"/>
      <c r="AB30" s="237"/>
      <c r="AC30" s="237"/>
      <c r="AD30" s="314"/>
      <c r="AE30" s="237"/>
      <c r="AF30" s="237"/>
      <c r="AG30" s="237"/>
      <c r="AH30" s="237"/>
      <c r="AI30" s="237"/>
      <c r="AJ30" s="237"/>
      <c r="AK30" s="237"/>
      <c r="AL30" s="237"/>
      <c r="AM30" s="237"/>
      <c r="AN30" s="237"/>
      <c r="AO30" s="237"/>
      <c r="AP30" s="237"/>
      <c r="AQ30" s="237"/>
      <c r="AR30" s="237"/>
      <c r="AS30" s="315"/>
      <c r="AT30" s="349"/>
      <c r="AU30" s="349"/>
      <c r="AV30" s="423"/>
    </row>
    <row r="31" spans="1:48" s="317" customFormat="1" x14ac:dyDescent="0.35">
      <c r="A31" s="237"/>
      <c r="B31" s="237"/>
      <c r="C31" s="237"/>
      <c r="D31" s="237"/>
      <c r="E31" s="237"/>
      <c r="F31" s="292"/>
      <c r="G31" s="237"/>
      <c r="H31" s="292"/>
      <c r="I31" s="292"/>
      <c r="J31" s="292"/>
      <c r="K31" s="237"/>
      <c r="L31" s="292"/>
      <c r="M31" s="237"/>
      <c r="N31" s="237"/>
      <c r="O31" s="314"/>
      <c r="P31" s="237"/>
      <c r="Q31" s="237"/>
      <c r="R31" s="237"/>
      <c r="S31" s="237"/>
      <c r="T31" s="237"/>
      <c r="U31" s="237"/>
      <c r="V31" s="237"/>
      <c r="W31" s="237"/>
      <c r="X31" s="237"/>
      <c r="Y31" s="237"/>
      <c r="Z31" s="237"/>
      <c r="AA31" s="237"/>
      <c r="AB31" s="237"/>
      <c r="AC31" s="237"/>
      <c r="AD31" s="314"/>
      <c r="AE31" s="237"/>
      <c r="AF31" s="237"/>
      <c r="AG31" s="237"/>
      <c r="AH31" s="237"/>
      <c r="AI31" s="237"/>
      <c r="AJ31" s="237"/>
      <c r="AK31" s="237"/>
      <c r="AL31" s="237"/>
      <c r="AM31" s="237"/>
      <c r="AN31" s="237"/>
      <c r="AO31" s="237"/>
      <c r="AP31" s="237"/>
      <c r="AQ31" s="237"/>
      <c r="AR31" s="237"/>
      <c r="AS31" s="315"/>
      <c r="AT31" s="349"/>
      <c r="AU31" s="349"/>
      <c r="AV31" s="423"/>
    </row>
    <row r="32" spans="1:48" s="317" customFormat="1" x14ac:dyDescent="0.35">
      <c r="A32" s="237"/>
      <c r="B32" s="237"/>
      <c r="C32" s="237"/>
      <c r="D32" s="237"/>
      <c r="E32" s="237"/>
      <c r="F32" s="292"/>
      <c r="G32" s="237"/>
      <c r="H32" s="292"/>
      <c r="I32" s="292"/>
      <c r="J32" s="292"/>
      <c r="K32" s="237"/>
      <c r="L32" s="292"/>
      <c r="M32" s="237"/>
      <c r="N32" s="237"/>
      <c r="O32" s="314"/>
      <c r="P32" s="237"/>
      <c r="Q32" s="237"/>
      <c r="R32" s="237"/>
      <c r="S32" s="237"/>
      <c r="T32" s="237"/>
      <c r="U32" s="237"/>
      <c r="V32" s="237"/>
      <c r="W32" s="237"/>
      <c r="X32" s="237"/>
      <c r="Y32" s="237"/>
      <c r="Z32" s="237"/>
      <c r="AA32" s="237"/>
      <c r="AB32" s="237"/>
      <c r="AC32" s="237"/>
      <c r="AD32" s="314"/>
      <c r="AE32" s="237"/>
      <c r="AF32" s="237"/>
      <c r="AG32" s="237"/>
      <c r="AH32" s="237"/>
      <c r="AI32" s="237"/>
      <c r="AJ32" s="237"/>
      <c r="AK32" s="237"/>
      <c r="AL32" s="237"/>
      <c r="AM32" s="237"/>
      <c r="AN32" s="237"/>
      <c r="AO32" s="237"/>
      <c r="AP32" s="237"/>
      <c r="AQ32" s="237"/>
      <c r="AR32" s="237"/>
      <c r="AS32" s="315"/>
      <c r="AT32" s="349"/>
      <c r="AU32" s="349"/>
      <c r="AV32" s="423"/>
    </row>
    <row r="33" spans="1:48" s="317" customFormat="1" x14ac:dyDescent="0.35">
      <c r="A33" s="237"/>
      <c r="B33" s="237"/>
      <c r="C33" s="237"/>
      <c r="D33" s="237"/>
      <c r="E33" s="237"/>
      <c r="F33" s="292"/>
      <c r="G33" s="237"/>
      <c r="H33" s="292"/>
      <c r="I33" s="292"/>
      <c r="J33" s="292"/>
      <c r="K33" s="237"/>
      <c r="L33" s="292"/>
      <c r="M33" s="237"/>
      <c r="N33" s="237"/>
      <c r="O33" s="314"/>
      <c r="P33" s="237"/>
      <c r="Q33" s="237"/>
      <c r="R33" s="237"/>
      <c r="S33" s="237"/>
      <c r="T33" s="237"/>
      <c r="U33" s="237"/>
      <c r="V33" s="237"/>
      <c r="W33" s="237"/>
      <c r="X33" s="237"/>
      <c r="Y33" s="237"/>
      <c r="Z33" s="237"/>
      <c r="AA33" s="237"/>
      <c r="AB33" s="237"/>
      <c r="AC33" s="237"/>
      <c r="AD33" s="314"/>
      <c r="AE33" s="237"/>
      <c r="AF33" s="237"/>
      <c r="AG33" s="237"/>
      <c r="AH33" s="237"/>
      <c r="AI33" s="237"/>
      <c r="AJ33" s="237"/>
      <c r="AK33" s="237"/>
      <c r="AL33" s="237"/>
      <c r="AM33" s="237"/>
      <c r="AN33" s="237"/>
      <c r="AO33" s="237"/>
      <c r="AP33" s="237"/>
      <c r="AQ33" s="237"/>
      <c r="AR33" s="237"/>
      <c r="AS33" s="315"/>
      <c r="AT33" s="349"/>
      <c r="AU33" s="349"/>
      <c r="AV33" s="423"/>
    </row>
    <row r="34" spans="1:48" s="317" customFormat="1" x14ac:dyDescent="0.35">
      <c r="A34" s="237"/>
      <c r="B34" s="237"/>
      <c r="C34" s="237"/>
      <c r="D34" s="237"/>
      <c r="E34" s="237"/>
      <c r="F34" s="292"/>
      <c r="G34" s="237"/>
      <c r="H34" s="292"/>
      <c r="I34" s="292"/>
      <c r="J34" s="292"/>
      <c r="K34" s="237"/>
      <c r="L34" s="292"/>
      <c r="M34" s="237"/>
      <c r="N34" s="237"/>
      <c r="O34" s="314"/>
      <c r="P34" s="237"/>
      <c r="Q34" s="237"/>
      <c r="R34" s="237"/>
      <c r="S34" s="237"/>
      <c r="T34" s="237"/>
      <c r="U34" s="237"/>
      <c r="V34" s="237"/>
      <c r="W34" s="237"/>
      <c r="X34" s="237"/>
      <c r="Y34" s="237"/>
      <c r="Z34" s="237"/>
      <c r="AA34" s="237"/>
      <c r="AB34" s="237"/>
      <c r="AC34" s="237"/>
      <c r="AD34" s="314"/>
      <c r="AE34" s="237"/>
      <c r="AF34" s="237"/>
      <c r="AG34" s="237"/>
      <c r="AH34" s="237"/>
      <c r="AI34" s="237"/>
      <c r="AJ34" s="237"/>
      <c r="AK34" s="237"/>
      <c r="AL34" s="237"/>
      <c r="AM34" s="237"/>
      <c r="AN34" s="237"/>
      <c r="AO34" s="237"/>
      <c r="AP34" s="237"/>
      <c r="AQ34" s="237"/>
      <c r="AR34" s="237"/>
      <c r="AS34" s="315"/>
      <c r="AT34" s="349"/>
      <c r="AU34" s="349"/>
      <c r="AV34" s="423"/>
    </row>
    <row r="35" spans="1:48" s="317" customFormat="1" x14ac:dyDescent="0.35">
      <c r="A35" s="237"/>
      <c r="B35" s="237"/>
      <c r="C35" s="237"/>
      <c r="D35" s="237"/>
      <c r="E35" s="237"/>
      <c r="F35" s="292"/>
      <c r="G35" s="237"/>
      <c r="H35" s="292"/>
      <c r="I35" s="292"/>
      <c r="J35" s="292"/>
      <c r="K35" s="237"/>
      <c r="L35" s="292"/>
      <c r="M35" s="237"/>
      <c r="N35" s="237"/>
      <c r="O35" s="314"/>
      <c r="P35" s="237"/>
      <c r="Q35" s="237"/>
      <c r="R35" s="237"/>
      <c r="S35" s="237"/>
      <c r="T35" s="237"/>
      <c r="U35" s="237"/>
      <c r="V35" s="237"/>
      <c r="W35" s="237"/>
      <c r="X35" s="237"/>
      <c r="Y35" s="237"/>
      <c r="Z35" s="237"/>
      <c r="AA35" s="237"/>
      <c r="AB35" s="237"/>
      <c r="AC35" s="237"/>
      <c r="AD35" s="314"/>
      <c r="AE35" s="237"/>
      <c r="AF35" s="237"/>
      <c r="AG35" s="237"/>
      <c r="AH35" s="237"/>
      <c r="AI35" s="237"/>
      <c r="AJ35" s="237"/>
      <c r="AK35" s="237"/>
      <c r="AL35" s="237"/>
      <c r="AM35" s="237"/>
      <c r="AN35" s="237"/>
      <c r="AO35" s="237"/>
      <c r="AP35" s="237"/>
      <c r="AQ35" s="237"/>
      <c r="AR35" s="237"/>
      <c r="AS35" s="315"/>
      <c r="AT35" s="349"/>
      <c r="AU35" s="349"/>
      <c r="AV35" s="423"/>
    </row>
    <row r="36" spans="1:48" s="317" customFormat="1" x14ac:dyDescent="0.35">
      <c r="A36" s="237"/>
      <c r="B36" s="237"/>
      <c r="C36" s="237"/>
      <c r="D36" s="237"/>
      <c r="E36" s="237"/>
      <c r="F36" s="292"/>
      <c r="G36" s="237"/>
      <c r="H36" s="292"/>
      <c r="I36" s="292"/>
      <c r="J36" s="292"/>
      <c r="K36" s="237"/>
      <c r="L36" s="292"/>
      <c r="M36" s="237"/>
      <c r="N36" s="237"/>
      <c r="O36" s="314"/>
      <c r="P36" s="237"/>
      <c r="Q36" s="237"/>
      <c r="R36" s="237"/>
      <c r="S36" s="237"/>
      <c r="T36" s="237"/>
      <c r="U36" s="237"/>
      <c r="V36" s="237"/>
      <c r="W36" s="237"/>
      <c r="X36" s="237"/>
      <c r="Y36" s="237"/>
      <c r="Z36" s="237"/>
      <c r="AA36" s="237"/>
      <c r="AB36" s="237"/>
      <c r="AC36" s="237"/>
      <c r="AD36" s="314"/>
      <c r="AE36" s="237"/>
      <c r="AF36" s="237"/>
      <c r="AG36" s="237"/>
      <c r="AH36" s="237"/>
      <c r="AI36" s="237"/>
      <c r="AJ36" s="237"/>
      <c r="AK36" s="237"/>
      <c r="AL36" s="237"/>
      <c r="AM36" s="237"/>
      <c r="AN36" s="237"/>
      <c r="AO36" s="237"/>
      <c r="AP36" s="237"/>
      <c r="AQ36" s="237"/>
      <c r="AR36" s="237"/>
      <c r="AS36" s="315"/>
      <c r="AT36" s="349"/>
      <c r="AU36" s="349"/>
      <c r="AV36" s="423"/>
    </row>
    <row r="37" spans="1:48" s="317" customFormat="1" x14ac:dyDescent="0.35">
      <c r="A37" s="237"/>
      <c r="B37" s="237"/>
      <c r="C37" s="237"/>
      <c r="D37" s="237"/>
      <c r="E37" s="237"/>
      <c r="F37" s="292"/>
      <c r="G37" s="237"/>
      <c r="H37" s="292"/>
      <c r="I37" s="292"/>
      <c r="J37" s="292"/>
      <c r="K37" s="237"/>
      <c r="L37" s="292"/>
      <c r="M37" s="237"/>
      <c r="N37" s="237"/>
      <c r="O37" s="314"/>
      <c r="P37" s="237"/>
      <c r="Q37" s="237"/>
      <c r="R37" s="237"/>
      <c r="S37" s="237"/>
      <c r="T37" s="237"/>
      <c r="U37" s="237"/>
      <c r="V37" s="237"/>
      <c r="W37" s="237"/>
      <c r="X37" s="237"/>
      <c r="Y37" s="237"/>
      <c r="Z37" s="237"/>
      <c r="AA37" s="237"/>
      <c r="AB37" s="237"/>
      <c r="AC37" s="237"/>
      <c r="AD37" s="314"/>
      <c r="AE37" s="237"/>
      <c r="AF37" s="237"/>
      <c r="AG37" s="237"/>
      <c r="AH37" s="237"/>
      <c r="AI37" s="237"/>
      <c r="AJ37" s="237"/>
      <c r="AK37" s="237"/>
      <c r="AL37" s="237"/>
      <c r="AM37" s="237"/>
      <c r="AN37" s="237"/>
      <c r="AO37" s="237"/>
      <c r="AP37" s="237"/>
      <c r="AQ37" s="237"/>
      <c r="AR37" s="237"/>
      <c r="AS37" s="315"/>
      <c r="AT37" s="349"/>
      <c r="AU37" s="349"/>
      <c r="AV37" s="423"/>
    </row>
    <row r="38" spans="1:48" s="317" customFormat="1" x14ac:dyDescent="0.35">
      <c r="A38" s="237"/>
      <c r="B38" s="237"/>
      <c r="C38" s="237"/>
      <c r="D38" s="237"/>
      <c r="E38" s="237"/>
      <c r="F38" s="292"/>
      <c r="G38" s="237"/>
      <c r="H38" s="292"/>
      <c r="I38" s="292"/>
      <c r="J38" s="292"/>
      <c r="K38" s="237"/>
      <c r="L38" s="292"/>
      <c r="M38" s="237"/>
      <c r="N38" s="237"/>
      <c r="O38" s="314"/>
      <c r="P38" s="237"/>
      <c r="Q38" s="237"/>
      <c r="R38" s="237"/>
      <c r="S38" s="237"/>
      <c r="T38" s="237"/>
      <c r="U38" s="237"/>
      <c r="V38" s="237"/>
      <c r="W38" s="237"/>
      <c r="X38" s="237"/>
      <c r="Y38" s="237"/>
      <c r="Z38" s="237"/>
      <c r="AA38" s="237"/>
      <c r="AB38" s="237"/>
      <c r="AC38" s="237"/>
      <c r="AD38" s="314"/>
      <c r="AE38" s="237"/>
      <c r="AF38" s="237"/>
      <c r="AG38" s="237"/>
      <c r="AH38" s="237"/>
      <c r="AI38" s="237"/>
      <c r="AJ38" s="237"/>
      <c r="AK38" s="237"/>
      <c r="AL38" s="237"/>
      <c r="AM38" s="237"/>
      <c r="AN38" s="237"/>
      <c r="AO38" s="237"/>
      <c r="AP38" s="237"/>
      <c r="AQ38" s="237"/>
      <c r="AR38" s="237"/>
      <c r="AS38" s="315"/>
      <c r="AT38" s="349"/>
      <c r="AU38" s="349"/>
      <c r="AV38" s="423"/>
    </row>
    <row r="39" spans="1:48" s="317" customFormat="1" x14ac:dyDescent="0.35">
      <c r="A39" s="237"/>
      <c r="B39" s="237"/>
      <c r="C39" s="237"/>
      <c r="D39" s="237"/>
      <c r="E39" s="237"/>
      <c r="F39" s="292"/>
      <c r="G39" s="237"/>
      <c r="H39" s="292"/>
      <c r="I39" s="292"/>
      <c r="J39" s="292"/>
      <c r="K39" s="237"/>
      <c r="L39" s="292"/>
      <c r="M39" s="237"/>
      <c r="N39" s="237"/>
      <c r="O39" s="314"/>
      <c r="P39" s="237"/>
      <c r="Q39" s="237"/>
      <c r="R39" s="237"/>
      <c r="S39" s="237"/>
      <c r="T39" s="237"/>
      <c r="U39" s="237"/>
      <c r="V39" s="237"/>
      <c r="W39" s="237"/>
      <c r="X39" s="237"/>
      <c r="Y39" s="237"/>
      <c r="Z39" s="237"/>
      <c r="AA39" s="237"/>
      <c r="AB39" s="237"/>
      <c r="AC39" s="237"/>
      <c r="AD39" s="314"/>
      <c r="AE39" s="237"/>
      <c r="AF39" s="237"/>
      <c r="AG39" s="237"/>
      <c r="AH39" s="237"/>
      <c r="AI39" s="237"/>
      <c r="AJ39" s="237"/>
      <c r="AK39" s="237"/>
      <c r="AL39" s="237"/>
      <c r="AM39" s="237"/>
      <c r="AN39" s="237"/>
      <c r="AO39" s="237"/>
      <c r="AP39" s="237"/>
      <c r="AQ39" s="237"/>
      <c r="AR39" s="237"/>
      <c r="AS39" s="315"/>
      <c r="AT39" s="349"/>
      <c r="AU39" s="349"/>
      <c r="AV39" s="423"/>
    </row>
  </sheetData>
  <mergeCells count="36">
    <mergeCell ref="L4:L5"/>
    <mergeCell ref="M4:M5"/>
    <mergeCell ref="N4:N5"/>
    <mergeCell ref="O4:O5"/>
    <mergeCell ref="Z4:AA4"/>
    <mergeCell ref="AU3:AU5"/>
    <mergeCell ref="A4:A5"/>
    <mergeCell ref="B4:B5"/>
    <mergeCell ref="C4:C5"/>
    <mergeCell ref="D4:D5"/>
    <mergeCell ref="F4:F5"/>
    <mergeCell ref="G4:G5"/>
    <mergeCell ref="H4:H5"/>
    <mergeCell ref="J4:J5"/>
    <mergeCell ref="K4:K5"/>
    <mergeCell ref="F3:H3"/>
    <mergeCell ref="J3:L3"/>
    <mergeCell ref="P3:AC3"/>
    <mergeCell ref="AE3:AR3"/>
    <mergeCell ref="AS3:AS5"/>
    <mergeCell ref="P4:Q4"/>
    <mergeCell ref="R4:S4"/>
    <mergeCell ref="T4:U4"/>
    <mergeCell ref="V4:W4"/>
    <mergeCell ref="X4:Y4"/>
    <mergeCell ref="AM4:AN4"/>
    <mergeCell ref="AO4:AP4"/>
    <mergeCell ref="AQ4:AR4"/>
    <mergeCell ref="AV4:AV5"/>
    <mergeCell ref="AB4:AC4"/>
    <mergeCell ref="AD4:AD5"/>
    <mergeCell ref="AE4:AF4"/>
    <mergeCell ref="AG4:AH4"/>
    <mergeCell ref="AI4:AJ4"/>
    <mergeCell ref="AK4:AL4"/>
    <mergeCell ref="AT3:AT5"/>
  </mergeCells>
  <pageMargins left="0.17" right="0.28000000000000003" top="0.28999999999999998" bottom="0" header="0" footer="0"/>
  <pageSetup paperSize="9" scale="28" fitToHeight="8" orientation="landscape" r:id="rId1"/>
  <headerFooter alignWithMargins="0"/>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79665-C473-4B68-A550-64A91D2A559F}">
  <sheetPr>
    <tabColor rgb="FF92D050"/>
  </sheetPr>
  <dimension ref="A1"/>
  <sheetViews>
    <sheetView workbookViewId="0">
      <selection activeCell="S30" sqref="S30"/>
    </sheetView>
  </sheetViews>
  <sheetFormatPr defaultColWidth="9.1796875" defaultRowHeight="14" x14ac:dyDescent="0.3"/>
  <cols>
    <col min="1" max="16384" width="9.1796875" style="403"/>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076A6-AE42-41F9-A078-5D51D6FC6615}">
  <dimension ref="A1:H10"/>
  <sheetViews>
    <sheetView topLeftCell="A11" zoomScale="80" zoomScaleNormal="80" workbookViewId="0">
      <pane ySplit="1" topLeftCell="A12" activePane="bottomLeft" state="frozen"/>
      <selection activeCell="R15" sqref="R15"/>
      <selection pane="bottomLeft" activeCell="J28" sqref="J28"/>
    </sheetView>
  </sheetViews>
  <sheetFormatPr defaultRowHeight="14" x14ac:dyDescent="0.3"/>
  <cols>
    <col min="1" max="1" width="30.453125" style="182" customWidth="1"/>
    <col min="2" max="3" width="11.81640625" style="182" customWidth="1"/>
    <col min="4" max="4" width="0" style="182" hidden="1" customWidth="1"/>
    <col min="5" max="5" width="14.54296875" style="182" customWidth="1"/>
    <col min="6" max="6" width="14" style="182" customWidth="1"/>
    <col min="7" max="7" width="12.453125" style="182" customWidth="1"/>
    <col min="8" max="9" width="12.54296875" style="182" customWidth="1"/>
    <col min="10" max="10" width="15.1796875" style="182" customWidth="1"/>
    <col min="11" max="11" width="18.81640625" style="182" customWidth="1"/>
    <col min="12" max="12" width="12.1796875" style="182" customWidth="1"/>
    <col min="13" max="13" width="9.1796875" style="182"/>
    <col min="14" max="14" width="11.26953125" style="182" bestFit="1" customWidth="1"/>
    <col min="15" max="256" width="9.1796875" style="182"/>
    <col min="257" max="257" width="58.26953125" style="182" customWidth="1"/>
    <col min="258" max="259" width="11.81640625" style="182" customWidth="1"/>
    <col min="260" max="260" width="0" style="182" hidden="1" customWidth="1"/>
    <col min="261" max="261" width="14.54296875" style="182" customWidth="1"/>
    <col min="262" max="262" width="14" style="182" customWidth="1"/>
    <col min="263" max="263" width="12.453125" style="182" customWidth="1"/>
    <col min="264" max="265" width="12.54296875" style="182" customWidth="1"/>
    <col min="266" max="266" width="15.1796875" style="182" customWidth="1"/>
    <col min="267" max="267" width="18.81640625" style="182" customWidth="1"/>
    <col min="268" max="268" width="12.1796875" style="182" customWidth="1"/>
    <col min="269" max="269" width="9.1796875" style="182"/>
    <col min="270" max="270" width="11.26953125" style="182" bestFit="1" customWidth="1"/>
    <col min="271" max="512" width="9.1796875" style="182"/>
    <col min="513" max="513" width="58.26953125" style="182" customWidth="1"/>
    <col min="514" max="515" width="11.81640625" style="182" customWidth="1"/>
    <col min="516" max="516" width="0" style="182" hidden="1" customWidth="1"/>
    <col min="517" max="517" width="14.54296875" style="182" customWidth="1"/>
    <col min="518" max="518" width="14" style="182" customWidth="1"/>
    <col min="519" max="519" width="12.453125" style="182" customWidth="1"/>
    <col min="520" max="521" width="12.54296875" style="182" customWidth="1"/>
    <col min="522" max="522" width="15.1796875" style="182" customWidth="1"/>
    <col min="523" max="523" width="18.81640625" style="182" customWidth="1"/>
    <col min="524" max="524" width="12.1796875" style="182" customWidth="1"/>
    <col min="525" max="525" width="9.1796875" style="182"/>
    <col min="526" max="526" width="11.26953125" style="182" bestFit="1" customWidth="1"/>
    <col min="527" max="768" width="9.1796875" style="182"/>
    <col min="769" max="769" width="58.26953125" style="182" customWidth="1"/>
    <col min="770" max="771" width="11.81640625" style="182" customWidth="1"/>
    <col min="772" max="772" width="0" style="182" hidden="1" customWidth="1"/>
    <col min="773" max="773" width="14.54296875" style="182" customWidth="1"/>
    <col min="774" max="774" width="14" style="182" customWidth="1"/>
    <col min="775" max="775" width="12.453125" style="182" customWidth="1"/>
    <col min="776" max="777" width="12.54296875" style="182" customWidth="1"/>
    <col min="778" max="778" width="15.1796875" style="182" customWidth="1"/>
    <col min="779" max="779" width="18.81640625" style="182" customWidth="1"/>
    <col min="780" max="780" width="12.1796875" style="182" customWidth="1"/>
    <col min="781" max="781" width="9.1796875" style="182"/>
    <col min="782" max="782" width="11.26953125" style="182" bestFit="1" customWidth="1"/>
    <col min="783" max="1024" width="9.1796875" style="182"/>
    <col min="1025" max="1025" width="58.26953125" style="182" customWidth="1"/>
    <col min="1026" max="1027" width="11.81640625" style="182" customWidth="1"/>
    <col min="1028" max="1028" width="0" style="182" hidden="1" customWidth="1"/>
    <col min="1029" max="1029" width="14.54296875" style="182" customWidth="1"/>
    <col min="1030" max="1030" width="14" style="182" customWidth="1"/>
    <col min="1031" max="1031" width="12.453125" style="182" customWidth="1"/>
    <col min="1032" max="1033" width="12.54296875" style="182" customWidth="1"/>
    <col min="1034" max="1034" width="15.1796875" style="182" customWidth="1"/>
    <col min="1035" max="1035" width="18.81640625" style="182" customWidth="1"/>
    <col min="1036" max="1036" width="12.1796875" style="182" customWidth="1"/>
    <col min="1037" max="1037" width="9.1796875" style="182"/>
    <col min="1038" max="1038" width="11.26953125" style="182" bestFit="1" customWidth="1"/>
    <col min="1039" max="1280" width="9.1796875" style="182"/>
    <col min="1281" max="1281" width="58.26953125" style="182" customWidth="1"/>
    <col min="1282" max="1283" width="11.81640625" style="182" customWidth="1"/>
    <col min="1284" max="1284" width="0" style="182" hidden="1" customWidth="1"/>
    <col min="1285" max="1285" width="14.54296875" style="182" customWidth="1"/>
    <col min="1286" max="1286" width="14" style="182" customWidth="1"/>
    <col min="1287" max="1287" width="12.453125" style="182" customWidth="1"/>
    <col min="1288" max="1289" width="12.54296875" style="182" customWidth="1"/>
    <col min="1290" max="1290" width="15.1796875" style="182" customWidth="1"/>
    <col min="1291" max="1291" width="18.81640625" style="182" customWidth="1"/>
    <col min="1292" max="1292" width="12.1796875" style="182" customWidth="1"/>
    <col min="1293" max="1293" width="9.1796875" style="182"/>
    <col min="1294" max="1294" width="11.26953125" style="182" bestFit="1" customWidth="1"/>
    <col min="1295" max="1536" width="9.1796875" style="182"/>
    <col min="1537" max="1537" width="58.26953125" style="182" customWidth="1"/>
    <col min="1538" max="1539" width="11.81640625" style="182" customWidth="1"/>
    <col min="1540" max="1540" width="0" style="182" hidden="1" customWidth="1"/>
    <col min="1541" max="1541" width="14.54296875" style="182" customWidth="1"/>
    <col min="1542" max="1542" width="14" style="182" customWidth="1"/>
    <col min="1543" max="1543" width="12.453125" style="182" customWidth="1"/>
    <col min="1544" max="1545" width="12.54296875" style="182" customWidth="1"/>
    <col min="1546" max="1546" width="15.1796875" style="182" customWidth="1"/>
    <col min="1547" max="1547" width="18.81640625" style="182" customWidth="1"/>
    <col min="1548" max="1548" width="12.1796875" style="182" customWidth="1"/>
    <col min="1549" max="1549" width="9.1796875" style="182"/>
    <col min="1550" max="1550" width="11.26953125" style="182" bestFit="1" customWidth="1"/>
    <col min="1551" max="1792" width="9.1796875" style="182"/>
    <col min="1793" max="1793" width="58.26953125" style="182" customWidth="1"/>
    <col min="1794" max="1795" width="11.81640625" style="182" customWidth="1"/>
    <col min="1796" max="1796" width="0" style="182" hidden="1" customWidth="1"/>
    <col min="1797" max="1797" width="14.54296875" style="182" customWidth="1"/>
    <col min="1798" max="1798" width="14" style="182" customWidth="1"/>
    <col min="1799" max="1799" width="12.453125" style="182" customWidth="1"/>
    <col min="1800" max="1801" width="12.54296875" style="182" customWidth="1"/>
    <col min="1802" max="1802" width="15.1796875" style="182" customWidth="1"/>
    <col min="1803" max="1803" width="18.81640625" style="182" customWidth="1"/>
    <col min="1804" max="1804" width="12.1796875" style="182" customWidth="1"/>
    <col min="1805" max="1805" width="9.1796875" style="182"/>
    <col min="1806" max="1806" width="11.26953125" style="182" bestFit="1" customWidth="1"/>
    <col min="1807" max="2048" width="9.1796875" style="182"/>
    <col min="2049" max="2049" width="58.26953125" style="182" customWidth="1"/>
    <col min="2050" max="2051" width="11.81640625" style="182" customWidth="1"/>
    <col min="2052" max="2052" width="0" style="182" hidden="1" customWidth="1"/>
    <col min="2053" max="2053" width="14.54296875" style="182" customWidth="1"/>
    <col min="2054" max="2054" width="14" style="182" customWidth="1"/>
    <col min="2055" max="2055" width="12.453125" style="182" customWidth="1"/>
    <col min="2056" max="2057" width="12.54296875" style="182" customWidth="1"/>
    <col min="2058" max="2058" width="15.1796875" style="182" customWidth="1"/>
    <col min="2059" max="2059" width="18.81640625" style="182" customWidth="1"/>
    <col min="2060" max="2060" width="12.1796875" style="182" customWidth="1"/>
    <col min="2061" max="2061" width="9.1796875" style="182"/>
    <col min="2062" max="2062" width="11.26953125" style="182" bestFit="1" customWidth="1"/>
    <col min="2063" max="2304" width="9.1796875" style="182"/>
    <col min="2305" max="2305" width="58.26953125" style="182" customWidth="1"/>
    <col min="2306" max="2307" width="11.81640625" style="182" customWidth="1"/>
    <col min="2308" max="2308" width="0" style="182" hidden="1" customWidth="1"/>
    <col min="2309" max="2309" width="14.54296875" style="182" customWidth="1"/>
    <col min="2310" max="2310" width="14" style="182" customWidth="1"/>
    <col min="2311" max="2311" width="12.453125" style="182" customWidth="1"/>
    <col min="2312" max="2313" width="12.54296875" style="182" customWidth="1"/>
    <col min="2314" max="2314" width="15.1796875" style="182" customWidth="1"/>
    <col min="2315" max="2315" width="18.81640625" style="182" customWidth="1"/>
    <col min="2316" max="2316" width="12.1796875" style="182" customWidth="1"/>
    <col min="2317" max="2317" width="9.1796875" style="182"/>
    <col min="2318" max="2318" width="11.26953125" style="182" bestFit="1" customWidth="1"/>
    <col min="2319" max="2560" width="9.1796875" style="182"/>
    <col min="2561" max="2561" width="58.26953125" style="182" customWidth="1"/>
    <col min="2562" max="2563" width="11.81640625" style="182" customWidth="1"/>
    <col min="2564" max="2564" width="0" style="182" hidden="1" customWidth="1"/>
    <col min="2565" max="2565" width="14.54296875" style="182" customWidth="1"/>
    <col min="2566" max="2566" width="14" style="182" customWidth="1"/>
    <col min="2567" max="2567" width="12.453125" style="182" customWidth="1"/>
    <col min="2568" max="2569" width="12.54296875" style="182" customWidth="1"/>
    <col min="2570" max="2570" width="15.1796875" style="182" customWidth="1"/>
    <col min="2571" max="2571" width="18.81640625" style="182" customWidth="1"/>
    <col min="2572" max="2572" width="12.1796875" style="182" customWidth="1"/>
    <col min="2573" max="2573" width="9.1796875" style="182"/>
    <col min="2574" max="2574" width="11.26953125" style="182" bestFit="1" customWidth="1"/>
    <col min="2575" max="2816" width="9.1796875" style="182"/>
    <col min="2817" max="2817" width="58.26953125" style="182" customWidth="1"/>
    <col min="2818" max="2819" width="11.81640625" style="182" customWidth="1"/>
    <col min="2820" max="2820" width="0" style="182" hidden="1" customWidth="1"/>
    <col min="2821" max="2821" width="14.54296875" style="182" customWidth="1"/>
    <col min="2822" max="2822" width="14" style="182" customWidth="1"/>
    <col min="2823" max="2823" width="12.453125" style="182" customWidth="1"/>
    <col min="2824" max="2825" width="12.54296875" style="182" customWidth="1"/>
    <col min="2826" max="2826" width="15.1796875" style="182" customWidth="1"/>
    <col min="2827" max="2827" width="18.81640625" style="182" customWidth="1"/>
    <col min="2828" max="2828" width="12.1796875" style="182" customWidth="1"/>
    <col min="2829" max="2829" width="9.1796875" style="182"/>
    <col min="2830" max="2830" width="11.26953125" style="182" bestFit="1" customWidth="1"/>
    <col min="2831" max="3072" width="9.1796875" style="182"/>
    <col min="3073" max="3073" width="58.26953125" style="182" customWidth="1"/>
    <col min="3074" max="3075" width="11.81640625" style="182" customWidth="1"/>
    <col min="3076" max="3076" width="0" style="182" hidden="1" customWidth="1"/>
    <col min="3077" max="3077" width="14.54296875" style="182" customWidth="1"/>
    <col min="3078" max="3078" width="14" style="182" customWidth="1"/>
    <col min="3079" max="3079" width="12.453125" style="182" customWidth="1"/>
    <col min="3080" max="3081" width="12.54296875" style="182" customWidth="1"/>
    <col min="3082" max="3082" width="15.1796875" style="182" customWidth="1"/>
    <col min="3083" max="3083" width="18.81640625" style="182" customWidth="1"/>
    <col min="3084" max="3084" width="12.1796875" style="182" customWidth="1"/>
    <col min="3085" max="3085" width="9.1796875" style="182"/>
    <col min="3086" max="3086" width="11.26953125" style="182" bestFit="1" customWidth="1"/>
    <col min="3087" max="3328" width="9.1796875" style="182"/>
    <col min="3329" max="3329" width="58.26953125" style="182" customWidth="1"/>
    <col min="3330" max="3331" width="11.81640625" style="182" customWidth="1"/>
    <col min="3332" max="3332" width="0" style="182" hidden="1" customWidth="1"/>
    <col min="3333" max="3333" width="14.54296875" style="182" customWidth="1"/>
    <col min="3334" max="3334" width="14" style="182" customWidth="1"/>
    <col min="3335" max="3335" width="12.453125" style="182" customWidth="1"/>
    <col min="3336" max="3337" width="12.54296875" style="182" customWidth="1"/>
    <col min="3338" max="3338" width="15.1796875" style="182" customWidth="1"/>
    <col min="3339" max="3339" width="18.81640625" style="182" customWidth="1"/>
    <col min="3340" max="3340" width="12.1796875" style="182" customWidth="1"/>
    <col min="3341" max="3341" width="9.1796875" style="182"/>
    <col min="3342" max="3342" width="11.26953125" style="182" bestFit="1" customWidth="1"/>
    <col min="3343" max="3584" width="9.1796875" style="182"/>
    <col min="3585" max="3585" width="58.26953125" style="182" customWidth="1"/>
    <col min="3586" max="3587" width="11.81640625" style="182" customWidth="1"/>
    <col min="3588" max="3588" width="0" style="182" hidden="1" customWidth="1"/>
    <col min="3589" max="3589" width="14.54296875" style="182" customWidth="1"/>
    <col min="3590" max="3590" width="14" style="182" customWidth="1"/>
    <col min="3591" max="3591" width="12.453125" style="182" customWidth="1"/>
    <col min="3592" max="3593" width="12.54296875" style="182" customWidth="1"/>
    <col min="3594" max="3594" width="15.1796875" style="182" customWidth="1"/>
    <col min="3595" max="3595" width="18.81640625" style="182" customWidth="1"/>
    <col min="3596" max="3596" width="12.1796875" style="182" customWidth="1"/>
    <col min="3597" max="3597" width="9.1796875" style="182"/>
    <col min="3598" max="3598" width="11.26953125" style="182" bestFit="1" customWidth="1"/>
    <col min="3599" max="3840" width="9.1796875" style="182"/>
    <col min="3841" max="3841" width="58.26953125" style="182" customWidth="1"/>
    <col min="3842" max="3843" width="11.81640625" style="182" customWidth="1"/>
    <col min="3844" max="3844" width="0" style="182" hidden="1" customWidth="1"/>
    <col min="3845" max="3845" width="14.54296875" style="182" customWidth="1"/>
    <col min="3846" max="3846" width="14" style="182" customWidth="1"/>
    <col min="3847" max="3847" width="12.453125" style="182" customWidth="1"/>
    <col min="3848" max="3849" width="12.54296875" style="182" customWidth="1"/>
    <col min="3850" max="3850" width="15.1796875" style="182" customWidth="1"/>
    <col min="3851" max="3851" width="18.81640625" style="182" customWidth="1"/>
    <col min="3852" max="3852" width="12.1796875" style="182" customWidth="1"/>
    <col min="3853" max="3853" width="9.1796875" style="182"/>
    <col min="3854" max="3854" width="11.26953125" style="182" bestFit="1" customWidth="1"/>
    <col min="3855" max="4096" width="9.1796875" style="182"/>
    <col min="4097" max="4097" width="58.26953125" style="182" customWidth="1"/>
    <col min="4098" max="4099" width="11.81640625" style="182" customWidth="1"/>
    <col min="4100" max="4100" width="0" style="182" hidden="1" customWidth="1"/>
    <col min="4101" max="4101" width="14.54296875" style="182" customWidth="1"/>
    <col min="4102" max="4102" width="14" style="182" customWidth="1"/>
    <col min="4103" max="4103" width="12.453125" style="182" customWidth="1"/>
    <col min="4104" max="4105" width="12.54296875" style="182" customWidth="1"/>
    <col min="4106" max="4106" width="15.1796875" style="182" customWidth="1"/>
    <col min="4107" max="4107" width="18.81640625" style="182" customWidth="1"/>
    <col min="4108" max="4108" width="12.1796875" style="182" customWidth="1"/>
    <col min="4109" max="4109" width="9.1796875" style="182"/>
    <col min="4110" max="4110" width="11.26953125" style="182" bestFit="1" customWidth="1"/>
    <col min="4111" max="4352" width="9.1796875" style="182"/>
    <col min="4353" max="4353" width="58.26953125" style="182" customWidth="1"/>
    <col min="4354" max="4355" width="11.81640625" style="182" customWidth="1"/>
    <col min="4356" max="4356" width="0" style="182" hidden="1" customWidth="1"/>
    <col min="4357" max="4357" width="14.54296875" style="182" customWidth="1"/>
    <col min="4358" max="4358" width="14" style="182" customWidth="1"/>
    <col min="4359" max="4359" width="12.453125" style="182" customWidth="1"/>
    <col min="4360" max="4361" width="12.54296875" style="182" customWidth="1"/>
    <col min="4362" max="4362" width="15.1796875" style="182" customWidth="1"/>
    <col min="4363" max="4363" width="18.81640625" style="182" customWidth="1"/>
    <col min="4364" max="4364" width="12.1796875" style="182" customWidth="1"/>
    <col min="4365" max="4365" width="9.1796875" style="182"/>
    <col min="4366" max="4366" width="11.26953125" style="182" bestFit="1" customWidth="1"/>
    <col min="4367" max="4608" width="9.1796875" style="182"/>
    <col min="4609" max="4609" width="58.26953125" style="182" customWidth="1"/>
    <col min="4610" max="4611" width="11.81640625" style="182" customWidth="1"/>
    <col min="4612" max="4612" width="0" style="182" hidden="1" customWidth="1"/>
    <col min="4613" max="4613" width="14.54296875" style="182" customWidth="1"/>
    <col min="4614" max="4614" width="14" style="182" customWidth="1"/>
    <col min="4615" max="4615" width="12.453125" style="182" customWidth="1"/>
    <col min="4616" max="4617" width="12.54296875" style="182" customWidth="1"/>
    <col min="4618" max="4618" width="15.1796875" style="182" customWidth="1"/>
    <col min="4619" max="4619" width="18.81640625" style="182" customWidth="1"/>
    <col min="4620" max="4620" width="12.1796875" style="182" customWidth="1"/>
    <col min="4621" max="4621" width="9.1796875" style="182"/>
    <col min="4622" max="4622" width="11.26953125" style="182" bestFit="1" customWidth="1"/>
    <col min="4623" max="4864" width="9.1796875" style="182"/>
    <col min="4865" max="4865" width="58.26953125" style="182" customWidth="1"/>
    <col min="4866" max="4867" width="11.81640625" style="182" customWidth="1"/>
    <col min="4868" max="4868" width="0" style="182" hidden="1" customWidth="1"/>
    <col min="4869" max="4869" width="14.54296875" style="182" customWidth="1"/>
    <col min="4870" max="4870" width="14" style="182" customWidth="1"/>
    <col min="4871" max="4871" width="12.453125" style="182" customWidth="1"/>
    <col min="4872" max="4873" width="12.54296875" style="182" customWidth="1"/>
    <col min="4874" max="4874" width="15.1796875" style="182" customWidth="1"/>
    <col min="4875" max="4875" width="18.81640625" style="182" customWidth="1"/>
    <col min="4876" max="4876" width="12.1796875" style="182" customWidth="1"/>
    <col min="4877" max="4877" width="9.1796875" style="182"/>
    <col min="4878" max="4878" width="11.26953125" style="182" bestFit="1" customWidth="1"/>
    <col min="4879" max="5120" width="9.1796875" style="182"/>
    <col min="5121" max="5121" width="58.26953125" style="182" customWidth="1"/>
    <col min="5122" max="5123" width="11.81640625" style="182" customWidth="1"/>
    <col min="5124" max="5124" width="0" style="182" hidden="1" customWidth="1"/>
    <col min="5125" max="5125" width="14.54296875" style="182" customWidth="1"/>
    <col min="5126" max="5126" width="14" style="182" customWidth="1"/>
    <col min="5127" max="5127" width="12.453125" style="182" customWidth="1"/>
    <col min="5128" max="5129" width="12.54296875" style="182" customWidth="1"/>
    <col min="5130" max="5130" width="15.1796875" style="182" customWidth="1"/>
    <col min="5131" max="5131" width="18.81640625" style="182" customWidth="1"/>
    <col min="5132" max="5132" width="12.1796875" style="182" customWidth="1"/>
    <col min="5133" max="5133" width="9.1796875" style="182"/>
    <col min="5134" max="5134" width="11.26953125" style="182" bestFit="1" customWidth="1"/>
    <col min="5135" max="5376" width="9.1796875" style="182"/>
    <col min="5377" max="5377" width="58.26953125" style="182" customWidth="1"/>
    <col min="5378" max="5379" width="11.81640625" style="182" customWidth="1"/>
    <col min="5380" max="5380" width="0" style="182" hidden="1" customWidth="1"/>
    <col min="5381" max="5381" width="14.54296875" style="182" customWidth="1"/>
    <col min="5382" max="5382" width="14" style="182" customWidth="1"/>
    <col min="5383" max="5383" width="12.453125" style="182" customWidth="1"/>
    <col min="5384" max="5385" width="12.54296875" style="182" customWidth="1"/>
    <col min="5386" max="5386" width="15.1796875" style="182" customWidth="1"/>
    <col min="5387" max="5387" width="18.81640625" style="182" customWidth="1"/>
    <col min="5388" max="5388" width="12.1796875" style="182" customWidth="1"/>
    <col min="5389" max="5389" width="9.1796875" style="182"/>
    <col min="5390" max="5390" width="11.26953125" style="182" bestFit="1" customWidth="1"/>
    <col min="5391" max="5632" width="9.1796875" style="182"/>
    <col min="5633" max="5633" width="58.26953125" style="182" customWidth="1"/>
    <col min="5634" max="5635" width="11.81640625" style="182" customWidth="1"/>
    <col min="5636" max="5636" width="0" style="182" hidden="1" customWidth="1"/>
    <col min="5637" max="5637" width="14.54296875" style="182" customWidth="1"/>
    <col min="5638" max="5638" width="14" style="182" customWidth="1"/>
    <col min="5639" max="5639" width="12.453125" style="182" customWidth="1"/>
    <col min="5640" max="5641" width="12.54296875" style="182" customWidth="1"/>
    <col min="5642" max="5642" width="15.1796875" style="182" customWidth="1"/>
    <col min="5643" max="5643" width="18.81640625" style="182" customWidth="1"/>
    <col min="5644" max="5644" width="12.1796875" style="182" customWidth="1"/>
    <col min="5645" max="5645" width="9.1796875" style="182"/>
    <col min="5646" max="5646" width="11.26953125" style="182" bestFit="1" customWidth="1"/>
    <col min="5647" max="5888" width="9.1796875" style="182"/>
    <col min="5889" max="5889" width="58.26953125" style="182" customWidth="1"/>
    <col min="5890" max="5891" width="11.81640625" style="182" customWidth="1"/>
    <col min="5892" max="5892" width="0" style="182" hidden="1" customWidth="1"/>
    <col min="5893" max="5893" width="14.54296875" style="182" customWidth="1"/>
    <col min="5894" max="5894" width="14" style="182" customWidth="1"/>
    <col min="5895" max="5895" width="12.453125" style="182" customWidth="1"/>
    <col min="5896" max="5897" width="12.54296875" style="182" customWidth="1"/>
    <col min="5898" max="5898" width="15.1796875" style="182" customWidth="1"/>
    <col min="5899" max="5899" width="18.81640625" style="182" customWidth="1"/>
    <col min="5900" max="5900" width="12.1796875" style="182" customWidth="1"/>
    <col min="5901" max="5901" width="9.1796875" style="182"/>
    <col min="5902" max="5902" width="11.26953125" style="182" bestFit="1" customWidth="1"/>
    <col min="5903" max="6144" width="9.1796875" style="182"/>
    <col min="6145" max="6145" width="58.26953125" style="182" customWidth="1"/>
    <col min="6146" max="6147" width="11.81640625" style="182" customWidth="1"/>
    <col min="6148" max="6148" width="0" style="182" hidden="1" customWidth="1"/>
    <col min="6149" max="6149" width="14.54296875" style="182" customWidth="1"/>
    <col min="6150" max="6150" width="14" style="182" customWidth="1"/>
    <col min="6151" max="6151" width="12.453125" style="182" customWidth="1"/>
    <col min="6152" max="6153" width="12.54296875" style="182" customWidth="1"/>
    <col min="6154" max="6154" width="15.1796875" style="182" customWidth="1"/>
    <col min="6155" max="6155" width="18.81640625" style="182" customWidth="1"/>
    <col min="6156" max="6156" width="12.1796875" style="182" customWidth="1"/>
    <col min="6157" max="6157" width="9.1796875" style="182"/>
    <col min="6158" max="6158" width="11.26953125" style="182" bestFit="1" customWidth="1"/>
    <col min="6159" max="6400" width="9.1796875" style="182"/>
    <col min="6401" max="6401" width="58.26953125" style="182" customWidth="1"/>
    <col min="6402" max="6403" width="11.81640625" style="182" customWidth="1"/>
    <col min="6404" max="6404" width="0" style="182" hidden="1" customWidth="1"/>
    <col min="6405" max="6405" width="14.54296875" style="182" customWidth="1"/>
    <col min="6406" max="6406" width="14" style="182" customWidth="1"/>
    <col min="6407" max="6407" width="12.453125" style="182" customWidth="1"/>
    <col min="6408" max="6409" width="12.54296875" style="182" customWidth="1"/>
    <col min="6410" max="6410" width="15.1796875" style="182" customWidth="1"/>
    <col min="6411" max="6411" width="18.81640625" style="182" customWidth="1"/>
    <col min="6412" max="6412" width="12.1796875" style="182" customWidth="1"/>
    <col min="6413" max="6413" width="9.1796875" style="182"/>
    <col min="6414" max="6414" width="11.26953125" style="182" bestFit="1" customWidth="1"/>
    <col min="6415" max="6656" width="9.1796875" style="182"/>
    <col min="6657" max="6657" width="58.26953125" style="182" customWidth="1"/>
    <col min="6658" max="6659" width="11.81640625" style="182" customWidth="1"/>
    <col min="6660" max="6660" width="0" style="182" hidden="1" customWidth="1"/>
    <col min="6661" max="6661" width="14.54296875" style="182" customWidth="1"/>
    <col min="6662" max="6662" width="14" style="182" customWidth="1"/>
    <col min="6663" max="6663" width="12.453125" style="182" customWidth="1"/>
    <col min="6664" max="6665" width="12.54296875" style="182" customWidth="1"/>
    <col min="6666" max="6666" width="15.1796875" style="182" customWidth="1"/>
    <col min="6667" max="6667" width="18.81640625" style="182" customWidth="1"/>
    <col min="6668" max="6668" width="12.1796875" style="182" customWidth="1"/>
    <col min="6669" max="6669" width="9.1796875" style="182"/>
    <col min="6670" max="6670" width="11.26953125" style="182" bestFit="1" customWidth="1"/>
    <col min="6671" max="6912" width="9.1796875" style="182"/>
    <col min="6913" max="6913" width="58.26953125" style="182" customWidth="1"/>
    <col min="6914" max="6915" width="11.81640625" style="182" customWidth="1"/>
    <col min="6916" max="6916" width="0" style="182" hidden="1" customWidth="1"/>
    <col min="6917" max="6917" width="14.54296875" style="182" customWidth="1"/>
    <col min="6918" max="6918" width="14" style="182" customWidth="1"/>
    <col min="6919" max="6919" width="12.453125" style="182" customWidth="1"/>
    <col min="6920" max="6921" width="12.54296875" style="182" customWidth="1"/>
    <col min="6922" max="6922" width="15.1796875" style="182" customWidth="1"/>
    <col min="6923" max="6923" width="18.81640625" style="182" customWidth="1"/>
    <col min="6924" max="6924" width="12.1796875" style="182" customWidth="1"/>
    <col min="6925" max="6925" width="9.1796875" style="182"/>
    <col min="6926" max="6926" width="11.26953125" style="182" bestFit="1" customWidth="1"/>
    <col min="6927" max="7168" width="9.1796875" style="182"/>
    <col min="7169" max="7169" width="58.26953125" style="182" customWidth="1"/>
    <col min="7170" max="7171" width="11.81640625" style="182" customWidth="1"/>
    <col min="7172" max="7172" width="0" style="182" hidden="1" customWidth="1"/>
    <col min="7173" max="7173" width="14.54296875" style="182" customWidth="1"/>
    <col min="7174" max="7174" width="14" style="182" customWidth="1"/>
    <col min="7175" max="7175" width="12.453125" style="182" customWidth="1"/>
    <col min="7176" max="7177" width="12.54296875" style="182" customWidth="1"/>
    <col min="7178" max="7178" width="15.1796875" style="182" customWidth="1"/>
    <col min="7179" max="7179" width="18.81640625" style="182" customWidth="1"/>
    <col min="7180" max="7180" width="12.1796875" style="182" customWidth="1"/>
    <col min="7181" max="7181" width="9.1796875" style="182"/>
    <col min="7182" max="7182" width="11.26953125" style="182" bestFit="1" customWidth="1"/>
    <col min="7183" max="7424" width="9.1796875" style="182"/>
    <col min="7425" max="7425" width="58.26953125" style="182" customWidth="1"/>
    <col min="7426" max="7427" width="11.81640625" style="182" customWidth="1"/>
    <col min="7428" max="7428" width="0" style="182" hidden="1" customWidth="1"/>
    <col min="7429" max="7429" width="14.54296875" style="182" customWidth="1"/>
    <col min="7430" max="7430" width="14" style="182" customWidth="1"/>
    <col min="7431" max="7431" width="12.453125" style="182" customWidth="1"/>
    <col min="7432" max="7433" width="12.54296875" style="182" customWidth="1"/>
    <col min="7434" max="7434" width="15.1796875" style="182" customWidth="1"/>
    <col min="7435" max="7435" width="18.81640625" style="182" customWidth="1"/>
    <col min="7436" max="7436" width="12.1796875" style="182" customWidth="1"/>
    <col min="7437" max="7437" width="9.1796875" style="182"/>
    <col min="7438" max="7438" width="11.26953125" style="182" bestFit="1" customWidth="1"/>
    <col min="7439" max="7680" width="9.1796875" style="182"/>
    <col min="7681" max="7681" width="58.26953125" style="182" customWidth="1"/>
    <col min="7682" max="7683" width="11.81640625" style="182" customWidth="1"/>
    <col min="7684" max="7684" width="0" style="182" hidden="1" customWidth="1"/>
    <col min="7685" max="7685" width="14.54296875" style="182" customWidth="1"/>
    <col min="7686" max="7686" width="14" style="182" customWidth="1"/>
    <col min="7687" max="7687" width="12.453125" style="182" customWidth="1"/>
    <col min="7688" max="7689" width="12.54296875" style="182" customWidth="1"/>
    <col min="7690" max="7690" width="15.1796875" style="182" customWidth="1"/>
    <col min="7691" max="7691" width="18.81640625" style="182" customWidth="1"/>
    <col min="7692" max="7692" width="12.1796875" style="182" customWidth="1"/>
    <col min="7693" max="7693" width="9.1796875" style="182"/>
    <col min="7694" max="7694" width="11.26953125" style="182" bestFit="1" customWidth="1"/>
    <col min="7695" max="7936" width="9.1796875" style="182"/>
    <col min="7937" max="7937" width="58.26953125" style="182" customWidth="1"/>
    <col min="7938" max="7939" width="11.81640625" style="182" customWidth="1"/>
    <col min="7940" max="7940" width="0" style="182" hidden="1" customWidth="1"/>
    <col min="7941" max="7941" width="14.54296875" style="182" customWidth="1"/>
    <col min="7942" max="7942" width="14" style="182" customWidth="1"/>
    <col min="7943" max="7943" width="12.453125" style="182" customWidth="1"/>
    <col min="7944" max="7945" width="12.54296875" style="182" customWidth="1"/>
    <col min="7946" max="7946" width="15.1796875" style="182" customWidth="1"/>
    <col min="7947" max="7947" width="18.81640625" style="182" customWidth="1"/>
    <col min="7948" max="7948" width="12.1796875" style="182" customWidth="1"/>
    <col min="7949" max="7949" width="9.1796875" style="182"/>
    <col min="7950" max="7950" width="11.26953125" style="182" bestFit="1" customWidth="1"/>
    <col min="7951" max="8192" width="9.1796875" style="182"/>
    <col min="8193" max="8193" width="58.26953125" style="182" customWidth="1"/>
    <col min="8194" max="8195" width="11.81640625" style="182" customWidth="1"/>
    <col min="8196" max="8196" width="0" style="182" hidden="1" customWidth="1"/>
    <col min="8197" max="8197" width="14.54296875" style="182" customWidth="1"/>
    <col min="8198" max="8198" width="14" style="182" customWidth="1"/>
    <col min="8199" max="8199" width="12.453125" style="182" customWidth="1"/>
    <col min="8200" max="8201" width="12.54296875" style="182" customWidth="1"/>
    <col min="8202" max="8202" width="15.1796875" style="182" customWidth="1"/>
    <col min="8203" max="8203" width="18.81640625" style="182" customWidth="1"/>
    <col min="8204" max="8204" width="12.1796875" style="182" customWidth="1"/>
    <col min="8205" max="8205" width="9.1796875" style="182"/>
    <col min="8206" max="8206" width="11.26953125" style="182" bestFit="1" customWidth="1"/>
    <col min="8207" max="8448" width="9.1796875" style="182"/>
    <col min="8449" max="8449" width="58.26953125" style="182" customWidth="1"/>
    <col min="8450" max="8451" width="11.81640625" style="182" customWidth="1"/>
    <col min="8452" max="8452" width="0" style="182" hidden="1" customWidth="1"/>
    <col min="8453" max="8453" width="14.54296875" style="182" customWidth="1"/>
    <col min="8454" max="8454" width="14" style="182" customWidth="1"/>
    <col min="8455" max="8455" width="12.453125" style="182" customWidth="1"/>
    <col min="8456" max="8457" width="12.54296875" style="182" customWidth="1"/>
    <col min="8458" max="8458" width="15.1796875" style="182" customWidth="1"/>
    <col min="8459" max="8459" width="18.81640625" style="182" customWidth="1"/>
    <col min="8460" max="8460" width="12.1796875" style="182" customWidth="1"/>
    <col min="8461" max="8461" width="9.1796875" style="182"/>
    <col min="8462" max="8462" width="11.26953125" style="182" bestFit="1" customWidth="1"/>
    <col min="8463" max="8704" width="9.1796875" style="182"/>
    <col min="8705" max="8705" width="58.26953125" style="182" customWidth="1"/>
    <col min="8706" max="8707" width="11.81640625" style="182" customWidth="1"/>
    <col min="8708" max="8708" width="0" style="182" hidden="1" customWidth="1"/>
    <col min="8709" max="8709" width="14.54296875" style="182" customWidth="1"/>
    <col min="8710" max="8710" width="14" style="182" customWidth="1"/>
    <col min="8711" max="8711" width="12.453125" style="182" customWidth="1"/>
    <col min="8712" max="8713" width="12.54296875" style="182" customWidth="1"/>
    <col min="8714" max="8714" width="15.1796875" style="182" customWidth="1"/>
    <col min="8715" max="8715" width="18.81640625" style="182" customWidth="1"/>
    <col min="8716" max="8716" width="12.1796875" style="182" customWidth="1"/>
    <col min="8717" max="8717" width="9.1796875" style="182"/>
    <col min="8718" max="8718" width="11.26953125" style="182" bestFit="1" customWidth="1"/>
    <col min="8719" max="8960" width="9.1796875" style="182"/>
    <col min="8961" max="8961" width="58.26953125" style="182" customWidth="1"/>
    <col min="8962" max="8963" width="11.81640625" style="182" customWidth="1"/>
    <col min="8964" max="8964" width="0" style="182" hidden="1" customWidth="1"/>
    <col min="8965" max="8965" width="14.54296875" style="182" customWidth="1"/>
    <col min="8966" max="8966" width="14" style="182" customWidth="1"/>
    <col min="8967" max="8967" width="12.453125" style="182" customWidth="1"/>
    <col min="8968" max="8969" width="12.54296875" style="182" customWidth="1"/>
    <col min="8970" max="8970" width="15.1796875" style="182" customWidth="1"/>
    <col min="8971" max="8971" width="18.81640625" style="182" customWidth="1"/>
    <col min="8972" max="8972" width="12.1796875" style="182" customWidth="1"/>
    <col min="8973" max="8973" width="9.1796875" style="182"/>
    <col min="8974" max="8974" width="11.26953125" style="182" bestFit="1" customWidth="1"/>
    <col min="8975" max="9216" width="9.1796875" style="182"/>
    <col min="9217" max="9217" width="58.26953125" style="182" customWidth="1"/>
    <col min="9218" max="9219" width="11.81640625" style="182" customWidth="1"/>
    <col min="9220" max="9220" width="0" style="182" hidden="1" customWidth="1"/>
    <col min="9221" max="9221" width="14.54296875" style="182" customWidth="1"/>
    <col min="9222" max="9222" width="14" style="182" customWidth="1"/>
    <col min="9223" max="9223" width="12.453125" style="182" customWidth="1"/>
    <col min="9224" max="9225" width="12.54296875" style="182" customWidth="1"/>
    <col min="9226" max="9226" width="15.1796875" style="182" customWidth="1"/>
    <col min="9227" max="9227" width="18.81640625" style="182" customWidth="1"/>
    <col min="9228" max="9228" width="12.1796875" style="182" customWidth="1"/>
    <col min="9229" max="9229" width="9.1796875" style="182"/>
    <col min="9230" max="9230" width="11.26953125" style="182" bestFit="1" customWidth="1"/>
    <col min="9231" max="9472" width="9.1796875" style="182"/>
    <col min="9473" max="9473" width="58.26953125" style="182" customWidth="1"/>
    <col min="9474" max="9475" width="11.81640625" style="182" customWidth="1"/>
    <col min="9476" max="9476" width="0" style="182" hidden="1" customWidth="1"/>
    <col min="9477" max="9477" width="14.54296875" style="182" customWidth="1"/>
    <col min="9478" max="9478" width="14" style="182" customWidth="1"/>
    <col min="9479" max="9479" width="12.453125" style="182" customWidth="1"/>
    <col min="9480" max="9481" width="12.54296875" style="182" customWidth="1"/>
    <col min="9482" max="9482" width="15.1796875" style="182" customWidth="1"/>
    <col min="9483" max="9483" width="18.81640625" style="182" customWidth="1"/>
    <col min="9484" max="9484" width="12.1796875" style="182" customWidth="1"/>
    <col min="9485" max="9485" width="9.1796875" style="182"/>
    <col min="9486" max="9486" width="11.26953125" style="182" bestFit="1" customWidth="1"/>
    <col min="9487" max="9728" width="9.1796875" style="182"/>
    <col min="9729" max="9729" width="58.26953125" style="182" customWidth="1"/>
    <col min="9730" max="9731" width="11.81640625" style="182" customWidth="1"/>
    <col min="9732" max="9732" width="0" style="182" hidden="1" customWidth="1"/>
    <col min="9733" max="9733" width="14.54296875" style="182" customWidth="1"/>
    <col min="9734" max="9734" width="14" style="182" customWidth="1"/>
    <col min="9735" max="9735" width="12.453125" style="182" customWidth="1"/>
    <col min="9736" max="9737" width="12.54296875" style="182" customWidth="1"/>
    <col min="9738" max="9738" width="15.1796875" style="182" customWidth="1"/>
    <col min="9739" max="9739" width="18.81640625" style="182" customWidth="1"/>
    <col min="9740" max="9740" width="12.1796875" style="182" customWidth="1"/>
    <col min="9741" max="9741" width="9.1796875" style="182"/>
    <col min="9742" max="9742" width="11.26953125" style="182" bestFit="1" customWidth="1"/>
    <col min="9743" max="9984" width="9.1796875" style="182"/>
    <col min="9985" max="9985" width="58.26953125" style="182" customWidth="1"/>
    <col min="9986" max="9987" width="11.81640625" style="182" customWidth="1"/>
    <col min="9988" max="9988" width="0" style="182" hidden="1" customWidth="1"/>
    <col min="9989" max="9989" width="14.54296875" style="182" customWidth="1"/>
    <col min="9990" max="9990" width="14" style="182" customWidth="1"/>
    <col min="9991" max="9991" width="12.453125" style="182" customWidth="1"/>
    <col min="9992" max="9993" width="12.54296875" style="182" customWidth="1"/>
    <col min="9994" max="9994" width="15.1796875" style="182" customWidth="1"/>
    <col min="9995" max="9995" width="18.81640625" style="182" customWidth="1"/>
    <col min="9996" max="9996" width="12.1796875" style="182" customWidth="1"/>
    <col min="9997" max="9997" width="9.1796875" style="182"/>
    <col min="9998" max="9998" width="11.26953125" style="182" bestFit="1" customWidth="1"/>
    <col min="9999" max="10240" width="9.1796875" style="182"/>
    <col min="10241" max="10241" width="58.26953125" style="182" customWidth="1"/>
    <col min="10242" max="10243" width="11.81640625" style="182" customWidth="1"/>
    <col min="10244" max="10244" width="0" style="182" hidden="1" customWidth="1"/>
    <col min="10245" max="10245" width="14.54296875" style="182" customWidth="1"/>
    <col min="10246" max="10246" width="14" style="182" customWidth="1"/>
    <col min="10247" max="10247" width="12.453125" style="182" customWidth="1"/>
    <col min="10248" max="10249" width="12.54296875" style="182" customWidth="1"/>
    <col min="10250" max="10250" width="15.1796875" style="182" customWidth="1"/>
    <col min="10251" max="10251" width="18.81640625" style="182" customWidth="1"/>
    <col min="10252" max="10252" width="12.1796875" style="182" customWidth="1"/>
    <col min="10253" max="10253" width="9.1796875" style="182"/>
    <col min="10254" max="10254" width="11.26953125" style="182" bestFit="1" customWidth="1"/>
    <col min="10255" max="10496" width="9.1796875" style="182"/>
    <col min="10497" max="10497" width="58.26953125" style="182" customWidth="1"/>
    <col min="10498" max="10499" width="11.81640625" style="182" customWidth="1"/>
    <col min="10500" max="10500" width="0" style="182" hidden="1" customWidth="1"/>
    <col min="10501" max="10501" width="14.54296875" style="182" customWidth="1"/>
    <col min="10502" max="10502" width="14" style="182" customWidth="1"/>
    <col min="10503" max="10503" width="12.453125" style="182" customWidth="1"/>
    <col min="10504" max="10505" width="12.54296875" style="182" customWidth="1"/>
    <col min="10506" max="10506" width="15.1796875" style="182" customWidth="1"/>
    <col min="10507" max="10507" width="18.81640625" style="182" customWidth="1"/>
    <col min="10508" max="10508" width="12.1796875" style="182" customWidth="1"/>
    <col min="10509" max="10509" width="9.1796875" style="182"/>
    <col min="10510" max="10510" width="11.26953125" style="182" bestFit="1" customWidth="1"/>
    <col min="10511" max="10752" width="9.1796875" style="182"/>
    <col min="10753" max="10753" width="58.26953125" style="182" customWidth="1"/>
    <col min="10754" max="10755" width="11.81640625" style="182" customWidth="1"/>
    <col min="10756" max="10756" width="0" style="182" hidden="1" customWidth="1"/>
    <col min="10757" max="10757" width="14.54296875" style="182" customWidth="1"/>
    <col min="10758" max="10758" width="14" style="182" customWidth="1"/>
    <col min="10759" max="10759" width="12.453125" style="182" customWidth="1"/>
    <col min="10760" max="10761" width="12.54296875" style="182" customWidth="1"/>
    <col min="10762" max="10762" width="15.1796875" style="182" customWidth="1"/>
    <col min="10763" max="10763" width="18.81640625" style="182" customWidth="1"/>
    <col min="10764" max="10764" width="12.1796875" style="182" customWidth="1"/>
    <col min="10765" max="10765" width="9.1796875" style="182"/>
    <col min="10766" max="10766" width="11.26953125" style="182" bestFit="1" customWidth="1"/>
    <col min="10767" max="11008" width="9.1796875" style="182"/>
    <col min="11009" max="11009" width="58.26953125" style="182" customWidth="1"/>
    <col min="11010" max="11011" width="11.81640625" style="182" customWidth="1"/>
    <col min="11012" max="11012" width="0" style="182" hidden="1" customWidth="1"/>
    <col min="11013" max="11013" width="14.54296875" style="182" customWidth="1"/>
    <col min="11014" max="11014" width="14" style="182" customWidth="1"/>
    <col min="11015" max="11015" width="12.453125" style="182" customWidth="1"/>
    <col min="11016" max="11017" width="12.54296875" style="182" customWidth="1"/>
    <col min="11018" max="11018" width="15.1796875" style="182" customWidth="1"/>
    <col min="11019" max="11019" width="18.81640625" style="182" customWidth="1"/>
    <col min="11020" max="11020" width="12.1796875" style="182" customWidth="1"/>
    <col min="11021" max="11021" width="9.1796875" style="182"/>
    <col min="11022" max="11022" width="11.26953125" style="182" bestFit="1" customWidth="1"/>
    <col min="11023" max="11264" width="9.1796875" style="182"/>
    <col min="11265" max="11265" width="58.26953125" style="182" customWidth="1"/>
    <col min="11266" max="11267" width="11.81640625" style="182" customWidth="1"/>
    <col min="11268" max="11268" width="0" style="182" hidden="1" customWidth="1"/>
    <col min="11269" max="11269" width="14.54296875" style="182" customWidth="1"/>
    <col min="11270" max="11270" width="14" style="182" customWidth="1"/>
    <col min="11271" max="11271" width="12.453125" style="182" customWidth="1"/>
    <col min="11272" max="11273" width="12.54296875" style="182" customWidth="1"/>
    <col min="11274" max="11274" width="15.1796875" style="182" customWidth="1"/>
    <col min="11275" max="11275" width="18.81640625" style="182" customWidth="1"/>
    <col min="11276" max="11276" width="12.1796875" style="182" customWidth="1"/>
    <col min="11277" max="11277" width="9.1796875" style="182"/>
    <col min="11278" max="11278" width="11.26953125" style="182" bestFit="1" customWidth="1"/>
    <col min="11279" max="11520" width="9.1796875" style="182"/>
    <col min="11521" max="11521" width="58.26953125" style="182" customWidth="1"/>
    <col min="11522" max="11523" width="11.81640625" style="182" customWidth="1"/>
    <col min="11524" max="11524" width="0" style="182" hidden="1" customWidth="1"/>
    <col min="11525" max="11525" width="14.54296875" style="182" customWidth="1"/>
    <col min="11526" max="11526" width="14" style="182" customWidth="1"/>
    <col min="11527" max="11527" width="12.453125" style="182" customWidth="1"/>
    <col min="11528" max="11529" width="12.54296875" style="182" customWidth="1"/>
    <col min="11530" max="11530" width="15.1796875" style="182" customWidth="1"/>
    <col min="11531" max="11531" width="18.81640625" style="182" customWidth="1"/>
    <col min="11532" max="11532" width="12.1796875" style="182" customWidth="1"/>
    <col min="11533" max="11533" width="9.1796875" style="182"/>
    <col min="11534" max="11534" width="11.26953125" style="182" bestFit="1" customWidth="1"/>
    <col min="11535" max="11776" width="9.1796875" style="182"/>
    <col min="11777" max="11777" width="58.26953125" style="182" customWidth="1"/>
    <col min="11778" max="11779" width="11.81640625" style="182" customWidth="1"/>
    <col min="11780" max="11780" width="0" style="182" hidden="1" customWidth="1"/>
    <col min="11781" max="11781" width="14.54296875" style="182" customWidth="1"/>
    <col min="11782" max="11782" width="14" style="182" customWidth="1"/>
    <col min="11783" max="11783" width="12.453125" style="182" customWidth="1"/>
    <col min="11784" max="11785" width="12.54296875" style="182" customWidth="1"/>
    <col min="11786" max="11786" width="15.1796875" style="182" customWidth="1"/>
    <col min="11787" max="11787" width="18.81640625" style="182" customWidth="1"/>
    <col min="11788" max="11788" width="12.1796875" style="182" customWidth="1"/>
    <col min="11789" max="11789" width="9.1796875" style="182"/>
    <col min="11790" max="11790" width="11.26953125" style="182" bestFit="1" customWidth="1"/>
    <col min="11791" max="12032" width="9.1796875" style="182"/>
    <col min="12033" max="12033" width="58.26953125" style="182" customWidth="1"/>
    <col min="12034" max="12035" width="11.81640625" style="182" customWidth="1"/>
    <col min="12036" max="12036" width="0" style="182" hidden="1" customWidth="1"/>
    <col min="12037" max="12037" width="14.54296875" style="182" customWidth="1"/>
    <col min="12038" max="12038" width="14" style="182" customWidth="1"/>
    <col min="12039" max="12039" width="12.453125" style="182" customWidth="1"/>
    <col min="12040" max="12041" width="12.54296875" style="182" customWidth="1"/>
    <col min="12042" max="12042" width="15.1796875" style="182" customWidth="1"/>
    <col min="12043" max="12043" width="18.81640625" style="182" customWidth="1"/>
    <col min="12044" max="12044" width="12.1796875" style="182" customWidth="1"/>
    <col min="12045" max="12045" width="9.1796875" style="182"/>
    <col min="12046" max="12046" width="11.26953125" style="182" bestFit="1" customWidth="1"/>
    <col min="12047" max="12288" width="9.1796875" style="182"/>
    <col min="12289" max="12289" width="58.26953125" style="182" customWidth="1"/>
    <col min="12290" max="12291" width="11.81640625" style="182" customWidth="1"/>
    <col min="12292" max="12292" width="0" style="182" hidden="1" customWidth="1"/>
    <col min="12293" max="12293" width="14.54296875" style="182" customWidth="1"/>
    <col min="12294" max="12294" width="14" style="182" customWidth="1"/>
    <col min="12295" max="12295" width="12.453125" style="182" customWidth="1"/>
    <col min="12296" max="12297" width="12.54296875" style="182" customWidth="1"/>
    <col min="12298" max="12298" width="15.1796875" style="182" customWidth="1"/>
    <col min="12299" max="12299" width="18.81640625" style="182" customWidth="1"/>
    <col min="12300" max="12300" width="12.1796875" style="182" customWidth="1"/>
    <col min="12301" max="12301" width="9.1796875" style="182"/>
    <col min="12302" max="12302" width="11.26953125" style="182" bestFit="1" customWidth="1"/>
    <col min="12303" max="12544" width="9.1796875" style="182"/>
    <col min="12545" max="12545" width="58.26953125" style="182" customWidth="1"/>
    <col min="12546" max="12547" width="11.81640625" style="182" customWidth="1"/>
    <col min="12548" max="12548" width="0" style="182" hidden="1" customWidth="1"/>
    <col min="12549" max="12549" width="14.54296875" style="182" customWidth="1"/>
    <col min="12550" max="12550" width="14" style="182" customWidth="1"/>
    <col min="12551" max="12551" width="12.453125" style="182" customWidth="1"/>
    <col min="12552" max="12553" width="12.54296875" style="182" customWidth="1"/>
    <col min="12554" max="12554" width="15.1796875" style="182" customWidth="1"/>
    <col min="12555" max="12555" width="18.81640625" style="182" customWidth="1"/>
    <col min="12556" max="12556" width="12.1796875" style="182" customWidth="1"/>
    <col min="12557" max="12557" width="9.1796875" style="182"/>
    <col min="12558" max="12558" width="11.26953125" style="182" bestFit="1" customWidth="1"/>
    <col min="12559" max="12800" width="9.1796875" style="182"/>
    <col min="12801" max="12801" width="58.26953125" style="182" customWidth="1"/>
    <col min="12802" max="12803" width="11.81640625" style="182" customWidth="1"/>
    <col min="12804" max="12804" width="0" style="182" hidden="1" customWidth="1"/>
    <col min="12805" max="12805" width="14.54296875" style="182" customWidth="1"/>
    <col min="12806" max="12806" width="14" style="182" customWidth="1"/>
    <col min="12807" max="12807" width="12.453125" style="182" customWidth="1"/>
    <col min="12808" max="12809" width="12.54296875" style="182" customWidth="1"/>
    <col min="12810" max="12810" width="15.1796875" style="182" customWidth="1"/>
    <col min="12811" max="12811" width="18.81640625" style="182" customWidth="1"/>
    <col min="12812" max="12812" width="12.1796875" style="182" customWidth="1"/>
    <col min="12813" max="12813" width="9.1796875" style="182"/>
    <col min="12814" max="12814" width="11.26953125" style="182" bestFit="1" customWidth="1"/>
    <col min="12815" max="13056" width="9.1796875" style="182"/>
    <col min="13057" max="13057" width="58.26953125" style="182" customWidth="1"/>
    <col min="13058" max="13059" width="11.81640625" style="182" customWidth="1"/>
    <col min="13060" max="13060" width="0" style="182" hidden="1" customWidth="1"/>
    <col min="13061" max="13061" width="14.54296875" style="182" customWidth="1"/>
    <col min="13062" max="13062" width="14" style="182" customWidth="1"/>
    <col min="13063" max="13063" width="12.453125" style="182" customWidth="1"/>
    <col min="13064" max="13065" width="12.54296875" style="182" customWidth="1"/>
    <col min="13066" max="13066" width="15.1796875" style="182" customWidth="1"/>
    <col min="13067" max="13067" width="18.81640625" style="182" customWidth="1"/>
    <col min="13068" max="13068" width="12.1796875" style="182" customWidth="1"/>
    <col min="13069" max="13069" width="9.1796875" style="182"/>
    <col min="13070" max="13070" width="11.26953125" style="182" bestFit="1" customWidth="1"/>
    <col min="13071" max="13312" width="9.1796875" style="182"/>
    <col min="13313" max="13313" width="58.26953125" style="182" customWidth="1"/>
    <col min="13314" max="13315" width="11.81640625" style="182" customWidth="1"/>
    <col min="13316" max="13316" width="0" style="182" hidden="1" customWidth="1"/>
    <col min="13317" max="13317" width="14.54296875" style="182" customWidth="1"/>
    <col min="13318" max="13318" width="14" style="182" customWidth="1"/>
    <col min="13319" max="13319" width="12.453125" style="182" customWidth="1"/>
    <col min="13320" max="13321" width="12.54296875" style="182" customWidth="1"/>
    <col min="13322" max="13322" width="15.1796875" style="182" customWidth="1"/>
    <col min="13323" max="13323" width="18.81640625" style="182" customWidth="1"/>
    <col min="13324" max="13324" width="12.1796875" style="182" customWidth="1"/>
    <col min="13325" max="13325" width="9.1796875" style="182"/>
    <col min="13326" max="13326" width="11.26953125" style="182" bestFit="1" customWidth="1"/>
    <col min="13327" max="13568" width="9.1796875" style="182"/>
    <col min="13569" max="13569" width="58.26953125" style="182" customWidth="1"/>
    <col min="13570" max="13571" width="11.81640625" style="182" customWidth="1"/>
    <col min="13572" max="13572" width="0" style="182" hidden="1" customWidth="1"/>
    <col min="13573" max="13573" width="14.54296875" style="182" customWidth="1"/>
    <col min="13574" max="13574" width="14" style="182" customWidth="1"/>
    <col min="13575" max="13575" width="12.453125" style="182" customWidth="1"/>
    <col min="13576" max="13577" width="12.54296875" style="182" customWidth="1"/>
    <col min="13578" max="13578" width="15.1796875" style="182" customWidth="1"/>
    <col min="13579" max="13579" width="18.81640625" style="182" customWidth="1"/>
    <col min="13580" max="13580" width="12.1796875" style="182" customWidth="1"/>
    <col min="13581" max="13581" width="9.1796875" style="182"/>
    <col min="13582" max="13582" width="11.26953125" style="182" bestFit="1" customWidth="1"/>
    <col min="13583" max="13824" width="9.1796875" style="182"/>
    <col min="13825" max="13825" width="58.26953125" style="182" customWidth="1"/>
    <col min="13826" max="13827" width="11.81640625" style="182" customWidth="1"/>
    <col min="13828" max="13828" width="0" style="182" hidden="1" customWidth="1"/>
    <col min="13829" max="13829" width="14.54296875" style="182" customWidth="1"/>
    <col min="13830" max="13830" width="14" style="182" customWidth="1"/>
    <col min="13831" max="13831" width="12.453125" style="182" customWidth="1"/>
    <col min="13832" max="13833" width="12.54296875" style="182" customWidth="1"/>
    <col min="13834" max="13834" width="15.1796875" style="182" customWidth="1"/>
    <col min="13835" max="13835" width="18.81640625" style="182" customWidth="1"/>
    <col min="13836" max="13836" width="12.1796875" style="182" customWidth="1"/>
    <col min="13837" max="13837" width="9.1796875" style="182"/>
    <col min="13838" max="13838" width="11.26953125" style="182" bestFit="1" customWidth="1"/>
    <col min="13839" max="14080" width="9.1796875" style="182"/>
    <col min="14081" max="14081" width="58.26953125" style="182" customWidth="1"/>
    <col min="14082" max="14083" width="11.81640625" style="182" customWidth="1"/>
    <col min="14084" max="14084" width="0" style="182" hidden="1" customWidth="1"/>
    <col min="14085" max="14085" width="14.54296875" style="182" customWidth="1"/>
    <col min="14086" max="14086" width="14" style="182" customWidth="1"/>
    <col min="14087" max="14087" width="12.453125" style="182" customWidth="1"/>
    <col min="14088" max="14089" width="12.54296875" style="182" customWidth="1"/>
    <col min="14090" max="14090" width="15.1796875" style="182" customWidth="1"/>
    <col min="14091" max="14091" width="18.81640625" style="182" customWidth="1"/>
    <col min="14092" max="14092" width="12.1796875" style="182" customWidth="1"/>
    <col min="14093" max="14093" width="9.1796875" style="182"/>
    <col min="14094" max="14094" width="11.26953125" style="182" bestFit="1" customWidth="1"/>
    <col min="14095" max="14336" width="9.1796875" style="182"/>
    <col min="14337" max="14337" width="58.26953125" style="182" customWidth="1"/>
    <col min="14338" max="14339" width="11.81640625" style="182" customWidth="1"/>
    <col min="14340" max="14340" width="0" style="182" hidden="1" customWidth="1"/>
    <col min="14341" max="14341" width="14.54296875" style="182" customWidth="1"/>
    <col min="14342" max="14342" width="14" style="182" customWidth="1"/>
    <col min="14343" max="14343" width="12.453125" style="182" customWidth="1"/>
    <col min="14344" max="14345" width="12.54296875" style="182" customWidth="1"/>
    <col min="14346" max="14346" width="15.1796875" style="182" customWidth="1"/>
    <col min="14347" max="14347" width="18.81640625" style="182" customWidth="1"/>
    <col min="14348" max="14348" width="12.1796875" style="182" customWidth="1"/>
    <col min="14349" max="14349" width="9.1796875" style="182"/>
    <col min="14350" max="14350" width="11.26953125" style="182" bestFit="1" customWidth="1"/>
    <col min="14351" max="14592" width="9.1796875" style="182"/>
    <col min="14593" max="14593" width="58.26953125" style="182" customWidth="1"/>
    <col min="14594" max="14595" width="11.81640625" style="182" customWidth="1"/>
    <col min="14596" max="14596" width="0" style="182" hidden="1" customWidth="1"/>
    <col min="14597" max="14597" width="14.54296875" style="182" customWidth="1"/>
    <col min="14598" max="14598" width="14" style="182" customWidth="1"/>
    <col min="14599" max="14599" width="12.453125" style="182" customWidth="1"/>
    <col min="14600" max="14601" width="12.54296875" style="182" customWidth="1"/>
    <col min="14602" max="14602" width="15.1796875" style="182" customWidth="1"/>
    <col min="14603" max="14603" width="18.81640625" style="182" customWidth="1"/>
    <col min="14604" max="14604" width="12.1796875" style="182" customWidth="1"/>
    <col min="14605" max="14605" width="9.1796875" style="182"/>
    <col min="14606" max="14606" width="11.26953125" style="182" bestFit="1" customWidth="1"/>
    <col min="14607" max="14848" width="9.1796875" style="182"/>
    <col min="14849" max="14849" width="58.26953125" style="182" customWidth="1"/>
    <col min="14850" max="14851" width="11.81640625" style="182" customWidth="1"/>
    <col min="14852" max="14852" width="0" style="182" hidden="1" customWidth="1"/>
    <col min="14853" max="14853" width="14.54296875" style="182" customWidth="1"/>
    <col min="14854" max="14854" width="14" style="182" customWidth="1"/>
    <col min="14855" max="14855" width="12.453125" style="182" customWidth="1"/>
    <col min="14856" max="14857" width="12.54296875" style="182" customWidth="1"/>
    <col min="14858" max="14858" width="15.1796875" style="182" customWidth="1"/>
    <col min="14859" max="14859" width="18.81640625" style="182" customWidth="1"/>
    <col min="14860" max="14860" width="12.1796875" style="182" customWidth="1"/>
    <col min="14861" max="14861" width="9.1796875" style="182"/>
    <col min="14862" max="14862" width="11.26953125" style="182" bestFit="1" customWidth="1"/>
    <col min="14863" max="15104" width="9.1796875" style="182"/>
    <col min="15105" max="15105" width="58.26953125" style="182" customWidth="1"/>
    <col min="15106" max="15107" width="11.81640625" style="182" customWidth="1"/>
    <col min="15108" max="15108" width="0" style="182" hidden="1" customWidth="1"/>
    <col min="15109" max="15109" width="14.54296875" style="182" customWidth="1"/>
    <col min="15110" max="15110" width="14" style="182" customWidth="1"/>
    <col min="15111" max="15111" width="12.453125" style="182" customWidth="1"/>
    <col min="15112" max="15113" width="12.54296875" style="182" customWidth="1"/>
    <col min="15114" max="15114" width="15.1796875" style="182" customWidth="1"/>
    <col min="15115" max="15115" width="18.81640625" style="182" customWidth="1"/>
    <col min="15116" max="15116" width="12.1796875" style="182" customWidth="1"/>
    <col min="15117" max="15117" width="9.1796875" style="182"/>
    <col min="15118" max="15118" width="11.26953125" style="182" bestFit="1" customWidth="1"/>
    <col min="15119" max="15360" width="9.1796875" style="182"/>
    <col min="15361" max="15361" width="58.26953125" style="182" customWidth="1"/>
    <col min="15362" max="15363" width="11.81640625" style="182" customWidth="1"/>
    <col min="15364" max="15364" width="0" style="182" hidden="1" customWidth="1"/>
    <col min="15365" max="15365" width="14.54296875" style="182" customWidth="1"/>
    <col min="15366" max="15366" width="14" style="182" customWidth="1"/>
    <col min="15367" max="15367" width="12.453125" style="182" customWidth="1"/>
    <col min="15368" max="15369" width="12.54296875" style="182" customWidth="1"/>
    <col min="15370" max="15370" width="15.1796875" style="182" customWidth="1"/>
    <col min="15371" max="15371" width="18.81640625" style="182" customWidth="1"/>
    <col min="15372" max="15372" width="12.1796875" style="182" customWidth="1"/>
    <col min="15373" max="15373" width="9.1796875" style="182"/>
    <col min="15374" max="15374" width="11.26953125" style="182" bestFit="1" customWidth="1"/>
    <col min="15375" max="15616" width="9.1796875" style="182"/>
    <col min="15617" max="15617" width="58.26953125" style="182" customWidth="1"/>
    <col min="15618" max="15619" width="11.81640625" style="182" customWidth="1"/>
    <col min="15620" max="15620" width="0" style="182" hidden="1" customWidth="1"/>
    <col min="15621" max="15621" width="14.54296875" style="182" customWidth="1"/>
    <col min="15622" max="15622" width="14" style="182" customWidth="1"/>
    <col min="15623" max="15623" width="12.453125" style="182" customWidth="1"/>
    <col min="15624" max="15625" width="12.54296875" style="182" customWidth="1"/>
    <col min="15626" max="15626" width="15.1796875" style="182" customWidth="1"/>
    <col min="15627" max="15627" width="18.81640625" style="182" customWidth="1"/>
    <col min="15628" max="15628" width="12.1796875" style="182" customWidth="1"/>
    <col min="15629" max="15629" width="9.1796875" style="182"/>
    <col min="15630" max="15630" width="11.26953125" style="182" bestFit="1" customWidth="1"/>
    <col min="15631" max="15872" width="9.1796875" style="182"/>
    <col min="15873" max="15873" width="58.26953125" style="182" customWidth="1"/>
    <col min="15874" max="15875" width="11.81640625" style="182" customWidth="1"/>
    <col min="15876" max="15876" width="0" style="182" hidden="1" customWidth="1"/>
    <col min="15877" max="15877" width="14.54296875" style="182" customWidth="1"/>
    <col min="15878" max="15878" width="14" style="182" customWidth="1"/>
    <col min="15879" max="15879" width="12.453125" style="182" customWidth="1"/>
    <col min="15880" max="15881" width="12.54296875" style="182" customWidth="1"/>
    <col min="15882" max="15882" width="15.1796875" style="182" customWidth="1"/>
    <col min="15883" max="15883" width="18.81640625" style="182" customWidth="1"/>
    <col min="15884" max="15884" width="12.1796875" style="182" customWidth="1"/>
    <col min="15885" max="15885" width="9.1796875" style="182"/>
    <col min="15886" max="15886" width="11.26953125" style="182" bestFit="1" customWidth="1"/>
    <col min="15887" max="16128" width="9.1796875" style="182"/>
    <col min="16129" max="16129" width="58.26953125" style="182" customWidth="1"/>
    <col min="16130" max="16131" width="11.81640625" style="182" customWidth="1"/>
    <col min="16132" max="16132" width="0" style="182" hidden="1" customWidth="1"/>
    <col min="16133" max="16133" width="14.54296875" style="182" customWidth="1"/>
    <col min="16134" max="16134" width="14" style="182" customWidth="1"/>
    <col min="16135" max="16135" width="12.453125" style="182" customWidth="1"/>
    <col min="16136" max="16137" width="12.54296875" style="182" customWidth="1"/>
    <col min="16138" max="16138" width="15.1796875" style="182" customWidth="1"/>
    <col min="16139" max="16139" width="18.81640625" style="182" customWidth="1"/>
    <col min="16140" max="16140" width="12.1796875" style="182" customWidth="1"/>
    <col min="16141" max="16141" width="9.1796875" style="182"/>
    <col min="16142" max="16142" width="11.26953125" style="182" bestFit="1" customWidth="1"/>
    <col min="16143" max="16384" width="9.1796875" style="182"/>
  </cols>
  <sheetData>
    <row r="1" spans="1:8" ht="15" hidden="1" x14ac:dyDescent="0.3">
      <c r="D1" s="198"/>
      <c r="H1" s="199" t="s">
        <v>221</v>
      </c>
    </row>
    <row r="2" spans="1:8" ht="15.5" hidden="1" x14ac:dyDescent="0.35">
      <c r="D2" s="198"/>
      <c r="H2" s="200" t="s">
        <v>222</v>
      </c>
    </row>
    <row r="3" spans="1:8" ht="15.5" hidden="1" x14ac:dyDescent="0.35">
      <c r="D3" s="198"/>
      <c r="H3" s="200" t="s">
        <v>223</v>
      </c>
    </row>
    <row r="4" spans="1:8" ht="15.5" hidden="1" x14ac:dyDescent="0.35">
      <c r="D4" s="198"/>
      <c r="H4" s="200"/>
    </row>
    <row r="5" spans="1:8" ht="15.5" hidden="1" x14ac:dyDescent="0.35">
      <c r="D5" s="198"/>
      <c r="H5" s="200" t="s">
        <v>224</v>
      </c>
    </row>
    <row r="6" spans="1:8" ht="15.5" hidden="1" x14ac:dyDescent="0.35">
      <c r="D6" s="198"/>
      <c r="H6" s="200" t="s">
        <v>225</v>
      </c>
    </row>
    <row r="7" spans="1:8" hidden="1" x14ac:dyDescent="0.3">
      <c r="D7" s="198"/>
    </row>
    <row r="8" spans="1:8" hidden="1" x14ac:dyDescent="0.3">
      <c r="D8" s="198"/>
    </row>
    <row r="9" spans="1:8" ht="17.5" hidden="1" x14ac:dyDescent="0.35">
      <c r="A9" s="489" t="s">
        <v>226</v>
      </c>
      <c r="B9" s="489"/>
      <c r="C9" s="489"/>
      <c r="D9" s="489"/>
      <c r="E9" s="489"/>
      <c r="F9" s="489"/>
      <c r="G9" s="489"/>
      <c r="H9" s="489"/>
    </row>
    <row r="10" spans="1:8" hidden="1" x14ac:dyDescent="0.3">
      <c r="D10" s="198"/>
    </row>
  </sheetData>
  <mergeCells count="1">
    <mergeCell ref="A9:H9"/>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19665-E64D-4389-A238-E35D55D59647}">
  <sheetPr>
    <tabColor theme="2" tint="-0.499984740745262"/>
  </sheetPr>
  <dimension ref="A1:F11"/>
  <sheetViews>
    <sheetView workbookViewId="0">
      <selection activeCell="C17" sqref="C17"/>
    </sheetView>
  </sheetViews>
  <sheetFormatPr defaultColWidth="9.1796875" defaultRowHeight="14" x14ac:dyDescent="0.3"/>
  <cols>
    <col min="1" max="1" width="27.1796875" style="405" customWidth="1"/>
    <col min="2" max="2" width="14.453125" style="405" customWidth="1"/>
    <col min="3" max="3" width="26.453125" style="405" customWidth="1"/>
    <col min="4" max="4" width="12.7265625" style="405" customWidth="1"/>
    <col min="5" max="5" width="14.1796875" style="405" customWidth="1"/>
    <col min="6" max="6" width="31.26953125" style="405" customWidth="1"/>
    <col min="7" max="16384" width="9.1796875" style="405"/>
  </cols>
  <sheetData>
    <row r="1" spans="1:6" x14ac:dyDescent="0.3">
      <c r="A1" s="404" t="s">
        <v>431</v>
      </c>
    </row>
    <row r="2" spans="1:6" ht="16.5" customHeight="1" x14ac:dyDescent="0.3"/>
    <row r="3" spans="1:6" ht="26" x14ac:dyDescent="0.3">
      <c r="A3" s="406" t="s">
        <v>432</v>
      </c>
      <c r="B3" s="406" t="s">
        <v>484</v>
      </c>
      <c r="C3" s="406" t="s">
        <v>433</v>
      </c>
      <c r="D3" s="406" t="s">
        <v>434</v>
      </c>
      <c r="E3" s="406" t="s">
        <v>483</v>
      </c>
      <c r="F3" s="407" t="s">
        <v>435</v>
      </c>
    </row>
    <row r="4" spans="1:6" x14ac:dyDescent="0.3">
      <c r="A4" s="408" t="s">
        <v>436</v>
      </c>
      <c r="B4" s="408"/>
      <c r="C4" s="408"/>
      <c r="D4" s="408"/>
      <c r="E4" s="408"/>
      <c r="F4" s="409"/>
    </row>
    <row r="5" spans="1:6" ht="12" customHeight="1" x14ac:dyDescent="0.3">
      <c r="A5" s="408" t="s">
        <v>437</v>
      </c>
      <c r="B5" s="408"/>
      <c r="C5" s="408"/>
      <c r="D5" s="408"/>
      <c r="E5" s="408"/>
      <c r="F5" s="410"/>
    </row>
    <row r="6" spans="1:6" ht="15" customHeight="1" x14ac:dyDescent="0.3">
      <c r="A6" s="408" t="s">
        <v>438</v>
      </c>
      <c r="B6" s="408"/>
      <c r="C6" s="408"/>
      <c r="D6" s="408"/>
      <c r="E6" s="408"/>
      <c r="F6" s="409"/>
    </row>
    <row r="7" spans="1:6" ht="15.75" customHeight="1" x14ac:dyDescent="0.3">
      <c r="A7" s="408" t="s">
        <v>12</v>
      </c>
      <c r="B7" s="408"/>
      <c r="C7" s="408"/>
      <c r="D7" s="408"/>
      <c r="E7" s="408"/>
      <c r="F7" s="409"/>
    </row>
    <row r="8" spans="1:6" ht="26" x14ac:dyDescent="0.3">
      <c r="A8" s="408" t="s">
        <v>439</v>
      </c>
      <c r="B8" s="408"/>
      <c r="C8" s="408"/>
      <c r="D8" s="408"/>
      <c r="E8" s="408"/>
      <c r="F8" s="410"/>
    </row>
    <row r="9" spans="1:6" x14ac:dyDescent="0.3">
      <c r="A9" s="408" t="s">
        <v>440</v>
      </c>
      <c r="B9" s="406"/>
      <c r="C9" s="408"/>
      <c r="D9" s="406"/>
      <c r="E9" s="406"/>
      <c r="F9" s="408"/>
    </row>
    <row r="10" spans="1:6" x14ac:dyDescent="0.3">
      <c r="A10" s="411" t="s">
        <v>441</v>
      </c>
    </row>
    <row r="11" spans="1:6" x14ac:dyDescent="0.3">
      <c r="A11" s="411" t="s">
        <v>442</v>
      </c>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8A217-7E0B-4DCE-9372-D291A8F4CAFA}">
  <sheetPr>
    <pageSetUpPr fitToPage="1"/>
  </sheetPr>
  <dimension ref="A1"/>
  <sheetViews>
    <sheetView zoomScale="90" zoomScaleNormal="90" workbookViewId="0">
      <pane ySplit="1" topLeftCell="A2" activePane="bottomLeft" state="frozen"/>
      <selection activeCell="R15" sqref="R15"/>
      <selection pane="bottomLeft" activeCell="L26" sqref="L26"/>
    </sheetView>
  </sheetViews>
  <sheetFormatPr defaultColWidth="9.1796875" defaultRowHeight="14" x14ac:dyDescent="0.3"/>
  <cols>
    <col min="1" max="16384" width="9.1796875" style="182"/>
  </cols>
  <sheetData/>
  <pageMargins left="0.11811023622047245" right="0.11811023622047245" top="0.74803149606299213" bottom="0.74803149606299213" header="0.31496062992125984" footer="0.31496062992125984"/>
  <pageSetup paperSize="9" scale="9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E2470-FFA8-42E4-B343-0414EF34F0FC}">
  <sheetPr>
    <tabColor rgb="FF92D050"/>
    <pageSetUpPr fitToPage="1"/>
  </sheetPr>
  <dimension ref="A1:AB36"/>
  <sheetViews>
    <sheetView tabSelected="1" zoomScale="90" zoomScaleNormal="90" workbookViewId="0">
      <pane xSplit="2" topLeftCell="I1" activePane="topRight" state="frozen"/>
      <selection pane="topRight" activeCell="D39" sqref="D39"/>
    </sheetView>
  </sheetViews>
  <sheetFormatPr defaultColWidth="9.1796875" defaultRowHeight="14" x14ac:dyDescent="0.3"/>
  <cols>
    <col min="1" max="1" width="35.26953125" style="182" customWidth="1"/>
    <col min="2" max="16384" width="9.1796875" style="182"/>
  </cols>
  <sheetData>
    <row r="1" spans="1:28" ht="15.5" x14ac:dyDescent="0.35">
      <c r="A1" s="219" t="s">
        <v>282</v>
      </c>
      <c r="B1" s="219"/>
      <c r="C1" s="220"/>
      <c r="D1" s="220"/>
      <c r="E1"/>
      <c r="F1"/>
      <c r="G1"/>
      <c r="H1"/>
      <c r="I1"/>
      <c r="J1"/>
      <c r="K1"/>
      <c r="L1"/>
      <c r="M1"/>
      <c r="N1"/>
      <c r="O1"/>
      <c r="P1" s="220"/>
      <c r="Q1" s="220"/>
      <c r="R1"/>
      <c r="S1"/>
      <c r="T1"/>
      <c r="U1"/>
      <c r="V1"/>
      <c r="W1"/>
      <c r="X1"/>
      <c r="Y1"/>
      <c r="Z1"/>
      <c r="AA1"/>
      <c r="AB1"/>
    </row>
    <row r="2" spans="1:28" ht="14.5" x14ac:dyDescent="0.35">
      <c r="A2" s="221"/>
      <c r="B2" s="221"/>
      <c r="C2" s="490" t="s">
        <v>306</v>
      </c>
      <c r="D2" s="490"/>
      <c r="E2" s="490"/>
      <c r="F2" s="490"/>
      <c r="G2" s="490"/>
      <c r="H2" s="490"/>
      <c r="I2" s="490"/>
      <c r="J2" s="490"/>
      <c r="K2" s="490"/>
      <c r="L2" s="490"/>
      <c r="M2" s="490"/>
      <c r="N2" s="490"/>
      <c r="O2" s="490"/>
      <c r="P2" s="490" t="s">
        <v>305</v>
      </c>
      <c r="Q2" s="490"/>
      <c r="R2" s="490"/>
      <c r="S2" s="490"/>
      <c r="T2" s="490"/>
      <c r="U2" s="490"/>
      <c r="V2" s="490"/>
      <c r="W2" s="490"/>
      <c r="X2" s="490"/>
      <c r="Y2" s="490"/>
      <c r="Z2" s="490"/>
      <c r="AA2" s="490"/>
      <c r="AB2" s="490"/>
    </row>
    <row r="3" spans="1:28" ht="14.5" x14ac:dyDescent="0.35">
      <c r="A3" s="221"/>
      <c r="B3" s="221"/>
      <c r="C3" s="224" t="s">
        <v>283</v>
      </c>
      <c r="D3" s="224" t="s">
        <v>284</v>
      </c>
      <c r="E3" s="224" t="s">
        <v>285</v>
      </c>
      <c r="F3" s="224" t="s">
        <v>286</v>
      </c>
      <c r="G3" s="224" t="s">
        <v>287</v>
      </c>
      <c r="H3" s="224" t="s">
        <v>288</v>
      </c>
      <c r="I3" s="224" t="s">
        <v>289</v>
      </c>
      <c r="J3" s="224" t="s">
        <v>290</v>
      </c>
      <c r="K3" s="224" t="s">
        <v>291</v>
      </c>
      <c r="L3" s="224" t="s">
        <v>292</v>
      </c>
      <c r="M3" s="224" t="s">
        <v>293</v>
      </c>
      <c r="N3" s="224" t="s">
        <v>294</v>
      </c>
      <c r="O3" s="224" t="s">
        <v>295</v>
      </c>
      <c r="P3" s="224" t="s">
        <v>283</v>
      </c>
      <c r="Q3" s="224" t="s">
        <v>284</v>
      </c>
      <c r="R3" s="224" t="s">
        <v>285</v>
      </c>
      <c r="S3" s="224" t="s">
        <v>286</v>
      </c>
      <c r="T3" s="224" t="s">
        <v>287</v>
      </c>
      <c r="U3" s="224" t="s">
        <v>288</v>
      </c>
      <c r="V3" s="224" t="s">
        <v>289</v>
      </c>
      <c r="W3" s="224" t="s">
        <v>290</v>
      </c>
      <c r="X3" s="224" t="s">
        <v>291</v>
      </c>
      <c r="Y3" s="224" t="s">
        <v>292</v>
      </c>
      <c r="Z3" s="224" t="s">
        <v>293</v>
      </c>
      <c r="AA3" s="224" t="s">
        <v>294</v>
      </c>
      <c r="AB3" s="224" t="s">
        <v>295</v>
      </c>
    </row>
    <row r="4" spans="1:28" ht="14.5" x14ac:dyDescent="0.35">
      <c r="A4" s="221" t="s">
        <v>296</v>
      </c>
      <c r="B4" s="221" t="s">
        <v>297</v>
      </c>
      <c r="C4" s="222"/>
      <c r="D4" s="222"/>
      <c r="E4" s="222"/>
      <c r="F4" s="222"/>
      <c r="G4" s="222"/>
      <c r="H4" s="222"/>
      <c r="I4" s="222"/>
      <c r="J4" s="222"/>
      <c r="K4" s="222"/>
      <c r="L4" s="222"/>
      <c r="M4" s="222"/>
      <c r="N4" s="222"/>
      <c r="O4" s="225">
        <f t="shared" ref="O4:O10" si="0">SUM(C4:N4)</f>
        <v>0</v>
      </c>
      <c r="P4" s="222"/>
      <c r="Q4" s="222"/>
      <c r="R4" s="222"/>
      <c r="S4" s="222"/>
      <c r="T4" s="222"/>
      <c r="U4" s="222"/>
      <c r="V4" s="222"/>
      <c r="W4" s="222"/>
      <c r="X4" s="222"/>
      <c r="Y4" s="222"/>
      <c r="Z4" s="222"/>
      <c r="AA4" s="222"/>
      <c r="AB4" s="225">
        <f t="shared" ref="AB4:AB10" si="1">SUM(P4:AA4)</f>
        <v>0</v>
      </c>
    </row>
    <row r="5" spans="1:28" ht="14.5" x14ac:dyDescent="0.35">
      <c r="A5" s="221" t="s">
        <v>298</v>
      </c>
      <c r="B5" s="221" t="s">
        <v>297</v>
      </c>
      <c r="C5" s="222"/>
      <c r="D5" s="222"/>
      <c r="E5" s="222"/>
      <c r="F5" s="222"/>
      <c r="G5" s="222"/>
      <c r="H5" s="222"/>
      <c r="I5" s="222"/>
      <c r="J5" s="222"/>
      <c r="K5" s="222"/>
      <c r="L5" s="222"/>
      <c r="M5" s="222"/>
      <c r="N5" s="222"/>
      <c r="O5" s="225">
        <f t="shared" si="0"/>
        <v>0</v>
      </c>
      <c r="P5" s="222"/>
      <c r="Q5" s="222"/>
      <c r="R5" s="222"/>
      <c r="S5" s="222"/>
      <c r="T5" s="222"/>
      <c r="U5" s="222"/>
      <c r="V5" s="222"/>
      <c r="W5" s="222"/>
      <c r="X5" s="222"/>
      <c r="Y5" s="222"/>
      <c r="Z5" s="222"/>
      <c r="AA5" s="222"/>
      <c r="AB5" s="225">
        <f t="shared" si="1"/>
        <v>0</v>
      </c>
    </row>
    <row r="6" spans="1:28" ht="14.5" x14ac:dyDescent="0.35">
      <c r="A6" s="221" t="s">
        <v>299</v>
      </c>
      <c r="B6" s="221" t="s">
        <v>297</v>
      </c>
      <c r="C6" s="222"/>
      <c r="D6" s="222"/>
      <c r="E6" s="222"/>
      <c r="F6" s="222"/>
      <c r="G6" s="222"/>
      <c r="H6" s="222"/>
      <c r="I6" s="222"/>
      <c r="J6" s="222"/>
      <c r="K6" s="222"/>
      <c r="L6" s="222"/>
      <c r="M6" s="222"/>
      <c r="N6" s="222"/>
      <c r="O6" s="225">
        <f t="shared" si="0"/>
        <v>0</v>
      </c>
      <c r="P6" s="222"/>
      <c r="Q6" s="222"/>
      <c r="R6" s="222"/>
      <c r="S6" s="222"/>
      <c r="T6" s="222"/>
      <c r="U6" s="222"/>
      <c r="V6" s="222"/>
      <c r="W6" s="222"/>
      <c r="X6" s="222"/>
      <c r="Y6" s="222"/>
      <c r="Z6" s="222"/>
      <c r="AA6" s="222"/>
      <c r="AB6" s="225">
        <f t="shared" si="1"/>
        <v>0</v>
      </c>
    </row>
    <row r="7" spans="1:28" ht="14.5" x14ac:dyDescent="0.35">
      <c r="A7" s="221" t="s">
        <v>300</v>
      </c>
      <c r="B7" s="221" t="s">
        <v>297</v>
      </c>
      <c r="C7" s="222"/>
      <c r="D7" s="222"/>
      <c r="E7" s="222"/>
      <c r="F7" s="222"/>
      <c r="G7" s="222"/>
      <c r="H7" s="222"/>
      <c r="I7" s="222"/>
      <c r="J7" s="222"/>
      <c r="K7" s="222"/>
      <c r="L7" s="222"/>
      <c r="M7" s="222"/>
      <c r="N7" s="222"/>
      <c r="O7" s="225">
        <f t="shared" si="0"/>
        <v>0</v>
      </c>
      <c r="P7" s="222"/>
      <c r="Q7" s="222"/>
      <c r="R7" s="222"/>
      <c r="S7" s="222"/>
      <c r="T7" s="222"/>
      <c r="U7" s="222"/>
      <c r="V7" s="222"/>
      <c r="W7" s="222"/>
      <c r="X7" s="222"/>
      <c r="Y7" s="222"/>
      <c r="Z7" s="222"/>
      <c r="AA7" s="222"/>
      <c r="AB7" s="225">
        <f t="shared" si="1"/>
        <v>0</v>
      </c>
    </row>
    <row r="8" spans="1:28" ht="14.5" x14ac:dyDescent="0.35">
      <c r="A8" s="221" t="s">
        <v>301</v>
      </c>
      <c r="B8" s="221" t="s">
        <v>297</v>
      </c>
      <c r="C8" s="222"/>
      <c r="D8" s="222"/>
      <c r="E8" s="222"/>
      <c r="F8" s="222"/>
      <c r="G8" s="222"/>
      <c r="H8" s="222"/>
      <c r="I8" s="222"/>
      <c r="J8" s="222"/>
      <c r="K8" s="222"/>
      <c r="L8" s="222"/>
      <c r="M8" s="222"/>
      <c r="N8" s="222"/>
      <c r="O8" s="225">
        <f t="shared" si="0"/>
        <v>0</v>
      </c>
      <c r="P8" s="222"/>
      <c r="Q8" s="222"/>
      <c r="R8" s="222"/>
      <c r="S8" s="222"/>
      <c r="T8" s="222"/>
      <c r="U8" s="222"/>
      <c r="V8" s="222"/>
      <c r="W8" s="222"/>
      <c r="X8" s="222"/>
      <c r="Y8" s="222"/>
      <c r="Z8" s="222"/>
      <c r="AA8" s="222"/>
      <c r="AB8" s="225">
        <f t="shared" si="1"/>
        <v>0</v>
      </c>
    </row>
    <row r="9" spans="1:28" ht="14.5" x14ac:dyDescent="0.35">
      <c r="A9" s="221" t="s">
        <v>302</v>
      </c>
      <c r="B9" s="221" t="s">
        <v>297</v>
      </c>
      <c r="C9" s="222"/>
      <c r="D9" s="222"/>
      <c r="E9" s="222"/>
      <c r="F9" s="222"/>
      <c r="G9" s="222"/>
      <c r="H9" s="222"/>
      <c r="I9" s="222"/>
      <c r="J9" s="222"/>
      <c r="K9" s="222"/>
      <c r="L9" s="222"/>
      <c r="M9" s="222"/>
      <c r="N9" s="222"/>
      <c r="O9" s="225">
        <f t="shared" si="0"/>
        <v>0</v>
      </c>
      <c r="P9" s="222"/>
      <c r="Q9" s="222"/>
      <c r="R9" s="222"/>
      <c r="S9" s="222"/>
      <c r="T9" s="222"/>
      <c r="U9" s="222"/>
      <c r="V9" s="222"/>
      <c r="W9" s="222"/>
      <c r="X9" s="222"/>
      <c r="Y9" s="222"/>
      <c r="Z9" s="222"/>
      <c r="AA9" s="222"/>
      <c r="AB9" s="225">
        <f t="shared" si="1"/>
        <v>0</v>
      </c>
    </row>
    <row r="10" spans="1:28" ht="14.5" x14ac:dyDescent="0.35">
      <c r="A10" s="221" t="s">
        <v>14</v>
      </c>
      <c r="B10" s="221" t="s">
        <v>297</v>
      </c>
      <c r="C10" s="222"/>
      <c r="D10" s="222"/>
      <c r="E10" s="222"/>
      <c r="F10" s="222"/>
      <c r="G10" s="222"/>
      <c r="H10" s="222"/>
      <c r="I10" s="222"/>
      <c r="J10" s="222"/>
      <c r="K10" s="222"/>
      <c r="L10" s="222"/>
      <c r="M10" s="222"/>
      <c r="N10" s="222"/>
      <c r="O10" s="225">
        <f t="shared" si="0"/>
        <v>0</v>
      </c>
      <c r="P10" s="222"/>
      <c r="Q10" s="222"/>
      <c r="R10" s="222"/>
      <c r="S10" s="222"/>
      <c r="T10" s="222"/>
      <c r="U10" s="222"/>
      <c r="V10" s="222"/>
      <c r="W10" s="222"/>
      <c r="X10" s="222"/>
      <c r="Y10" s="222"/>
      <c r="Z10" s="222"/>
      <c r="AA10" s="222"/>
      <c r="AB10" s="225">
        <f t="shared" si="1"/>
        <v>0</v>
      </c>
    </row>
    <row r="11" spans="1:28" ht="15" thickBot="1" x14ac:dyDescent="0.4">
      <c r="A11" s="223" t="s">
        <v>7</v>
      </c>
      <c r="B11" s="223"/>
      <c r="C11" s="226">
        <f t="shared" ref="C11:O11" si="2">SUM(C4:C10)</f>
        <v>0</v>
      </c>
      <c r="D11" s="226">
        <f>SUM(D4:D10)</f>
        <v>0</v>
      </c>
      <c r="E11" s="226">
        <f t="shared" si="2"/>
        <v>0</v>
      </c>
      <c r="F11" s="226">
        <f t="shared" si="2"/>
        <v>0</v>
      </c>
      <c r="G11" s="226">
        <f t="shared" si="2"/>
        <v>0</v>
      </c>
      <c r="H11" s="226">
        <f t="shared" si="2"/>
        <v>0</v>
      </c>
      <c r="I11" s="226">
        <f t="shared" si="2"/>
        <v>0</v>
      </c>
      <c r="J11" s="226">
        <f t="shared" si="2"/>
        <v>0</v>
      </c>
      <c r="K11" s="226">
        <f t="shared" si="2"/>
        <v>0</v>
      </c>
      <c r="L11" s="226">
        <f t="shared" si="2"/>
        <v>0</v>
      </c>
      <c r="M11" s="226">
        <f t="shared" si="2"/>
        <v>0</v>
      </c>
      <c r="N11" s="226">
        <f t="shared" si="2"/>
        <v>0</v>
      </c>
      <c r="O11" s="226">
        <f t="shared" si="2"/>
        <v>0</v>
      </c>
      <c r="P11" s="226">
        <f t="shared" ref="P11" si="3">SUM(P4:P10)</f>
        <v>0</v>
      </c>
      <c r="Q11" s="226">
        <f>SUM(Q4:Q10)</f>
        <v>0</v>
      </c>
      <c r="R11" s="226">
        <f t="shared" ref="R11:AB11" si="4">SUM(R4:R10)</f>
        <v>0</v>
      </c>
      <c r="S11" s="226">
        <f t="shared" si="4"/>
        <v>0</v>
      </c>
      <c r="T11" s="226">
        <f t="shared" si="4"/>
        <v>0</v>
      </c>
      <c r="U11" s="226">
        <f t="shared" si="4"/>
        <v>0</v>
      </c>
      <c r="V11" s="226">
        <f t="shared" si="4"/>
        <v>0</v>
      </c>
      <c r="W11" s="226">
        <f t="shared" si="4"/>
        <v>0</v>
      </c>
      <c r="X11" s="226">
        <f t="shared" si="4"/>
        <v>0</v>
      </c>
      <c r="Y11" s="226">
        <f t="shared" si="4"/>
        <v>0</v>
      </c>
      <c r="Z11" s="226">
        <f t="shared" si="4"/>
        <v>0</v>
      </c>
      <c r="AA11" s="226">
        <f t="shared" si="4"/>
        <v>0</v>
      </c>
      <c r="AB11" s="226">
        <f t="shared" si="4"/>
        <v>0</v>
      </c>
    </row>
    <row r="13" spans="1:28" ht="14.5" x14ac:dyDescent="0.35">
      <c r="A13"/>
      <c r="B13"/>
      <c r="C13"/>
      <c r="D13"/>
      <c r="E13"/>
      <c r="F13"/>
      <c r="G13"/>
      <c r="H13"/>
      <c r="I13"/>
      <c r="J13"/>
      <c r="K13"/>
      <c r="L13"/>
      <c r="M13"/>
      <c r="N13"/>
      <c r="O13"/>
      <c r="P13"/>
      <c r="Q13"/>
      <c r="R13"/>
      <c r="S13"/>
      <c r="T13"/>
      <c r="U13"/>
      <c r="V13"/>
      <c r="W13"/>
      <c r="X13"/>
      <c r="Y13"/>
      <c r="Z13"/>
      <c r="AA13"/>
      <c r="AB13"/>
    </row>
    <row r="14" spans="1:28" ht="15.5" x14ac:dyDescent="0.35">
      <c r="A14" s="219" t="s">
        <v>303</v>
      </c>
      <c r="B14" s="219"/>
      <c r="C14" s="220"/>
      <c r="D14" s="220"/>
      <c r="E14"/>
      <c r="F14"/>
      <c r="G14"/>
      <c r="H14"/>
      <c r="I14"/>
      <c r="J14"/>
      <c r="K14"/>
      <c r="L14"/>
      <c r="M14"/>
      <c r="N14"/>
      <c r="O14"/>
      <c r="P14" s="220"/>
      <c r="Q14" s="220"/>
      <c r="R14"/>
      <c r="S14"/>
      <c r="T14"/>
      <c r="U14"/>
      <c r="V14"/>
      <c r="W14"/>
      <c r="X14"/>
      <c r="Y14"/>
      <c r="Z14"/>
      <c r="AA14"/>
      <c r="AB14"/>
    </row>
    <row r="15" spans="1:28" ht="14.5" x14ac:dyDescent="0.35">
      <c r="A15" s="221"/>
      <c r="B15" s="221"/>
      <c r="C15" s="490" t="s">
        <v>306</v>
      </c>
      <c r="D15" s="490"/>
      <c r="E15" s="490"/>
      <c r="F15" s="490"/>
      <c r="G15" s="490"/>
      <c r="H15" s="490"/>
      <c r="I15" s="490"/>
      <c r="J15" s="490"/>
      <c r="K15" s="490"/>
      <c r="L15" s="490"/>
      <c r="M15" s="490"/>
      <c r="N15" s="490"/>
      <c r="O15" s="490"/>
      <c r="P15" s="490" t="s">
        <v>305</v>
      </c>
      <c r="Q15" s="490"/>
      <c r="R15" s="490"/>
      <c r="S15" s="490"/>
      <c r="T15" s="490"/>
      <c r="U15" s="490"/>
      <c r="V15" s="490"/>
      <c r="W15" s="490"/>
      <c r="X15" s="490"/>
      <c r="Y15" s="490"/>
      <c r="Z15" s="490"/>
      <c r="AA15" s="490"/>
      <c r="AB15" s="490"/>
    </row>
    <row r="16" spans="1:28" ht="14.5" x14ac:dyDescent="0.35">
      <c r="A16" s="221"/>
      <c r="B16" s="221"/>
      <c r="C16" s="224" t="s">
        <v>283</v>
      </c>
      <c r="D16" s="224" t="s">
        <v>284</v>
      </c>
      <c r="E16" s="224" t="s">
        <v>285</v>
      </c>
      <c r="F16" s="224" t="s">
        <v>286</v>
      </c>
      <c r="G16" s="224" t="s">
        <v>287</v>
      </c>
      <c r="H16" s="224" t="s">
        <v>288</v>
      </c>
      <c r="I16" s="224" t="s">
        <v>289</v>
      </c>
      <c r="J16" s="224" t="s">
        <v>290</v>
      </c>
      <c r="K16" s="224" t="s">
        <v>291</v>
      </c>
      <c r="L16" s="224" t="s">
        <v>292</v>
      </c>
      <c r="M16" s="224" t="s">
        <v>293</v>
      </c>
      <c r="N16" s="224" t="s">
        <v>294</v>
      </c>
      <c r="O16" s="224" t="s">
        <v>295</v>
      </c>
      <c r="P16" s="224" t="s">
        <v>283</v>
      </c>
      <c r="Q16" s="224" t="s">
        <v>284</v>
      </c>
      <c r="R16" s="224" t="s">
        <v>285</v>
      </c>
      <c r="S16" s="224" t="s">
        <v>286</v>
      </c>
      <c r="T16" s="224" t="s">
        <v>287</v>
      </c>
      <c r="U16" s="224" t="s">
        <v>288</v>
      </c>
      <c r="V16" s="224" t="s">
        <v>289</v>
      </c>
      <c r="W16" s="224" t="s">
        <v>290</v>
      </c>
      <c r="X16" s="224" t="s">
        <v>291</v>
      </c>
      <c r="Y16" s="224" t="s">
        <v>292</v>
      </c>
      <c r="Z16" s="224" t="s">
        <v>293</v>
      </c>
      <c r="AA16" s="224" t="s">
        <v>294</v>
      </c>
      <c r="AB16" s="224" t="s">
        <v>295</v>
      </c>
    </row>
    <row r="17" spans="1:28" ht="14.5" x14ac:dyDescent="0.35">
      <c r="A17" s="221" t="s">
        <v>296</v>
      </c>
      <c r="B17" s="221" t="s">
        <v>297</v>
      </c>
      <c r="C17" s="222"/>
      <c r="D17" s="222"/>
      <c r="E17" s="222"/>
      <c r="F17" s="222"/>
      <c r="G17" s="222"/>
      <c r="H17" s="222"/>
      <c r="I17" s="222"/>
      <c r="J17" s="222"/>
      <c r="K17" s="222"/>
      <c r="L17" s="222"/>
      <c r="M17" s="222"/>
      <c r="N17" s="222"/>
      <c r="O17" s="225">
        <f>SUM(C17:N17)</f>
        <v>0</v>
      </c>
      <c r="P17" s="222"/>
      <c r="Q17" s="222"/>
      <c r="R17" s="222"/>
      <c r="S17" s="222"/>
      <c r="T17" s="222"/>
      <c r="U17" s="222"/>
      <c r="V17" s="222"/>
      <c r="W17" s="222"/>
      <c r="X17" s="222"/>
      <c r="Y17" s="222"/>
      <c r="Z17" s="222"/>
      <c r="AA17" s="222"/>
      <c r="AB17" s="225">
        <f>SUM(P17:AA17)</f>
        <v>0</v>
      </c>
    </row>
    <row r="18" spans="1:28" ht="14.5" x14ac:dyDescent="0.35">
      <c r="A18" s="221" t="s">
        <v>298</v>
      </c>
      <c r="B18" s="221" t="s">
        <v>297</v>
      </c>
      <c r="C18" s="222"/>
      <c r="D18" s="222"/>
      <c r="E18" s="222"/>
      <c r="F18" s="222"/>
      <c r="G18" s="222"/>
      <c r="H18" s="222"/>
      <c r="I18" s="222"/>
      <c r="J18" s="222"/>
      <c r="K18" s="222"/>
      <c r="L18" s="222"/>
      <c r="M18" s="222"/>
      <c r="N18" s="222"/>
      <c r="O18" s="225">
        <f t="shared" ref="O18:O22" si="5">SUM(C18:N18)</f>
        <v>0</v>
      </c>
      <c r="P18" s="222"/>
      <c r="Q18" s="222"/>
      <c r="R18" s="222"/>
      <c r="S18" s="222"/>
      <c r="T18" s="222"/>
      <c r="U18" s="222"/>
      <c r="V18" s="222"/>
      <c r="W18" s="222"/>
      <c r="X18" s="222"/>
      <c r="Y18" s="222"/>
      <c r="Z18" s="222"/>
      <c r="AA18" s="222"/>
      <c r="AB18" s="225">
        <f t="shared" ref="AB18:AB22" si="6">SUM(P18:AA18)</f>
        <v>0</v>
      </c>
    </row>
    <row r="19" spans="1:28" ht="14.5" x14ac:dyDescent="0.35">
      <c r="A19" s="221" t="s">
        <v>299</v>
      </c>
      <c r="B19" s="221" t="s">
        <v>297</v>
      </c>
      <c r="C19" s="222"/>
      <c r="D19" s="222"/>
      <c r="E19" s="222"/>
      <c r="F19" s="222"/>
      <c r="G19" s="222"/>
      <c r="H19" s="222"/>
      <c r="I19" s="222"/>
      <c r="J19" s="222"/>
      <c r="K19" s="222"/>
      <c r="L19" s="222"/>
      <c r="M19" s="222"/>
      <c r="N19" s="222"/>
      <c r="O19" s="225">
        <f t="shared" si="5"/>
        <v>0</v>
      </c>
      <c r="P19" s="222"/>
      <c r="Q19" s="222"/>
      <c r="R19" s="222"/>
      <c r="S19" s="222"/>
      <c r="T19" s="222"/>
      <c r="U19" s="222"/>
      <c r="V19" s="222"/>
      <c r="W19" s="222"/>
      <c r="X19" s="222"/>
      <c r="Y19" s="222"/>
      <c r="Z19" s="222"/>
      <c r="AA19" s="222"/>
      <c r="AB19" s="225">
        <f t="shared" si="6"/>
        <v>0</v>
      </c>
    </row>
    <row r="20" spans="1:28" ht="14.5" x14ac:dyDescent="0.35">
      <c r="A20" s="221" t="s">
        <v>300</v>
      </c>
      <c r="B20" s="221" t="s">
        <v>297</v>
      </c>
      <c r="C20" s="222"/>
      <c r="D20" s="222"/>
      <c r="E20" s="222"/>
      <c r="F20" s="222"/>
      <c r="G20" s="222"/>
      <c r="H20" s="222"/>
      <c r="I20" s="222"/>
      <c r="J20" s="222"/>
      <c r="K20" s="222"/>
      <c r="L20" s="222"/>
      <c r="M20" s="222"/>
      <c r="N20" s="222"/>
      <c r="O20" s="225">
        <f t="shared" si="5"/>
        <v>0</v>
      </c>
      <c r="P20" s="222"/>
      <c r="Q20" s="222"/>
      <c r="R20" s="222"/>
      <c r="S20" s="222"/>
      <c r="T20" s="222"/>
      <c r="U20" s="222"/>
      <c r="V20" s="222"/>
      <c r="W20" s="222"/>
      <c r="X20" s="222"/>
      <c r="Y20" s="222"/>
      <c r="Z20" s="222"/>
      <c r="AA20" s="222"/>
      <c r="AB20" s="225">
        <f t="shared" si="6"/>
        <v>0</v>
      </c>
    </row>
    <row r="21" spans="1:28" ht="14.5" x14ac:dyDescent="0.35">
      <c r="A21" s="221" t="s">
        <v>301</v>
      </c>
      <c r="B21" s="221" t="s">
        <v>297</v>
      </c>
      <c r="C21" s="222"/>
      <c r="D21" s="222"/>
      <c r="E21" s="222"/>
      <c r="F21" s="222"/>
      <c r="G21" s="222"/>
      <c r="H21" s="222"/>
      <c r="I21" s="222"/>
      <c r="J21" s="222"/>
      <c r="K21" s="222"/>
      <c r="L21" s="222"/>
      <c r="M21" s="222"/>
      <c r="N21" s="222"/>
      <c r="O21" s="225">
        <f t="shared" si="5"/>
        <v>0</v>
      </c>
      <c r="P21" s="222"/>
      <c r="Q21" s="222"/>
      <c r="R21" s="222"/>
      <c r="S21" s="222"/>
      <c r="T21" s="222"/>
      <c r="U21" s="222"/>
      <c r="V21" s="222"/>
      <c r="W21" s="222"/>
      <c r="X21" s="222"/>
      <c r="Y21" s="222"/>
      <c r="Z21" s="222"/>
      <c r="AA21" s="222"/>
      <c r="AB21" s="225">
        <f t="shared" si="6"/>
        <v>0</v>
      </c>
    </row>
    <row r="22" spans="1:28" ht="14.5" x14ac:dyDescent="0.35">
      <c r="A22" s="221" t="s">
        <v>302</v>
      </c>
      <c r="B22" s="221" t="s">
        <v>297</v>
      </c>
      <c r="C22" s="222"/>
      <c r="D22" s="222"/>
      <c r="E22" s="222"/>
      <c r="F22" s="222"/>
      <c r="G22" s="222"/>
      <c r="H22" s="222"/>
      <c r="I22" s="222"/>
      <c r="J22" s="222"/>
      <c r="K22" s="222"/>
      <c r="L22" s="222"/>
      <c r="M22" s="222"/>
      <c r="N22" s="222"/>
      <c r="O22" s="225">
        <f t="shared" si="5"/>
        <v>0</v>
      </c>
      <c r="P22" s="222"/>
      <c r="Q22" s="222"/>
      <c r="R22" s="222"/>
      <c r="S22" s="222"/>
      <c r="T22" s="222"/>
      <c r="U22" s="222"/>
      <c r="V22" s="222"/>
      <c r="W22" s="222"/>
      <c r="X22" s="222"/>
      <c r="Y22" s="222"/>
      <c r="Z22" s="222"/>
      <c r="AA22" s="222"/>
      <c r="AB22" s="225">
        <f t="shared" si="6"/>
        <v>0</v>
      </c>
    </row>
    <row r="23" spans="1:28" ht="14.5" x14ac:dyDescent="0.35">
      <c r="A23" s="221" t="s">
        <v>14</v>
      </c>
      <c r="B23" s="221" t="s">
        <v>297</v>
      </c>
      <c r="C23" s="222"/>
      <c r="D23" s="222"/>
      <c r="E23" s="222"/>
      <c r="F23" s="222"/>
      <c r="G23" s="222"/>
      <c r="H23" s="222"/>
      <c r="I23" s="222"/>
      <c r="J23" s="222"/>
      <c r="K23" s="222"/>
      <c r="L23" s="222"/>
      <c r="M23" s="222"/>
      <c r="N23" s="222"/>
      <c r="O23" s="225">
        <f>SUM(C23:N23)</f>
        <v>0</v>
      </c>
      <c r="P23" s="222"/>
      <c r="Q23" s="222"/>
      <c r="R23" s="222"/>
      <c r="S23" s="222"/>
      <c r="T23" s="222"/>
      <c r="U23" s="222"/>
      <c r="V23" s="222"/>
      <c r="W23" s="222"/>
      <c r="X23" s="222"/>
      <c r="Y23" s="222"/>
      <c r="Z23" s="222"/>
      <c r="AA23" s="222"/>
      <c r="AB23" s="225">
        <f>SUM(P23:AA23)</f>
        <v>0</v>
      </c>
    </row>
    <row r="24" spans="1:28" ht="15" thickBot="1" x14ac:dyDescent="0.4">
      <c r="A24" s="223" t="s">
        <v>7</v>
      </c>
      <c r="B24" s="223"/>
      <c r="C24" s="226">
        <f t="shared" ref="C24:N24" si="7">SUM(C17:C23)</f>
        <v>0</v>
      </c>
      <c r="D24" s="226">
        <f>SUM(D17:D23)</f>
        <v>0</v>
      </c>
      <c r="E24" s="226">
        <f t="shared" si="7"/>
        <v>0</v>
      </c>
      <c r="F24" s="226">
        <f t="shared" si="7"/>
        <v>0</v>
      </c>
      <c r="G24" s="226">
        <f t="shared" si="7"/>
        <v>0</v>
      </c>
      <c r="H24" s="226">
        <f t="shared" si="7"/>
        <v>0</v>
      </c>
      <c r="I24" s="226">
        <f t="shared" si="7"/>
        <v>0</v>
      </c>
      <c r="J24" s="226">
        <f t="shared" si="7"/>
        <v>0</v>
      </c>
      <c r="K24" s="226">
        <f t="shared" si="7"/>
        <v>0</v>
      </c>
      <c r="L24" s="226">
        <f t="shared" si="7"/>
        <v>0</v>
      </c>
      <c r="M24" s="226">
        <f t="shared" si="7"/>
        <v>0</v>
      </c>
      <c r="N24" s="226">
        <f t="shared" si="7"/>
        <v>0</v>
      </c>
      <c r="O24" s="226">
        <f>SUM(O17:O23)</f>
        <v>0</v>
      </c>
      <c r="P24" s="226">
        <f t="shared" ref="P24" si="8">SUM(P17:P23)</f>
        <v>0</v>
      </c>
      <c r="Q24" s="226">
        <f>SUM(Q17:Q23)</f>
        <v>0</v>
      </c>
      <c r="R24" s="226">
        <f t="shared" ref="R24:AA24" si="9">SUM(R17:R23)</f>
        <v>0</v>
      </c>
      <c r="S24" s="226">
        <f t="shared" si="9"/>
        <v>0</v>
      </c>
      <c r="T24" s="226">
        <f t="shared" si="9"/>
        <v>0</v>
      </c>
      <c r="U24" s="226">
        <f t="shared" si="9"/>
        <v>0</v>
      </c>
      <c r="V24" s="226">
        <f t="shared" si="9"/>
        <v>0</v>
      </c>
      <c r="W24" s="226">
        <f t="shared" si="9"/>
        <v>0</v>
      </c>
      <c r="X24" s="226">
        <f t="shared" si="9"/>
        <v>0</v>
      </c>
      <c r="Y24" s="226">
        <f t="shared" si="9"/>
        <v>0</v>
      </c>
      <c r="Z24" s="226">
        <f t="shared" si="9"/>
        <v>0</v>
      </c>
      <c r="AA24" s="226">
        <f t="shared" si="9"/>
        <v>0</v>
      </c>
      <c r="AB24" s="226">
        <f>SUM(AB17:AB23)</f>
        <v>0</v>
      </c>
    </row>
    <row r="25" spans="1:28" ht="14.5" x14ac:dyDescent="0.35">
      <c r="A25"/>
      <c r="B25"/>
      <c r="C25"/>
      <c r="D25"/>
      <c r="E25"/>
      <c r="F25"/>
      <c r="G25"/>
      <c r="H25"/>
      <c r="I25"/>
      <c r="J25"/>
      <c r="K25"/>
      <c r="L25"/>
      <c r="M25"/>
      <c r="N25"/>
      <c r="O25"/>
      <c r="P25"/>
      <c r="Q25"/>
      <c r="R25"/>
      <c r="S25"/>
      <c r="T25"/>
      <c r="U25"/>
      <c r="V25"/>
      <c r="W25"/>
      <c r="X25"/>
      <c r="Y25"/>
      <c r="Z25"/>
      <c r="AA25"/>
      <c r="AB25"/>
    </row>
    <row r="26" spans="1:28" ht="15.5" x14ac:dyDescent="0.35">
      <c r="A26" s="219" t="s">
        <v>304</v>
      </c>
      <c r="B26" s="219"/>
      <c r="C26" s="220"/>
      <c r="D26"/>
      <c r="E26"/>
      <c r="F26"/>
      <c r="G26"/>
      <c r="H26"/>
      <c r="I26"/>
      <c r="J26"/>
      <c r="K26"/>
      <c r="L26"/>
      <c r="M26"/>
      <c r="N26"/>
      <c r="O26"/>
      <c r="P26" s="220"/>
      <c r="Q26"/>
      <c r="R26"/>
      <c r="S26"/>
      <c r="T26"/>
      <c r="U26"/>
      <c r="V26"/>
      <c r="W26"/>
      <c r="X26"/>
      <c r="Y26"/>
      <c r="Z26"/>
      <c r="AA26"/>
      <c r="AB26"/>
    </row>
    <row r="27" spans="1:28" ht="14.5" x14ac:dyDescent="0.35">
      <c r="A27" s="221"/>
      <c r="B27" s="221"/>
      <c r="C27" s="490" t="s">
        <v>306</v>
      </c>
      <c r="D27" s="490"/>
      <c r="E27" s="490"/>
      <c r="F27" s="490"/>
      <c r="G27" s="490"/>
      <c r="H27" s="490"/>
      <c r="I27" s="490"/>
      <c r="J27" s="490"/>
      <c r="K27" s="490"/>
      <c r="L27" s="490"/>
      <c r="M27" s="490"/>
      <c r="N27" s="490"/>
      <c r="O27" s="490"/>
      <c r="P27" s="490" t="s">
        <v>305</v>
      </c>
      <c r="Q27" s="490"/>
      <c r="R27" s="490"/>
      <c r="S27" s="490"/>
      <c r="T27" s="490"/>
      <c r="U27" s="490"/>
      <c r="V27" s="490"/>
      <c r="W27" s="490"/>
      <c r="X27" s="490"/>
      <c r="Y27" s="490"/>
      <c r="Z27" s="490"/>
      <c r="AA27" s="490"/>
      <c r="AB27" s="490"/>
    </row>
    <row r="28" spans="1:28" ht="14.5" x14ac:dyDescent="0.35">
      <c r="A28" s="221"/>
      <c r="B28" s="221"/>
      <c r="C28" s="224" t="s">
        <v>283</v>
      </c>
      <c r="D28" s="224" t="s">
        <v>284</v>
      </c>
      <c r="E28" s="224" t="s">
        <v>285</v>
      </c>
      <c r="F28" s="224" t="s">
        <v>286</v>
      </c>
      <c r="G28" s="224" t="s">
        <v>287</v>
      </c>
      <c r="H28" s="224" t="s">
        <v>288</v>
      </c>
      <c r="I28" s="224" t="s">
        <v>289</v>
      </c>
      <c r="J28" s="224" t="s">
        <v>290</v>
      </c>
      <c r="K28" s="224" t="s">
        <v>291</v>
      </c>
      <c r="L28" s="224" t="s">
        <v>292</v>
      </c>
      <c r="M28" s="224" t="s">
        <v>293</v>
      </c>
      <c r="N28" s="224" t="s">
        <v>294</v>
      </c>
      <c r="O28" s="224" t="s">
        <v>295</v>
      </c>
      <c r="P28" s="224" t="s">
        <v>283</v>
      </c>
      <c r="Q28" s="224" t="s">
        <v>284</v>
      </c>
      <c r="R28" s="224" t="s">
        <v>285</v>
      </c>
      <c r="S28" s="224" t="s">
        <v>286</v>
      </c>
      <c r="T28" s="224" t="s">
        <v>287</v>
      </c>
      <c r="U28" s="224" t="s">
        <v>288</v>
      </c>
      <c r="V28" s="224" t="s">
        <v>289</v>
      </c>
      <c r="W28" s="224" t="s">
        <v>290</v>
      </c>
      <c r="X28" s="224" t="s">
        <v>291</v>
      </c>
      <c r="Y28" s="224" t="s">
        <v>292</v>
      </c>
      <c r="Z28" s="224" t="s">
        <v>293</v>
      </c>
      <c r="AA28" s="224" t="s">
        <v>294</v>
      </c>
      <c r="AB28" s="224" t="s">
        <v>295</v>
      </c>
    </row>
    <row r="29" spans="1:28" ht="14.5" x14ac:dyDescent="0.35">
      <c r="A29" s="221" t="s">
        <v>296</v>
      </c>
      <c r="B29" s="221" t="s">
        <v>297</v>
      </c>
      <c r="C29" s="227" t="str">
        <f>IFERROR(C17/C4,"-")</f>
        <v>-</v>
      </c>
      <c r="D29" s="227" t="str">
        <f t="shared" ref="D29:O29" si="10">IFERROR(D17/D4,"-")</f>
        <v>-</v>
      </c>
      <c r="E29" s="227" t="str">
        <f t="shared" si="10"/>
        <v>-</v>
      </c>
      <c r="F29" s="227" t="str">
        <f t="shared" si="10"/>
        <v>-</v>
      </c>
      <c r="G29" s="227" t="str">
        <f t="shared" si="10"/>
        <v>-</v>
      </c>
      <c r="H29" s="227" t="str">
        <f t="shared" si="10"/>
        <v>-</v>
      </c>
      <c r="I29" s="227" t="str">
        <f t="shared" si="10"/>
        <v>-</v>
      </c>
      <c r="J29" s="227" t="str">
        <f t="shared" si="10"/>
        <v>-</v>
      </c>
      <c r="K29" s="227" t="str">
        <f t="shared" si="10"/>
        <v>-</v>
      </c>
      <c r="L29" s="227" t="str">
        <f t="shared" si="10"/>
        <v>-</v>
      </c>
      <c r="M29" s="227" t="str">
        <f t="shared" si="10"/>
        <v>-</v>
      </c>
      <c r="N29" s="227" t="str">
        <f t="shared" si="10"/>
        <v>-</v>
      </c>
      <c r="O29" s="228" t="str">
        <f t="shared" si="10"/>
        <v>-</v>
      </c>
      <c r="P29" s="227" t="str">
        <f>IFERROR(P17/P4,"-")</f>
        <v>-</v>
      </c>
      <c r="Q29" s="227" t="str">
        <f t="shared" ref="Q29:AB29" si="11">IFERROR(Q17/Q4,"-")</f>
        <v>-</v>
      </c>
      <c r="R29" s="227" t="str">
        <f t="shared" si="11"/>
        <v>-</v>
      </c>
      <c r="S29" s="227" t="str">
        <f>IFERROR(S17/S4,"-")</f>
        <v>-</v>
      </c>
      <c r="T29" s="227" t="str">
        <f t="shared" si="11"/>
        <v>-</v>
      </c>
      <c r="U29" s="227" t="str">
        <f t="shared" si="11"/>
        <v>-</v>
      </c>
      <c r="V29" s="227" t="str">
        <f t="shared" si="11"/>
        <v>-</v>
      </c>
      <c r="W29" s="227" t="str">
        <f t="shared" si="11"/>
        <v>-</v>
      </c>
      <c r="X29" s="227" t="str">
        <f t="shared" si="11"/>
        <v>-</v>
      </c>
      <c r="Y29" s="227" t="str">
        <f t="shared" si="11"/>
        <v>-</v>
      </c>
      <c r="Z29" s="227" t="str">
        <f t="shared" si="11"/>
        <v>-</v>
      </c>
      <c r="AA29" s="227" t="str">
        <f t="shared" si="11"/>
        <v>-</v>
      </c>
      <c r="AB29" s="228" t="str">
        <f t="shared" si="11"/>
        <v>-</v>
      </c>
    </row>
    <row r="30" spans="1:28" ht="14.5" x14ac:dyDescent="0.35">
      <c r="A30" s="221" t="s">
        <v>298</v>
      </c>
      <c r="B30" s="221" t="s">
        <v>297</v>
      </c>
      <c r="C30" s="227" t="str">
        <f t="shared" ref="C30:O30" si="12">IFERROR(C18/C5,"-")</f>
        <v>-</v>
      </c>
      <c r="D30" s="227" t="str">
        <f t="shared" si="12"/>
        <v>-</v>
      </c>
      <c r="E30" s="227" t="str">
        <f t="shared" si="12"/>
        <v>-</v>
      </c>
      <c r="F30" s="227" t="str">
        <f t="shared" si="12"/>
        <v>-</v>
      </c>
      <c r="G30" s="227" t="str">
        <f t="shared" si="12"/>
        <v>-</v>
      </c>
      <c r="H30" s="227" t="str">
        <f t="shared" si="12"/>
        <v>-</v>
      </c>
      <c r="I30" s="227" t="str">
        <f t="shared" si="12"/>
        <v>-</v>
      </c>
      <c r="J30" s="227" t="str">
        <f t="shared" si="12"/>
        <v>-</v>
      </c>
      <c r="K30" s="227" t="str">
        <f t="shared" si="12"/>
        <v>-</v>
      </c>
      <c r="L30" s="227" t="str">
        <f t="shared" si="12"/>
        <v>-</v>
      </c>
      <c r="M30" s="227" t="str">
        <f t="shared" si="12"/>
        <v>-</v>
      </c>
      <c r="N30" s="227" t="str">
        <f t="shared" si="12"/>
        <v>-</v>
      </c>
      <c r="O30" s="228" t="str">
        <f t="shared" si="12"/>
        <v>-</v>
      </c>
      <c r="P30" s="227" t="str">
        <f t="shared" ref="P30:AB30" si="13">IFERROR(P18/P5,"-")</f>
        <v>-</v>
      </c>
      <c r="Q30" s="227" t="str">
        <f t="shared" si="13"/>
        <v>-</v>
      </c>
      <c r="R30" s="227" t="str">
        <f t="shared" si="13"/>
        <v>-</v>
      </c>
      <c r="S30" s="227" t="str">
        <f t="shared" si="13"/>
        <v>-</v>
      </c>
      <c r="T30" s="227" t="str">
        <f t="shared" si="13"/>
        <v>-</v>
      </c>
      <c r="U30" s="227" t="str">
        <f t="shared" si="13"/>
        <v>-</v>
      </c>
      <c r="V30" s="227" t="str">
        <f t="shared" si="13"/>
        <v>-</v>
      </c>
      <c r="W30" s="227" t="str">
        <f t="shared" si="13"/>
        <v>-</v>
      </c>
      <c r="X30" s="227" t="str">
        <f t="shared" si="13"/>
        <v>-</v>
      </c>
      <c r="Y30" s="227" t="str">
        <f t="shared" si="13"/>
        <v>-</v>
      </c>
      <c r="Z30" s="227" t="str">
        <f t="shared" si="13"/>
        <v>-</v>
      </c>
      <c r="AA30" s="227" t="str">
        <f t="shared" si="13"/>
        <v>-</v>
      </c>
      <c r="AB30" s="228" t="str">
        <f t="shared" si="13"/>
        <v>-</v>
      </c>
    </row>
    <row r="31" spans="1:28" ht="14.5" x14ac:dyDescent="0.35">
      <c r="A31" s="221" t="s">
        <v>299</v>
      </c>
      <c r="B31" s="221" t="s">
        <v>297</v>
      </c>
      <c r="C31" s="227" t="str">
        <f t="shared" ref="C31:O31" si="14">IFERROR(C19/C6,"-")</f>
        <v>-</v>
      </c>
      <c r="D31" s="227" t="str">
        <f t="shared" si="14"/>
        <v>-</v>
      </c>
      <c r="E31" s="227" t="str">
        <f t="shared" si="14"/>
        <v>-</v>
      </c>
      <c r="F31" s="227" t="str">
        <f t="shared" si="14"/>
        <v>-</v>
      </c>
      <c r="G31" s="227" t="str">
        <f t="shared" si="14"/>
        <v>-</v>
      </c>
      <c r="H31" s="227" t="str">
        <f t="shared" si="14"/>
        <v>-</v>
      </c>
      <c r="I31" s="227" t="str">
        <f t="shared" si="14"/>
        <v>-</v>
      </c>
      <c r="J31" s="227" t="str">
        <f t="shared" si="14"/>
        <v>-</v>
      </c>
      <c r="K31" s="227" t="str">
        <f t="shared" si="14"/>
        <v>-</v>
      </c>
      <c r="L31" s="227" t="str">
        <f t="shared" si="14"/>
        <v>-</v>
      </c>
      <c r="M31" s="227" t="str">
        <f t="shared" si="14"/>
        <v>-</v>
      </c>
      <c r="N31" s="227" t="str">
        <f t="shared" si="14"/>
        <v>-</v>
      </c>
      <c r="O31" s="228" t="str">
        <f t="shared" si="14"/>
        <v>-</v>
      </c>
      <c r="P31" s="227" t="str">
        <f t="shared" ref="P31:AB31" si="15">IFERROR(P19/P6,"-")</f>
        <v>-</v>
      </c>
      <c r="Q31" s="227" t="str">
        <f t="shared" si="15"/>
        <v>-</v>
      </c>
      <c r="R31" s="227" t="str">
        <f t="shared" si="15"/>
        <v>-</v>
      </c>
      <c r="S31" s="227" t="str">
        <f t="shared" si="15"/>
        <v>-</v>
      </c>
      <c r="T31" s="227" t="str">
        <f t="shared" si="15"/>
        <v>-</v>
      </c>
      <c r="U31" s="227" t="str">
        <f t="shared" si="15"/>
        <v>-</v>
      </c>
      <c r="V31" s="227" t="str">
        <f t="shared" si="15"/>
        <v>-</v>
      </c>
      <c r="W31" s="227" t="str">
        <f t="shared" si="15"/>
        <v>-</v>
      </c>
      <c r="X31" s="227" t="str">
        <f t="shared" si="15"/>
        <v>-</v>
      </c>
      <c r="Y31" s="227" t="str">
        <f t="shared" si="15"/>
        <v>-</v>
      </c>
      <c r="Z31" s="227" t="str">
        <f t="shared" si="15"/>
        <v>-</v>
      </c>
      <c r="AA31" s="227" t="str">
        <f t="shared" si="15"/>
        <v>-</v>
      </c>
      <c r="AB31" s="228" t="str">
        <f t="shared" si="15"/>
        <v>-</v>
      </c>
    </row>
    <row r="32" spans="1:28" ht="14.5" x14ac:dyDescent="0.35">
      <c r="A32" s="221" t="s">
        <v>300</v>
      </c>
      <c r="B32" s="221" t="s">
        <v>297</v>
      </c>
      <c r="C32" s="227" t="str">
        <f t="shared" ref="C32:O32" si="16">IFERROR(C20/C7,"-")</f>
        <v>-</v>
      </c>
      <c r="D32" s="227" t="str">
        <f t="shared" si="16"/>
        <v>-</v>
      </c>
      <c r="E32" s="227" t="str">
        <f t="shared" si="16"/>
        <v>-</v>
      </c>
      <c r="F32" s="227" t="str">
        <f t="shared" si="16"/>
        <v>-</v>
      </c>
      <c r="G32" s="227" t="str">
        <f t="shared" si="16"/>
        <v>-</v>
      </c>
      <c r="H32" s="227" t="str">
        <f t="shared" si="16"/>
        <v>-</v>
      </c>
      <c r="I32" s="227" t="str">
        <f t="shared" si="16"/>
        <v>-</v>
      </c>
      <c r="J32" s="227" t="str">
        <f t="shared" si="16"/>
        <v>-</v>
      </c>
      <c r="K32" s="227" t="str">
        <f t="shared" si="16"/>
        <v>-</v>
      </c>
      <c r="L32" s="227" t="str">
        <f t="shared" si="16"/>
        <v>-</v>
      </c>
      <c r="M32" s="227" t="str">
        <f t="shared" si="16"/>
        <v>-</v>
      </c>
      <c r="N32" s="227" t="str">
        <f t="shared" si="16"/>
        <v>-</v>
      </c>
      <c r="O32" s="228" t="str">
        <f t="shared" si="16"/>
        <v>-</v>
      </c>
      <c r="P32" s="227" t="str">
        <f t="shared" ref="P32:AB32" si="17">IFERROR(P20/P7,"-")</f>
        <v>-</v>
      </c>
      <c r="Q32" s="227" t="str">
        <f t="shared" si="17"/>
        <v>-</v>
      </c>
      <c r="R32" s="227" t="str">
        <f t="shared" si="17"/>
        <v>-</v>
      </c>
      <c r="S32" s="227" t="str">
        <f t="shared" si="17"/>
        <v>-</v>
      </c>
      <c r="T32" s="227" t="str">
        <f t="shared" si="17"/>
        <v>-</v>
      </c>
      <c r="U32" s="227" t="str">
        <f t="shared" si="17"/>
        <v>-</v>
      </c>
      <c r="V32" s="227" t="str">
        <f t="shared" si="17"/>
        <v>-</v>
      </c>
      <c r="W32" s="227" t="str">
        <f t="shared" si="17"/>
        <v>-</v>
      </c>
      <c r="X32" s="227" t="str">
        <f t="shared" si="17"/>
        <v>-</v>
      </c>
      <c r="Y32" s="227" t="str">
        <f t="shared" si="17"/>
        <v>-</v>
      </c>
      <c r="Z32" s="227" t="str">
        <f t="shared" si="17"/>
        <v>-</v>
      </c>
      <c r="AA32" s="227" t="str">
        <f t="shared" si="17"/>
        <v>-</v>
      </c>
      <c r="AB32" s="228" t="str">
        <f t="shared" si="17"/>
        <v>-</v>
      </c>
    </row>
    <row r="33" spans="1:28" ht="14.5" x14ac:dyDescent="0.35">
      <c r="A33" s="221" t="s">
        <v>301</v>
      </c>
      <c r="B33" s="221" t="s">
        <v>297</v>
      </c>
      <c r="C33" s="227" t="str">
        <f t="shared" ref="C33:O33" si="18">IFERROR(C21/C8,"-")</f>
        <v>-</v>
      </c>
      <c r="D33" s="227" t="str">
        <f t="shared" si="18"/>
        <v>-</v>
      </c>
      <c r="E33" s="227" t="str">
        <f t="shared" si="18"/>
        <v>-</v>
      </c>
      <c r="F33" s="227" t="str">
        <f t="shared" si="18"/>
        <v>-</v>
      </c>
      <c r="G33" s="227" t="str">
        <f t="shared" si="18"/>
        <v>-</v>
      </c>
      <c r="H33" s="227" t="str">
        <f t="shared" si="18"/>
        <v>-</v>
      </c>
      <c r="I33" s="227" t="str">
        <f t="shared" si="18"/>
        <v>-</v>
      </c>
      <c r="J33" s="227" t="str">
        <f t="shared" si="18"/>
        <v>-</v>
      </c>
      <c r="K33" s="227" t="str">
        <f t="shared" si="18"/>
        <v>-</v>
      </c>
      <c r="L33" s="227" t="str">
        <f t="shared" si="18"/>
        <v>-</v>
      </c>
      <c r="M33" s="227" t="str">
        <f t="shared" si="18"/>
        <v>-</v>
      </c>
      <c r="N33" s="227" t="str">
        <f t="shared" si="18"/>
        <v>-</v>
      </c>
      <c r="O33" s="228" t="str">
        <f t="shared" si="18"/>
        <v>-</v>
      </c>
      <c r="P33" s="227" t="str">
        <f t="shared" ref="P33:AB33" si="19">IFERROR(P21/P8,"-")</f>
        <v>-</v>
      </c>
      <c r="Q33" s="227" t="str">
        <f t="shared" si="19"/>
        <v>-</v>
      </c>
      <c r="R33" s="227" t="str">
        <f t="shared" si="19"/>
        <v>-</v>
      </c>
      <c r="S33" s="227" t="str">
        <f t="shared" si="19"/>
        <v>-</v>
      </c>
      <c r="T33" s="227" t="str">
        <f t="shared" si="19"/>
        <v>-</v>
      </c>
      <c r="U33" s="227" t="str">
        <f t="shared" si="19"/>
        <v>-</v>
      </c>
      <c r="V33" s="227" t="str">
        <f t="shared" si="19"/>
        <v>-</v>
      </c>
      <c r="W33" s="227" t="str">
        <f t="shared" si="19"/>
        <v>-</v>
      </c>
      <c r="X33" s="227" t="str">
        <f t="shared" si="19"/>
        <v>-</v>
      </c>
      <c r="Y33" s="227" t="str">
        <f t="shared" si="19"/>
        <v>-</v>
      </c>
      <c r="Z33" s="227" t="str">
        <f t="shared" si="19"/>
        <v>-</v>
      </c>
      <c r="AA33" s="227" t="str">
        <f t="shared" si="19"/>
        <v>-</v>
      </c>
      <c r="AB33" s="228" t="str">
        <f t="shared" si="19"/>
        <v>-</v>
      </c>
    </row>
    <row r="34" spans="1:28" ht="14.5" x14ac:dyDescent="0.35">
      <c r="A34" s="221" t="s">
        <v>302</v>
      </c>
      <c r="B34" s="221" t="s">
        <v>297</v>
      </c>
      <c r="C34" s="227" t="str">
        <f t="shared" ref="C34:O34" si="20">IFERROR(C22/C9,"-")</f>
        <v>-</v>
      </c>
      <c r="D34" s="227" t="str">
        <f t="shared" si="20"/>
        <v>-</v>
      </c>
      <c r="E34" s="227" t="str">
        <f t="shared" si="20"/>
        <v>-</v>
      </c>
      <c r="F34" s="227" t="str">
        <f t="shared" si="20"/>
        <v>-</v>
      </c>
      <c r="G34" s="227" t="str">
        <f t="shared" si="20"/>
        <v>-</v>
      </c>
      <c r="H34" s="227" t="str">
        <f t="shared" si="20"/>
        <v>-</v>
      </c>
      <c r="I34" s="227" t="str">
        <f t="shared" si="20"/>
        <v>-</v>
      </c>
      <c r="J34" s="227" t="str">
        <f t="shared" si="20"/>
        <v>-</v>
      </c>
      <c r="K34" s="227" t="str">
        <f t="shared" si="20"/>
        <v>-</v>
      </c>
      <c r="L34" s="227" t="str">
        <f t="shared" si="20"/>
        <v>-</v>
      </c>
      <c r="M34" s="227" t="str">
        <f t="shared" si="20"/>
        <v>-</v>
      </c>
      <c r="N34" s="227" t="str">
        <f t="shared" si="20"/>
        <v>-</v>
      </c>
      <c r="O34" s="228" t="str">
        <f t="shared" si="20"/>
        <v>-</v>
      </c>
      <c r="P34" s="227" t="str">
        <f t="shared" ref="P34:AB34" si="21">IFERROR(P22/P9,"-")</f>
        <v>-</v>
      </c>
      <c r="Q34" s="227" t="str">
        <f t="shared" si="21"/>
        <v>-</v>
      </c>
      <c r="R34" s="227" t="str">
        <f t="shared" si="21"/>
        <v>-</v>
      </c>
      <c r="S34" s="227" t="str">
        <f t="shared" si="21"/>
        <v>-</v>
      </c>
      <c r="T34" s="227" t="str">
        <f t="shared" si="21"/>
        <v>-</v>
      </c>
      <c r="U34" s="227" t="str">
        <f t="shared" si="21"/>
        <v>-</v>
      </c>
      <c r="V34" s="227" t="str">
        <f t="shared" si="21"/>
        <v>-</v>
      </c>
      <c r="W34" s="227" t="str">
        <f t="shared" si="21"/>
        <v>-</v>
      </c>
      <c r="X34" s="227" t="str">
        <f t="shared" si="21"/>
        <v>-</v>
      </c>
      <c r="Y34" s="227" t="str">
        <f t="shared" si="21"/>
        <v>-</v>
      </c>
      <c r="Z34" s="227" t="str">
        <f t="shared" si="21"/>
        <v>-</v>
      </c>
      <c r="AA34" s="227" t="str">
        <f t="shared" si="21"/>
        <v>-</v>
      </c>
      <c r="AB34" s="228" t="str">
        <f t="shared" si="21"/>
        <v>-</v>
      </c>
    </row>
    <row r="35" spans="1:28" ht="14.5" x14ac:dyDescent="0.35">
      <c r="A35" s="221" t="s">
        <v>14</v>
      </c>
      <c r="B35" s="221" t="s">
        <v>297</v>
      </c>
      <c r="C35" s="227" t="str">
        <f t="shared" ref="C35:O36" si="22">IFERROR(C23/C10,"-")</f>
        <v>-</v>
      </c>
      <c r="D35" s="227" t="str">
        <f t="shared" si="22"/>
        <v>-</v>
      </c>
      <c r="E35" s="227" t="str">
        <f t="shared" si="22"/>
        <v>-</v>
      </c>
      <c r="F35" s="227" t="str">
        <f t="shared" si="22"/>
        <v>-</v>
      </c>
      <c r="G35" s="227" t="str">
        <f t="shared" si="22"/>
        <v>-</v>
      </c>
      <c r="H35" s="227" t="str">
        <f t="shared" si="22"/>
        <v>-</v>
      </c>
      <c r="I35" s="227" t="str">
        <f t="shared" si="22"/>
        <v>-</v>
      </c>
      <c r="J35" s="227" t="str">
        <f t="shared" si="22"/>
        <v>-</v>
      </c>
      <c r="K35" s="227" t="str">
        <f t="shared" si="22"/>
        <v>-</v>
      </c>
      <c r="L35" s="227" t="str">
        <f t="shared" si="22"/>
        <v>-</v>
      </c>
      <c r="M35" s="227" t="str">
        <f t="shared" si="22"/>
        <v>-</v>
      </c>
      <c r="N35" s="227" t="str">
        <f t="shared" si="22"/>
        <v>-</v>
      </c>
      <c r="O35" s="228" t="str">
        <f t="shared" si="22"/>
        <v>-</v>
      </c>
      <c r="P35" s="227" t="str">
        <f t="shared" ref="P35:AB35" si="23">IFERROR(P23/P10,"-")</f>
        <v>-</v>
      </c>
      <c r="Q35" s="227" t="str">
        <f t="shared" si="23"/>
        <v>-</v>
      </c>
      <c r="R35" s="227" t="str">
        <f t="shared" si="23"/>
        <v>-</v>
      </c>
      <c r="S35" s="227" t="str">
        <f t="shared" si="23"/>
        <v>-</v>
      </c>
      <c r="T35" s="227" t="str">
        <f t="shared" si="23"/>
        <v>-</v>
      </c>
      <c r="U35" s="227" t="str">
        <f t="shared" si="23"/>
        <v>-</v>
      </c>
      <c r="V35" s="227" t="str">
        <f t="shared" si="23"/>
        <v>-</v>
      </c>
      <c r="W35" s="227" t="str">
        <f t="shared" si="23"/>
        <v>-</v>
      </c>
      <c r="X35" s="227" t="str">
        <f t="shared" si="23"/>
        <v>-</v>
      </c>
      <c r="Y35" s="227" t="str">
        <f t="shared" si="23"/>
        <v>-</v>
      </c>
      <c r="Z35" s="227" t="str">
        <f t="shared" si="23"/>
        <v>-</v>
      </c>
      <c r="AA35" s="227" t="str">
        <f t="shared" si="23"/>
        <v>-</v>
      </c>
      <c r="AB35" s="228" t="str">
        <f t="shared" si="23"/>
        <v>-</v>
      </c>
    </row>
    <row r="36" spans="1:28" ht="15" thickBot="1" x14ac:dyDescent="0.4">
      <c r="A36" s="223" t="s">
        <v>295</v>
      </c>
      <c r="B36" s="223"/>
      <c r="C36" s="228" t="str">
        <f t="shared" si="22"/>
        <v>-</v>
      </c>
      <c r="D36" s="228" t="str">
        <f>IFERROR(D24/D11,"-")</f>
        <v>-</v>
      </c>
      <c r="E36" s="228" t="str">
        <f t="shared" si="22"/>
        <v>-</v>
      </c>
      <c r="F36" s="228" t="str">
        <f t="shared" si="22"/>
        <v>-</v>
      </c>
      <c r="G36" s="228" t="str">
        <f t="shared" si="22"/>
        <v>-</v>
      </c>
      <c r="H36" s="228" t="str">
        <f t="shared" si="22"/>
        <v>-</v>
      </c>
      <c r="I36" s="228" t="str">
        <f t="shared" si="22"/>
        <v>-</v>
      </c>
      <c r="J36" s="228" t="str">
        <f t="shared" si="22"/>
        <v>-</v>
      </c>
      <c r="K36" s="228" t="str">
        <f t="shared" si="22"/>
        <v>-</v>
      </c>
      <c r="L36" s="228" t="str">
        <f t="shared" si="22"/>
        <v>-</v>
      </c>
      <c r="M36" s="228" t="str">
        <f t="shared" si="22"/>
        <v>-</v>
      </c>
      <c r="N36" s="228" t="str">
        <f t="shared" si="22"/>
        <v>-</v>
      </c>
      <c r="O36" s="228" t="str">
        <f t="shared" si="22"/>
        <v>-</v>
      </c>
      <c r="P36" s="228" t="str">
        <f t="shared" ref="P36" si="24">IFERROR(P24/P11,"-")</f>
        <v>-</v>
      </c>
      <c r="Q36" s="228" t="str">
        <f>IFERROR(Q24/Q11,"-")</f>
        <v>-</v>
      </c>
      <c r="R36" s="228" t="str">
        <f t="shared" ref="R36:AB36" si="25">IFERROR(R24/R11,"-")</f>
        <v>-</v>
      </c>
      <c r="S36" s="228" t="str">
        <f t="shared" si="25"/>
        <v>-</v>
      </c>
      <c r="T36" s="228" t="str">
        <f t="shared" si="25"/>
        <v>-</v>
      </c>
      <c r="U36" s="228" t="str">
        <f t="shared" si="25"/>
        <v>-</v>
      </c>
      <c r="V36" s="228" t="str">
        <f t="shared" si="25"/>
        <v>-</v>
      </c>
      <c r="W36" s="228" t="str">
        <f t="shared" si="25"/>
        <v>-</v>
      </c>
      <c r="X36" s="228" t="str">
        <f t="shared" si="25"/>
        <v>-</v>
      </c>
      <c r="Y36" s="228" t="str">
        <f t="shared" si="25"/>
        <v>-</v>
      </c>
      <c r="Z36" s="228" t="str">
        <f t="shared" si="25"/>
        <v>-</v>
      </c>
      <c r="AA36" s="228" t="str">
        <f t="shared" si="25"/>
        <v>-</v>
      </c>
      <c r="AB36" s="228" t="str">
        <f t="shared" si="25"/>
        <v>-</v>
      </c>
    </row>
  </sheetData>
  <mergeCells count="6">
    <mergeCell ref="C2:O2"/>
    <mergeCell ref="C15:O15"/>
    <mergeCell ref="C27:O27"/>
    <mergeCell ref="P2:AB2"/>
    <mergeCell ref="P15:AB15"/>
    <mergeCell ref="P27:AB27"/>
  </mergeCells>
  <pageMargins left="0.11811023622047245" right="0.11811023622047245" top="0.74803149606299213" bottom="0.74803149606299213" header="0.31496062992125984" footer="0.31496062992125984"/>
  <pageSetup paperSize="9" scale="98"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C6082-B7EA-435F-BDF1-3DF6F9CCF806}">
  <sheetPr>
    <tabColor rgb="FF00B050"/>
    <pageSetUpPr fitToPage="1"/>
  </sheetPr>
  <dimension ref="A1:T16"/>
  <sheetViews>
    <sheetView zoomScale="80" zoomScaleNormal="80" zoomScaleSheetLayoutView="100" workbookViewId="0">
      <pane xSplit="2" topLeftCell="C1" activePane="topRight" state="frozen"/>
      <selection pane="topRight" activeCell="M25" sqref="M25"/>
    </sheetView>
  </sheetViews>
  <sheetFormatPr defaultRowHeight="14" x14ac:dyDescent="0.3"/>
  <cols>
    <col min="1" max="1" width="6" style="209" customWidth="1"/>
    <col min="2" max="2" width="40" style="182" customWidth="1"/>
    <col min="3" max="3" width="11.54296875" style="182" customWidth="1"/>
    <col min="4" max="4" width="11.7265625" style="182" customWidth="1"/>
    <col min="5" max="5" width="14.1796875" style="182" customWidth="1"/>
    <col min="6" max="7" width="14.54296875" style="182" customWidth="1"/>
    <col min="8" max="8" width="16.1796875" style="182" customWidth="1"/>
    <col min="9" max="9" width="16.453125" style="182" customWidth="1"/>
    <col min="10" max="10" width="23.54296875" style="182" customWidth="1"/>
    <col min="11" max="11" width="17.453125" style="182" customWidth="1"/>
    <col min="12" max="12" width="11.54296875" style="182" customWidth="1"/>
    <col min="13" max="13" width="13" style="182" customWidth="1"/>
    <col min="14" max="14" width="14.1796875" style="182" customWidth="1"/>
    <col min="15" max="16" width="14.54296875" style="182" customWidth="1"/>
    <col min="17" max="17" width="16.1796875" style="182" customWidth="1"/>
    <col min="18" max="18" width="16.453125" style="182" customWidth="1"/>
    <col min="19" max="19" width="23.54296875" style="182" customWidth="1"/>
    <col min="20" max="20" width="17.453125" style="182" customWidth="1"/>
    <col min="21" max="260" width="9.1796875" style="182"/>
    <col min="261" max="261" width="6" style="182" customWidth="1"/>
    <col min="262" max="262" width="40" style="182" customWidth="1"/>
    <col min="263" max="263" width="9.453125" style="182" customWidth="1"/>
    <col min="264" max="264" width="17.453125" style="182" customWidth="1"/>
    <col min="265" max="265" width="14.1796875" style="182" customWidth="1"/>
    <col min="266" max="266" width="14.54296875" style="182" customWidth="1"/>
    <col min="267" max="267" width="16.1796875" style="182" customWidth="1"/>
    <col min="268" max="268" width="14.26953125" style="182" customWidth="1"/>
    <col min="269" max="269" width="17.453125" style="182" customWidth="1"/>
    <col min="270" max="270" width="18.26953125" style="182" customWidth="1"/>
    <col min="271" max="271" width="14.1796875" style="182" customWidth="1"/>
    <col min="272" max="272" width="14.54296875" style="182" customWidth="1"/>
    <col min="273" max="273" width="16.1796875" style="182" customWidth="1"/>
    <col min="274" max="274" width="14.26953125" style="182" customWidth="1"/>
    <col min="275" max="275" width="17.453125" style="182" customWidth="1"/>
    <col min="276" max="276" width="30.453125" style="182" customWidth="1"/>
    <col min="277" max="516" width="9.1796875" style="182"/>
    <col min="517" max="517" width="6" style="182" customWidth="1"/>
    <col min="518" max="518" width="40" style="182" customWidth="1"/>
    <col min="519" max="519" width="9.453125" style="182" customWidth="1"/>
    <col min="520" max="520" width="17.453125" style="182" customWidth="1"/>
    <col min="521" max="521" width="14.1796875" style="182" customWidth="1"/>
    <col min="522" max="522" width="14.54296875" style="182" customWidth="1"/>
    <col min="523" max="523" width="16.1796875" style="182" customWidth="1"/>
    <col min="524" max="524" width="14.26953125" style="182" customWidth="1"/>
    <col min="525" max="525" width="17.453125" style="182" customWidth="1"/>
    <col min="526" max="526" width="18.26953125" style="182" customWidth="1"/>
    <col min="527" max="527" width="14.1796875" style="182" customWidth="1"/>
    <col min="528" max="528" width="14.54296875" style="182" customWidth="1"/>
    <col min="529" max="529" width="16.1796875" style="182" customWidth="1"/>
    <col min="530" max="530" width="14.26953125" style="182" customWidth="1"/>
    <col min="531" max="531" width="17.453125" style="182" customWidth="1"/>
    <col min="532" max="532" width="30.453125" style="182" customWidth="1"/>
    <col min="533" max="772" width="9.1796875" style="182"/>
    <col min="773" max="773" width="6" style="182" customWidth="1"/>
    <col min="774" max="774" width="40" style="182" customWidth="1"/>
    <col min="775" max="775" width="9.453125" style="182" customWidth="1"/>
    <col min="776" max="776" width="17.453125" style="182" customWidth="1"/>
    <col min="777" max="777" width="14.1796875" style="182" customWidth="1"/>
    <col min="778" max="778" width="14.54296875" style="182" customWidth="1"/>
    <col min="779" max="779" width="16.1796875" style="182" customWidth="1"/>
    <col min="780" max="780" width="14.26953125" style="182" customWidth="1"/>
    <col min="781" max="781" width="17.453125" style="182" customWidth="1"/>
    <col min="782" max="782" width="18.26953125" style="182" customWidth="1"/>
    <col min="783" max="783" width="14.1796875" style="182" customWidth="1"/>
    <col min="784" max="784" width="14.54296875" style="182" customWidth="1"/>
    <col min="785" max="785" width="16.1796875" style="182" customWidth="1"/>
    <col min="786" max="786" width="14.26953125" style="182" customWidth="1"/>
    <col min="787" max="787" width="17.453125" style="182" customWidth="1"/>
    <col min="788" max="788" width="30.453125" style="182" customWidth="1"/>
    <col min="789" max="1028" width="9.1796875" style="182"/>
    <col min="1029" max="1029" width="6" style="182" customWidth="1"/>
    <col min="1030" max="1030" width="40" style="182" customWidth="1"/>
    <col min="1031" max="1031" width="9.453125" style="182" customWidth="1"/>
    <col min="1032" max="1032" width="17.453125" style="182" customWidth="1"/>
    <col min="1033" max="1033" width="14.1796875" style="182" customWidth="1"/>
    <col min="1034" max="1034" width="14.54296875" style="182" customWidth="1"/>
    <col min="1035" max="1035" width="16.1796875" style="182" customWidth="1"/>
    <col min="1036" max="1036" width="14.26953125" style="182" customWidth="1"/>
    <col min="1037" max="1037" width="17.453125" style="182" customWidth="1"/>
    <col min="1038" max="1038" width="18.26953125" style="182" customWidth="1"/>
    <col min="1039" max="1039" width="14.1796875" style="182" customWidth="1"/>
    <col min="1040" max="1040" width="14.54296875" style="182" customWidth="1"/>
    <col min="1041" max="1041" width="16.1796875" style="182" customWidth="1"/>
    <col min="1042" max="1042" width="14.26953125" style="182" customWidth="1"/>
    <col min="1043" max="1043" width="17.453125" style="182" customWidth="1"/>
    <col min="1044" max="1044" width="30.453125" style="182" customWidth="1"/>
    <col min="1045" max="1284" width="9.1796875" style="182"/>
    <col min="1285" max="1285" width="6" style="182" customWidth="1"/>
    <col min="1286" max="1286" width="40" style="182" customWidth="1"/>
    <col min="1287" max="1287" width="9.453125" style="182" customWidth="1"/>
    <col min="1288" max="1288" width="17.453125" style="182" customWidth="1"/>
    <col min="1289" max="1289" width="14.1796875" style="182" customWidth="1"/>
    <col min="1290" max="1290" width="14.54296875" style="182" customWidth="1"/>
    <col min="1291" max="1291" width="16.1796875" style="182" customWidth="1"/>
    <col min="1292" max="1292" width="14.26953125" style="182" customWidth="1"/>
    <col min="1293" max="1293" width="17.453125" style="182" customWidth="1"/>
    <col min="1294" max="1294" width="18.26953125" style="182" customWidth="1"/>
    <col min="1295" max="1295" width="14.1796875" style="182" customWidth="1"/>
    <col min="1296" max="1296" width="14.54296875" style="182" customWidth="1"/>
    <col min="1297" max="1297" width="16.1796875" style="182" customWidth="1"/>
    <col min="1298" max="1298" width="14.26953125" style="182" customWidth="1"/>
    <col min="1299" max="1299" width="17.453125" style="182" customWidth="1"/>
    <col min="1300" max="1300" width="30.453125" style="182" customWidth="1"/>
    <col min="1301" max="1540" width="9.1796875" style="182"/>
    <col min="1541" max="1541" width="6" style="182" customWidth="1"/>
    <col min="1542" max="1542" width="40" style="182" customWidth="1"/>
    <col min="1543" max="1543" width="9.453125" style="182" customWidth="1"/>
    <col min="1544" max="1544" width="17.453125" style="182" customWidth="1"/>
    <col min="1545" max="1545" width="14.1796875" style="182" customWidth="1"/>
    <col min="1546" max="1546" width="14.54296875" style="182" customWidth="1"/>
    <col min="1547" max="1547" width="16.1796875" style="182" customWidth="1"/>
    <col min="1548" max="1548" width="14.26953125" style="182" customWidth="1"/>
    <col min="1549" max="1549" width="17.453125" style="182" customWidth="1"/>
    <col min="1550" max="1550" width="18.26953125" style="182" customWidth="1"/>
    <col min="1551" max="1551" width="14.1796875" style="182" customWidth="1"/>
    <col min="1552" max="1552" width="14.54296875" style="182" customWidth="1"/>
    <col min="1553" max="1553" width="16.1796875" style="182" customWidth="1"/>
    <col min="1554" max="1554" width="14.26953125" style="182" customWidth="1"/>
    <col min="1555" max="1555" width="17.453125" style="182" customWidth="1"/>
    <col min="1556" max="1556" width="30.453125" style="182" customWidth="1"/>
    <col min="1557" max="1796" width="9.1796875" style="182"/>
    <col min="1797" max="1797" width="6" style="182" customWidth="1"/>
    <col min="1798" max="1798" width="40" style="182" customWidth="1"/>
    <col min="1799" max="1799" width="9.453125" style="182" customWidth="1"/>
    <col min="1800" max="1800" width="17.453125" style="182" customWidth="1"/>
    <col min="1801" max="1801" width="14.1796875" style="182" customWidth="1"/>
    <col min="1802" max="1802" width="14.54296875" style="182" customWidth="1"/>
    <col min="1803" max="1803" width="16.1796875" style="182" customWidth="1"/>
    <col min="1804" max="1804" width="14.26953125" style="182" customWidth="1"/>
    <col min="1805" max="1805" width="17.453125" style="182" customWidth="1"/>
    <col min="1806" max="1806" width="18.26953125" style="182" customWidth="1"/>
    <col min="1807" max="1807" width="14.1796875" style="182" customWidth="1"/>
    <col min="1808" max="1808" width="14.54296875" style="182" customWidth="1"/>
    <col min="1809" max="1809" width="16.1796875" style="182" customWidth="1"/>
    <col min="1810" max="1810" width="14.26953125" style="182" customWidth="1"/>
    <col min="1811" max="1811" width="17.453125" style="182" customWidth="1"/>
    <col min="1812" max="1812" width="30.453125" style="182" customWidth="1"/>
    <col min="1813" max="2052" width="9.1796875" style="182"/>
    <col min="2053" max="2053" width="6" style="182" customWidth="1"/>
    <col min="2054" max="2054" width="40" style="182" customWidth="1"/>
    <col min="2055" max="2055" width="9.453125" style="182" customWidth="1"/>
    <col min="2056" max="2056" width="17.453125" style="182" customWidth="1"/>
    <col min="2057" max="2057" width="14.1796875" style="182" customWidth="1"/>
    <col min="2058" max="2058" width="14.54296875" style="182" customWidth="1"/>
    <col min="2059" max="2059" width="16.1796875" style="182" customWidth="1"/>
    <col min="2060" max="2060" width="14.26953125" style="182" customWidth="1"/>
    <col min="2061" max="2061" width="17.453125" style="182" customWidth="1"/>
    <col min="2062" max="2062" width="18.26953125" style="182" customWidth="1"/>
    <col min="2063" max="2063" width="14.1796875" style="182" customWidth="1"/>
    <col min="2064" max="2064" width="14.54296875" style="182" customWidth="1"/>
    <col min="2065" max="2065" width="16.1796875" style="182" customWidth="1"/>
    <col min="2066" max="2066" width="14.26953125" style="182" customWidth="1"/>
    <col min="2067" max="2067" width="17.453125" style="182" customWidth="1"/>
    <col min="2068" max="2068" width="30.453125" style="182" customWidth="1"/>
    <col min="2069" max="2308" width="9.1796875" style="182"/>
    <col min="2309" max="2309" width="6" style="182" customWidth="1"/>
    <col min="2310" max="2310" width="40" style="182" customWidth="1"/>
    <col min="2311" max="2311" width="9.453125" style="182" customWidth="1"/>
    <col min="2312" max="2312" width="17.453125" style="182" customWidth="1"/>
    <col min="2313" max="2313" width="14.1796875" style="182" customWidth="1"/>
    <col min="2314" max="2314" width="14.54296875" style="182" customWidth="1"/>
    <col min="2315" max="2315" width="16.1796875" style="182" customWidth="1"/>
    <col min="2316" max="2316" width="14.26953125" style="182" customWidth="1"/>
    <col min="2317" max="2317" width="17.453125" style="182" customWidth="1"/>
    <col min="2318" max="2318" width="18.26953125" style="182" customWidth="1"/>
    <col min="2319" max="2319" width="14.1796875" style="182" customWidth="1"/>
    <col min="2320" max="2320" width="14.54296875" style="182" customWidth="1"/>
    <col min="2321" max="2321" width="16.1796875" style="182" customWidth="1"/>
    <col min="2322" max="2322" width="14.26953125" style="182" customWidth="1"/>
    <col min="2323" max="2323" width="17.453125" style="182" customWidth="1"/>
    <col min="2324" max="2324" width="30.453125" style="182" customWidth="1"/>
    <col min="2325" max="2564" width="9.1796875" style="182"/>
    <col min="2565" max="2565" width="6" style="182" customWidth="1"/>
    <col min="2566" max="2566" width="40" style="182" customWidth="1"/>
    <col min="2567" max="2567" width="9.453125" style="182" customWidth="1"/>
    <col min="2568" max="2568" width="17.453125" style="182" customWidth="1"/>
    <col min="2569" max="2569" width="14.1796875" style="182" customWidth="1"/>
    <col min="2570" max="2570" width="14.54296875" style="182" customWidth="1"/>
    <col min="2571" max="2571" width="16.1796875" style="182" customWidth="1"/>
    <col min="2572" max="2572" width="14.26953125" style="182" customWidth="1"/>
    <col min="2573" max="2573" width="17.453125" style="182" customWidth="1"/>
    <col min="2574" max="2574" width="18.26953125" style="182" customWidth="1"/>
    <col min="2575" max="2575" width="14.1796875" style="182" customWidth="1"/>
    <col min="2576" max="2576" width="14.54296875" style="182" customWidth="1"/>
    <col min="2577" max="2577" width="16.1796875" style="182" customWidth="1"/>
    <col min="2578" max="2578" width="14.26953125" style="182" customWidth="1"/>
    <col min="2579" max="2579" width="17.453125" style="182" customWidth="1"/>
    <col min="2580" max="2580" width="30.453125" style="182" customWidth="1"/>
    <col min="2581" max="2820" width="9.1796875" style="182"/>
    <col min="2821" max="2821" width="6" style="182" customWidth="1"/>
    <col min="2822" max="2822" width="40" style="182" customWidth="1"/>
    <col min="2823" max="2823" width="9.453125" style="182" customWidth="1"/>
    <col min="2824" max="2824" width="17.453125" style="182" customWidth="1"/>
    <col min="2825" max="2825" width="14.1796875" style="182" customWidth="1"/>
    <col min="2826" max="2826" width="14.54296875" style="182" customWidth="1"/>
    <col min="2827" max="2827" width="16.1796875" style="182" customWidth="1"/>
    <col min="2828" max="2828" width="14.26953125" style="182" customWidth="1"/>
    <col min="2829" max="2829" width="17.453125" style="182" customWidth="1"/>
    <col min="2830" max="2830" width="18.26953125" style="182" customWidth="1"/>
    <col min="2831" max="2831" width="14.1796875" style="182" customWidth="1"/>
    <col min="2832" max="2832" width="14.54296875" style="182" customWidth="1"/>
    <col min="2833" max="2833" width="16.1796875" style="182" customWidth="1"/>
    <col min="2834" max="2834" width="14.26953125" style="182" customWidth="1"/>
    <col min="2835" max="2835" width="17.453125" style="182" customWidth="1"/>
    <col min="2836" max="2836" width="30.453125" style="182" customWidth="1"/>
    <col min="2837" max="3076" width="9.1796875" style="182"/>
    <col min="3077" max="3077" width="6" style="182" customWidth="1"/>
    <col min="3078" max="3078" width="40" style="182" customWidth="1"/>
    <col min="3079" max="3079" width="9.453125" style="182" customWidth="1"/>
    <col min="3080" max="3080" width="17.453125" style="182" customWidth="1"/>
    <col min="3081" max="3081" width="14.1796875" style="182" customWidth="1"/>
    <col min="3082" max="3082" width="14.54296875" style="182" customWidth="1"/>
    <col min="3083" max="3083" width="16.1796875" style="182" customWidth="1"/>
    <col min="3084" max="3084" width="14.26953125" style="182" customWidth="1"/>
    <col min="3085" max="3085" width="17.453125" style="182" customWidth="1"/>
    <col min="3086" max="3086" width="18.26953125" style="182" customWidth="1"/>
    <col min="3087" max="3087" width="14.1796875" style="182" customWidth="1"/>
    <col min="3088" max="3088" width="14.54296875" style="182" customWidth="1"/>
    <col min="3089" max="3089" width="16.1796875" style="182" customWidth="1"/>
    <col min="3090" max="3090" width="14.26953125" style="182" customWidth="1"/>
    <col min="3091" max="3091" width="17.453125" style="182" customWidth="1"/>
    <col min="3092" max="3092" width="30.453125" style="182" customWidth="1"/>
    <col min="3093" max="3332" width="9.1796875" style="182"/>
    <col min="3333" max="3333" width="6" style="182" customWidth="1"/>
    <col min="3334" max="3334" width="40" style="182" customWidth="1"/>
    <col min="3335" max="3335" width="9.453125" style="182" customWidth="1"/>
    <col min="3336" max="3336" width="17.453125" style="182" customWidth="1"/>
    <col min="3337" max="3337" width="14.1796875" style="182" customWidth="1"/>
    <col min="3338" max="3338" width="14.54296875" style="182" customWidth="1"/>
    <col min="3339" max="3339" width="16.1796875" style="182" customWidth="1"/>
    <col min="3340" max="3340" width="14.26953125" style="182" customWidth="1"/>
    <col min="3341" max="3341" width="17.453125" style="182" customWidth="1"/>
    <col min="3342" max="3342" width="18.26953125" style="182" customWidth="1"/>
    <col min="3343" max="3343" width="14.1796875" style="182" customWidth="1"/>
    <col min="3344" max="3344" width="14.54296875" style="182" customWidth="1"/>
    <col min="3345" max="3345" width="16.1796875" style="182" customWidth="1"/>
    <col min="3346" max="3346" width="14.26953125" style="182" customWidth="1"/>
    <col min="3347" max="3347" width="17.453125" style="182" customWidth="1"/>
    <col min="3348" max="3348" width="30.453125" style="182" customWidth="1"/>
    <col min="3349" max="3588" width="9.1796875" style="182"/>
    <col min="3589" max="3589" width="6" style="182" customWidth="1"/>
    <col min="3590" max="3590" width="40" style="182" customWidth="1"/>
    <col min="3591" max="3591" width="9.453125" style="182" customWidth="1"/>
    <col min="3592" max="3592" width="17.453125" style="182" customWidth="1"/>
    <col min="3593" max="3593" width="14.1796875" style="182" customWidth="1"/>
    <col min="3594" max="3594" width="14.54296875" style="182" customWidth="1"/>
    <col min="3595" max="3595" width="16.1796875" style="182" customWidth="1"/>
    <col min="3596" max="3596" width="14.26953125" style="182" customWidth="1"/>
    <col min="3597" max="3597" width="17.453125" style="182" customWidth="1"/>
    <col min="3598" max="3598" width="18.26953125" style="182" customWidth="1"/>
    <col min="3599" max="3599" width="14.1796875" style="182" customWidth="1"/>
    <col min="3600" max="3600" width="14.54296875" style="182" customWidth="1"/>
    <col min="3601" max="3601" width="16.1796875" style="182" customWidth="1"/>
    <col min="3602" max="3602" width="14.26953125" style="182" customWidth="1"/>
    <col min="3603" max="3603" width="17.453125" style="182" customWidth="1"/>
    <col min="3604" max="3604" width="30.453125" style="182" customWidth="1"/>
    <col min="3605" max="3844" width="9.1796875" style="182"/>
    <col min="3845" max="3845" width="6" style="182" customWidth="1"/>
    <col min="3846" max="3846" width="40" style="182" customWidth="1"/>
    <col min="3847" max="3847" width="9.453125" style="182" customWidth="1"/>
    <col min="3848" max="3848" width="17.453125" style="182" customWidth="1"/>
    <col min="3849" max="3849" width="14.1796875" style="182" customWidth="1"/>
    <col min="3850" max="3850" width="14.54296875" style="182" customWidth="1"/>
    <col min="3851" max="3851" width="16.1796875" style="182" customWidth="1"/>
    <col min="3852" max="3852" width="14.26953125" style="182" customWidth="1"/>
    <col min="3853" max="3853" width="17.453125" style="182" customWidth="1"/>
    <col min="3854" max="3854" width="18.26953125" style="182" customWidth="1"/>
    <col min="3855" max="3855" width="14.1796875" style="182" customWidth="1"/>
    <col min="3856" max="3856" width="14.54296875" style="182" customWidth="1"/>
    <col min="3857" max="3857" width="16.1796875" style="182" customWidth="1"/>
    <col min="3858" max="3858" width="14.26953125" style="182" customWidth="1"/>
    <col min="3859" max="3859" width="17.453125" style="182" customWidth="1"/>
    <col min="3860" max="3860" width="30.453125" style="182" customWidth="1"/>
    <col min="3861" max="4100" width="9.1796875" style="182"/>
    <col min="4101" max="4101" width="6" style="182" customWidth="1"/>
    <col min="4102" max="4102" width="40" style="182" customWidth="1"/>
    <col min="4103" max="4103" width="9.453125" style="182" customWidth="1"/>
    <col min="4104" max="4104" width="17.453125" style="182" customWidth="1"/>
    <col min="4105" max="4105" width="14.1796875" style="182" customWidth="1"/>
    <col min="4106" max="4106" width="14.54296875" style="182" customWidth="1"/>
    <col min="4107" max="4107" width="16.1796875" style="182" customWidth="1"/>
    <col min="4108" max="4108" width="14.26953125" style="182" customWidth="1"/>
    <col min="4109" max="4109" width="17.453125" style="182" customWidth="1"/>
    <col min="4110" max="4110" width="18.26953125" style="182" customWidth="1"/>
    <col min="4111" max="4111" width="14.1796875" style="182" customWidth="1"/>
    <col min="4112" max="4112" width="14.54296875" style="182" customWidth="1"/>
    <col min="4113" max="4113" width="16.1796875" style="182" customWidth="1"/>
    <col min="4114" max="4114" width="14.26953125" style="182" customWidth="1"/>
    <col min="4115" max="4115" width="17.453125" style="182" customWidth="1"/>
    <col min="4116" max="4116" width="30.453125" style="182" customWidth="1"/>
    <col min="4117" max="4356" width="9.1796875" style="182"/>
    <col min="4357" max="4357" width="6" style="182" customWidth="1"/>
    <col min="4358" max="4358" width="40" style="182" customWidth="1"/>
    <col min="4359" max="4359" width="9.453125" style="182" customWidth="1"/>
    <col min="4360" max="4360" width="17.453125" style="182" customWidth="1"/>
    <col min="4361" max="4361" width="14.1796875" style="182" customWidth="1"/>
    <col min="4362" max="4362" width="14.54296875" style="182" customWidth="1"/>
    <col min="4363" max="4363" width="16.1796875" style="182" customWidth="1"/>
    <col min="4364" max="4364" width="14.26953125" style="182" customWidth="1"/>
    <col min="4365" max="4365" width="17.453125" style="182" customWidth="1"/>
    <col min="4366" max="4366" width="18.26953125" style="182" customWidth="1"/>
    <col min="4367" max="4367" width="14.1796875" style="182" customWidth="1"/>
    <col min="4368" max="4368" width="14.54296875" style="182" customWidth="1"/>
    <col min="4369" max="4369" width="16.1796875" style="182" customWidth="1"/>
    <col min="4370" max="4370" width="14.26953125" style="182" customWidth="1"/>
    <col min="4371" max="4371" width="17.453125" style="182" customWidth="1"/>
    <col min="4372" max="4372" width="30.453125" style="182" customWidth="1"/>
    <col min="4373" max="4612" width="9.1796875" style="182"/>
    <col min="4613" max="4613" width="6" style="182" customWidth="1"/>
    <col min="4614" max="4614" width="40" style="182" customWidth="1"/>
    <col min="4615" max="4615" width="9.453125" style="182" customWidth="1"/>
    <col min="4616" max="4616" width="17.453125" style="182" customWidth="1"/>
    <col min="4617" max="4617" width="14.1796875" style="182" customWidth="1"/>
    <col min="4618" max="4618" width="14.54296875" style="182" customWidth="1"/>
    <col min="4619" max="4619" width="16.1796875" style="182" customWidth="1"/>
    <col min="4620" max="4620" width="14.26953125" style="182" customWidth="1"/>
    <col min="4621" max="4621" width="17.453125" style="182" customWidth="1"/>
    <col min="4622" max="4622" width="18.26953125" style="182" customWidth="1"/>
    <col min="4623" max="4623" width="14.1796875" style="182" customWidth="1"/>
    <col min="4624" max="4624" width="14.54296875" style="182" customWidth="1"/>
    <col min="4625" max="4625" width="16.1796875" style="182" customWidth="1"/>
    <col min="4626" max="4626" width="14.26953125" style="182" customWidth="1"/>
    <col min="4627" max="4627" width="17.453125" style="182" customWidth="1"/>
    <col min="4628" max="4628" width="30.453125" style="182" customWidth="1"/>
    <col min="4629" max="4868" width="9.1796875" style="182"/>
    <col min="4869" max="4869" width="6" style="182" customWidth="1"/>
    <col min="4870" max="4870" width="40" style="182" customWidth="1"/>
    <col min="4871" max="4871" width="9.453125" style="182" customWidth="1"/>
    <col min="4872" max="4872" width="17.453125" style="182" customWidth="1"/>
    <col min="4873" max="4873" width="14.1796875" style="182" customWidth="1"/>
    <col min="4874" max="4874" width="14.54296875" style="182" customWidth="1"/>
    <col min="4875" max="4875" width="16.1796875" style="182" customWidth="1"/>
    <col min="4876" max="4876" width="14.26953125" style="182" customWidth="1"/>
    <col min="4877" max="4877" width="17.453125" style="182" customWidth="1"/>
    <col min="4878" max="4878" width="18.26953125" style="182" customWidth="1"/>
    <col min="4879" max="4879" width="14.1796875" style="182" customWidth="1"/>
    <col min="4880" max="4880" width="14.54296875" style="182" customWidth="1"/>
    <col min="4881" max="4881" width="16.1796875" style="182" customWidth="1"/>
    <col min="4882" max="4882" width="14.26953125" style="182" customWidth="1"/>
    <col min="4883" max="4883" width="17.453125" style="182" customWidth="1"/>
    <col min="4884" max="4884" width="30.453125" style="182" customWidth="1"/>
    <col min="4885" max="5124" width="9.1796875" style="182"/>
    <col min="5125" max="5125" width="6" style="182" customWidth="1"/>
    <col min="5126" max="5126" width="40" style="182" customWidth="1"/>
    <col min="5127" max="5127" width="9.453125" style="182" customWidth="1"/>
    <col min="5128" max="5128" width="17.453125" style="182" customWidth="1"/>
    <col min="5129" max="5129" width="14.1796875" style="182" customWidth="1"/>
    <col min="5130" max="5130" width="14.54296875" style="182" customWidth="1"/>
    <col min="5131" max="5131" width="16.1796875" style="182" customWidth="1"/>
    <col min="5132" max="5132" width="14.26953125" style="182" customWidth="1"/>
    <col min="5133" max="5133" width="17.453125" style="182" customWidth="1"/>
    <col min="5134" max="5134" width="18.26953125" style="182" customWidth="1"/>
    <col min="5135" max="5135" width="14.1796875" style="182" customWidth="1"/>
    <col min="5136" max="5136" width="14.54296875" style="182" customWidth="1"/>
    <col min="5137" max="5137" width="16.1796875" style="182" customWidth="1"/>
    <col min="5138" max="5138" width="14.26953125" style="182" customWidth="1"/>
    <col min="5139" max="5139" width="17.453125" style="182" customWidth="1"/>
    <col min="5140" max="5140" width="30.453125" style="182" customWidth="1"/>
    <col min="5141" max="5380" width="9.1796875" style="182"/>
    <col min="5381" max="5381" width="6" style="182" customWidth="1"/>
    <col min="5382" max="5382" width="40" style="182" customWidth="1"/>
    <col min="5383" max="5383" width="9.453125" style="182" customWidth="1"/>
    <col min="5384" max="5384" width="17.453125" style="182" customWidth="1"/>
    <col min="5385" max="5385" width="14.1796875" style="182" customWidth="1"/>
    <col min="5386" max="5386" width="14.54296875" style="182" customWidth="1"/>
    <col min="5387" max="5387" width="16.1796875" style="182" customWidth="1"/>
    <col min="5388" max="5388" width="14.26953125" style="182" customWidth="1"/>
    <col min="5389" max="5389" width="17.453125" style="182" customWidth="1"/>
    <col min="5390" max="5390" width="18.26953125" style="182" customWidth="1"/>
    <col min="5391" max="5391" width="14.1796875" style="182" customWidth="1"/>
    <col min="5392" max="5392" width="14.54296875" style="182" customWidth="1"/>
    <col min="5393" max="5393" width="16.1796875" style="182" customWidth="1"/>
    <col min="5394" max="5394" width="14.26953125" style="182" customWidth="1"/>
    <col min="5395" max="5395" width="17.453125" style="182" customWidth="1"/>
    <col min="5396" max="5396" width="30.453125" style="182" customWidth="1"/>
    <col min="5397" max="5636" width="9.1796875" style="182"/>
    <col min="5637" max="5637" width="6" style="182" customWidth="1"/>
    <col min="5638" max="5638" width="40" style="182" customWidth="1"/>
    <col min="5639" max="5639" width="9.453125" style="182" customWidth="1"/>
    <col min="5640" max="5640" width="17.453125" style="182" customWidth="1"/>
    <col min="5641" max="5641" width="14.1796875" style="182" customWidth="1"/>
    <col min="5642" max="5642" width="14.54296875" style="182" customWidth="1"/>
    <col min="5643" max="5643" width="16.1796875" style="182" customWidth="1"/>
    <col min="5644" max="5644" width="14.26953125" style="182" customWidth="1"/>
    <col min="5645" max="5645" width="17.453125" style="182" customWidth="1"/>
    <col min="5646" max="5646" width="18.26953125" style="182" customWidth="1"/>
    <col min="5647" max="5647" width="14.1796875" style="182" customWidth="1"/>
    <col min="5648" max="5648" width="14.54296875" style="182" customWidth="1"/>
    <col min="5649" max="5649" width="16.1796875" style="182" customWidth="1"/>
    <col min="5650" max="5650" width="14.26953125" style="182" customWidth="1"/>
    <col min="5651" max="5651" width="17.453125" style="182" customWidth="1"/>
    <col min="5652" max="5652" width="30.453125" style="182" customWidth="1"/>
    <col min="5653" max="5892" width="9.1796875" style="182"/>
    <col min="5893" max="5893" width="6" style="182" customWidth="1"/>
    <col min="5894" max="5894" width="40" style="182" customWidth="1"/>
    <col min="5895" max="5895" width="9.453125" style="182" customWidth="1"/>
    <col min="5896" max="5896" width="17.453125" style="182" customWidth="1"/>
    <col min="5897" max="5897" width="14.1796875" style="182" customWidth="1"/>
    <col min="5898" max="5898" width="14.54296875" style="182" customWidth="1"/>
    <col min="5899" max="5899" width="16.1796875" style="182" customWidth="1"/>
    <col min="5900" max="5900" width="14.26953125" style="182" customWidth="1"/>
    <col min="5901" max="5901" width="17.453125" style="182" customWidth="1"/>
    <col min="5902" max="5902" width="18.26953125" style="182" customWidth="1"/>
    <col min="5903" max="5903" width="14.1796875" style="182" customWidth="1"/>
    <col min="5904" max="5904" width="14.54296875" style="182" customWidth="1"/>
    <col min="5905" max="5905" width="16.1796875" style="182" customWidth="1"/>
    <col min="5906" max="5906" width="14.26953125" style="182" customWidth="1"/>
    <col min="5907" max="5907" width="17.453125" style="182" customWidth="1"/>
    <col min="5908" max="5908" width="30.453125" style="182" customWidth="1"/>
    <col min="5909" max="6148" width="9.1796875" style="182"/>
    <col min="6149" max="6149" width="6" style="182" customWidth="1"/>
    <col min="6150" max="6150" width="40" style="182" customWidth="1"/>
    <col min="6151" max="6151" width="9.453125" style="182" customWidth="1"/>
    <col min="6152" max="6152" width="17.453125" style="182" customWidth="1"/>
    <col min="6153" max="6153" width="14.1796875" style="182" customWidth="1"/>
    <col min="6154" max="6154" width="14.54296875" style="182" customWidth="1"/>
    <col min="6155" max="6155" width="16.1796875" style="182" customWidth="1"/>
    <col min="6156" max="6156" width="14.26953125" style="182" customWidth="1"/>
    <col min="6157" max="6157" width="17.453125" style="182" customWidth="1"/>
    <col min="6158" max="6158" width="18.26953125" style="182" customWidth="1"/>
    <col min="6159" max="6159" width="14.1796875" style="182" customWidth="1"/>
    <col min="6160" max="6160" width="14.54296875" style="182" customWidth="1"/>
    <col min="6161" max="6161" width="16.1796875" style="182" customWidth="1"/>
    <col min="6162" max="6162" width="14.26953125" style="182" customWidth="1"/>
    <col min="6163" max="6163" width="17.453125" style="182" customWidth="1"/>
    <col min="6164" max="6164" width="30.453125" style="182" customWidth="1"/>
    <col min="6165" max="6404" width="9.1796875" style="182"/>
    <col min="6405" max="6405" width="6" style="182" customWidth="1"/>
    <col min="6406" max="6406" width="40" style="182" customWidth="1"/>
    <col min="6407" max="6407" width="9.453125" style="182" customWidth="1"/>
    <col min="6408" max="6408" width="17.453125" style="182" customWidth="1"/>
    <col min="6409" max="6409" width="14.1796875" style="182" customWidth="1"/>
    <col min="6410" max="6410" width="14.54296875" style="182" customWidth="1"/>
    <col min="6411" max="6411" width="16.1796875" style="182" customWidth="1"/>
    <col min="6412" max="6412" width="14.26953125" style="182" customWidth="1"/>
    <col min="6413" max="6413" width="17.453125" style="182" customWidth="1"/>
    <col min="6414" max="6414" width="18.26953125" style="182" customWidth="1"/>
    <col min="6415" max="6415" width="14.1796875" style="182" customWidth="1"/>
    <col min="6416" max="6416" width="14.54296875" style="182" customWidth="1"/>
    <col min="6417" max="6417" width="16.1796875" style="182" customWidth="1"/>
    <col min="6418" max="6418" width="14.26953125" style="182" customWidth="1"/>
    <col min="6419" max="6419" width="17.453125" style="182" customWidth="1"/>
    <col min="6420" max="6420" width="30.453125" style="182" customWidth="1"/>
    <col min="6421" max="6660" width="9.1796875" style="182"/>
    <col min="6661" max="6661" width="6" style="182" customWidth="1"/>
    <col min="6662" max="6662" width="40" style="182" customWidth="1"/>
    <col min="6663" max="6663" width="9.453125" style="182" customWidth="1"/>
    <col min="6664" max="6664" width="17.453125" style="182" customWidth="1"/>
    <col min="6665" max="6665" width="14.1796875" style="182" customWidth="1"/>
    <col min="6666" max="6666" width="14.54296875" style="182" customWidth="1"/>
    <col min="6667" max="6667" width="16.1796875" style="182" customWidth="1"/>
    <col min="6668" max="6668" width="14.26953125" style="182" customWidth="1"/>
    <col min="6669" max="6669" width="17.453125" style="182" customWidth="1"/>
    <col min="6670" max="6670" width="18.26953125" style="182" customWidth="1"/>
    <col min="6671" max="6671" width="14.1796875" style="182" customWidth="1"/>
    <col min="6672" max="6672" width="14.54296875" style="182" customWidth="1"/>
    <col min="6673" max="6673" width="16.1796875" style="182" customWidth="1"/>
    <col min="6674" max="6674" width="14.26953125" style="182" customWidth="1"/>
    <col min="6675" max="6675" width="17.453125" style="182" customWidth="1"/>
    <col min="6676" max="6676" width="30.453125" style="182" customWidth="1"/>
    <col min="6677" max="6916" width="9.1796875" style="182"/>
    <col min="6917" max="6917" width="6" style="182" customWidth="1"/>
    <col min="6918" max="6918" width="40" style="182" customWidth="1"/>
    <col min="6919" max="6919" width="9.453125" style="182" customWidth="1"/>
    <col min="6920" max="6920" width="17.453125" style="182" customWidth="1"/>
    <col min="6921" max="6921" width="14.1796875" style="182" customWidth="1"/>
    <col min="6922" max="6922" width="14.54296875" style="182" customWidth="1"/>
    <col min="6923" max="6923" width="16.1796875" style="182" customWidth="1"/>
    <col min="6924" max="6924" width="14.26953125" style="182" customWidth="1"/>
    <col min="6925" max="6925" width="17.453125" style="182" customWidth="1"/>
    <col min="6926" max="6926" width="18.26953125" style="182" customWidth="1"/>
    <col min="6927" max="6927" width="14.1796875" style="182" customWidth="1"/>
    <col min="6928" max="6928" width="14.54296875" style="182" customWidth="1"/>
    <col min="6929" max="6929" width="16.1796875" style="182" customWidth="1"/>
    <col min="6930" max="6930" width="14.26953125" style="182" customWidth="1"/>
    <col min="6931" max="6931" width="17.453125" style="182" customWidth="1"/>
    <col min="6932" max="6932" width="30.453125" style="182" customWidth="1"/>
    <col min="6933" max="7172" width="9.1796875" style="182"/>
    <col min="7173" max="7173" width="6" style="182" customWidth="1"/>
    <col min="7174" max="7174" width="40" style="182" customWidth="1"/>
    <col min="7175" max="7175" width="9.453125" style="182" customWidth="1"/>
    <col min="7176" max="7176" width="17.453125" style="182" customWidth="1"/>
    <col min="7177" max="7177" width="14.1796875" style="182" customWidth="1"/>
    <col min="7178" max="7178" width="14.54296875" style="182" customWidth="1"/>
    <col min="7179" max="7179" width="16.1796875" style="182" customWidth="1"/>
    <col min="7180" max="7180" width="14.26953125" style="182" customWidth="1"/>
    <col min="7181" max="7181" width="17.453125" style="182" customWidth="1"/>
    <col min="7182" max="7182" width="18.26953125" style="182" customWidth="1"/>
    <col min="7183" max="7183" width="14.1796875" style="182" customWidth="1"/>
    <col min="7184" max="7184" width="14.54296875" style="182" customWidth="1"/>
    <col min="7185" max="7185" width="16.1796875" style="182" customWidth="1"/>
    <col min="7186" max="7186" width="14.26953125" style="182" customWidth="1"/>
    <col min="7187" max="7187" width="17.453125" style="182" customWidth="1"/>
    <col min="7188" max="7188" width="30.453125" style="182" customWidth="1"/>
    <col min="7189" max="7428" width="9.1796875" style="182"/>
    <col min="7429" max="7429" width="6" style="182" customWidth="1"/>
    <col min="7430" max="7430" width="40" style="182" customWidth="1"/>
    <col min="7431" max="7431" width="9.453125" style="182" customWidth="1"/>
    <col min="7432" max="7432" width="17.453125" style="182" customWidth="1"/>
    <col min="7433" max="7433" width="14.1796875" style="182" customWidth="1"/>
    <col min="7434" max="7434" width="14.54296875" style="182" customWidth="1"/>
    <col min="7435" max="7435" width="16.1796875" style="182" customWidth="1"/>
    <col min="7436" max="7436" width="14.26953125" style="182" customWidth="1"/>
    <col min="7437" max="7437" width="17.453125" style="182" customWidth="1"/>
    <col min="7438" max="7438" width="18.26953125" style="182" customWidth="1"/>
    <col min="7439" max="7439" width="14.1796875" style="182" customWidth="1"/>
    <col min="7440" max="7440" width="14.54296875" style="182" customWidth="1"/>
    <col min="7441" max="7441" width="16.1796875" style="182" customWidth="1"/>
    <col min="7442" max="7442" width="14.26953125" style="182" customWidth="1"/>
    <col min="7443" max="7443" width="17.453125" style="182" customWidth="1"/>
    <col min="7444" max="7444" width="30.453125" style="182" customWidth="1"/>
    <col min="7445" max="7684" width="9.1796875" style="182"/>
    <col min="7685" max="7685" width="6" style="182" customWidth="1"/>
    <col min="7686" max="7686" width="40" style="182" customWidth="1"/>
    <col min="7687" max="7687" width="9.453125" style="182" customWidth="1"/>
    <col min="7688" max="7688" width="17.453125" style="182" customWidth="1"/>
    <col min="7689" max="7689" width="14.1796875" style="182" customWidth="1"/>
    <col min="7690" max="7690" width="14.54296875" style="182" customWidth="1"/>
    <col min="7691" max="7691" width="16.1796875" style="182" customWidth="1"/>
    <col min="7692" max="7692" width="14.26953125" style="182" customWidth="1"/>
    <col min="7693" max="7693" width="17.453125" style="182" customWidth="1"/>
    <col min="7694" max="7694" width="18.26953125" style="182" customWidth="1"/>
    <col min="7695" max="7695" width="14.1796875" style="182" customWidth="1"/>
    <col min="7696" max="7696" width="14.54296875" style="182" customWidth="1"/>
    <col min="7697" max="7697" width="16.1796875" style="182" customWidth="1"/>
    <col min="7698" max="7698" width="14.26953125" style="182" customWidth="1"/>
    <col min="7699" max="7699" width="17.453125" style="182" customWidth="1"/>
    <col min="7700" max="7700" width="30.453125" style="182" customWidth="1"/>
    <col min="7701" max="7940" width="9.1796875" style="182"/>
    <col min="7941" max="7941" width="6" style="182" customWidth="1"/>
    <col min="7942" max="7942" width="40" style="182" customWidth="1"/>
    <col min="7943" max="7943" width="9.453125" style="182" customWidth="1"/>
    <col min="7944" max="7944" width="17.453125" style="182" customWidth="1"/>
    <col min="7945" max="7945" width="14.1796875" style="182" customWidth="1"/>
    <col min="7946" max="7946" width="14.54296875" style="182" customWidth="1"/>
    <col min="7947" max="7947" width="16.1796875" style="182" customWidth="1"/>
    <col min="7948" max="7948" width="14.26953125" style="182" customWidth="1"/>
    <col min="7949" max="7949" width="17.453125" style="182" customWidth="1"/>
    <col min="7950" max="7950" width="18.26953125" style="182" customWidth="1"/>
    <col min="7951" max="7951" width="14.1796875" style="182" customWidth="1"/>
    <col min="7952" max="7952" width="14.54296875" style="182" customWidth="1"/>
    <col min="7953" max="7953" width="16.1796875" style="182" customWidth="1"/>
    <col min="7954" max="7954" width="14.26953125" style="182" customWidth="1"/>
    <col min="7955" max="7955" width="17.453125" style="182" customWidth="1"/>
    <col min="7956" max="7956" width="30.453125" style="182" customWidth="1"/>
    <col min="7957" max="8196" width="9.1796875" style="182"/>
    <col min="8197" max="8197" width="6" style="182" customWidth="1"/>
    <col min="8198" max="8198" width="40" style="182" customWidth="1"/>
    <col min="8199" max="8199" width="9.453125" style="182" customWidth="1"/>
    <col min="8200" max="8200" width="17.453125" style="182" customWidth="1"/>
    <col min="8201" max="8201" width="14.1796875" style="182" customWidth="1"/>
    <col min="8202" max="8202" width="14.54296875" style="182" customWidth="1"/>
    <col min="8203" max="8203" width="16.1796875" style="182" customWidth="1"/>
    <col min="8204" max="8204" width="14.26953125" style="182" customWidth="1"/>
    <col min="8205" max="8205" width="17.453125" style="182" customWidth="1"/>
    <col min="8206" max="8206" width="18.26953125" style="182" customWidth="1"/>
    <col min="8207" max="8207" width="14.1796875" style="182" customWidth="1"/>
    <col min="8208" max="8208" width="14.54296875" style="182" customWidth="1"/>
    <col min="8209" max="8209" width="16.1796875" style="182" customWidth="1"/>
    <col min="8210" max="8210" width="14.26953125" style="182" customWidth="1"/>
    <col min="8211" max="8211" width="17.453125" style="182" customWidth="1"/>
    <col min="8212" max="8212" width="30.453125" style="182" customWidth="1"/>
    <col min="8213" max="8452" width="9.1796875" style="182"/>
    <col min="8453" max="8453" width="6" style="182" customWidth="1"/>
    <col min="8454" max="8454" width="40" style="182" customWidth="1"/>
    <col min="8455" max="8455" width="9.453125" style="182" customWidth="1"/>
    <col min="8456" max="8456" width="17.453125" style="182" customWidth="1"/>
    <col min="8457" max="8457" width="14.1796875" style="182" customWidth="1"/>
    <col min="8458" max="8458" width="14.54296875" style="182" customWidth="1"/>
    <col min="8459" max="8459" width="16.1796875" style="182" customWidth="1"/>
    <col min="8460" max="8460" width="14.26953125" style="182" customWidth="1"/>
    <col min="8461" max="8461" width="17.453125" style="182" customWidth="1"/>
    <col min="8462" max="8462" width="18.26953125" style="182" customWidth="1"/>
    <col min="8463" max="8463" width="14.1796875" style="182" customWidth="1"/>
    <col min="8464" max="8464" width="14.54296875" style="182" customWidth="1"/>
    <col min="8465" max="8465" width="16.1796875" style="182" customWidth="1"/>
    <col min="8466" max="8466" width="14.26953125" style="182" customWidth="1"/>
    <col min="8467" max="8467" width="17.453125" style="182" customWidth="1"/>
    <col min="8468" max="8468" width="30.453125" style="182" customWidth="1"/>
    <col min="8469" max="8708" width="9.1796875" style="182"/>
    <col min="8709" max="8709" width="6" style="182" customWidth="1"/>
    <col min="8710" max="8710" width="40" style="182" customWidth="1"/>
    <col min="8711" max="8711" width="9.453125" style="182" customWidth="1"/>
    <col min="8712" max="8712" width="17.453125" style="182" customWidth="1"/>
    <col min="8713" max="8713" width="14.1796875" style="182" customWidth="1"/>
    <col min="8714" max="8714" width="14.54296875" style="182" customWidth="1"/>
    <col min="8715" max="8715" width="16.1796875" style="182" customWidth="1"/>
    <col min="8716" max="8716" width="14.26953125" style="182" customWidth="1"/>
    <col min="8717" max="8717" width="17.453125" style="182" customWidth="1"/>
    <col min="8718" max="8718" width="18.26953125" style="182" customWidth="1"/>
    <col min="8719" max="8719" width="14.1796875" style="182" customWidth="1"/>
    <col min="8720" max="8720" width="14.54296875" style="182" customWidth="1"/>
    <col min="8721" max="8721" width="16.1796875" style="182" customWidth="1"/>
    <col min="8722" max="8722" width="14.26953125" style="182" customWidth="1"/>
    <col min="8723" max="8723" width="17.453125" style="182" customWidth="1"/>
    <col min="8724" max="8724" width="30.453125" style="182" customWidth="1"/>
    <col min="8725" max="8964" width="9.1796875" style="182"/>
    <col min="8965" max="8965" width="6" style="182" customWidth="1"/>
    <col min="8966" max="8966" width="40" style="182" customWidth="1"/>
    <col min="8967" max="8967" width="9.453125" style="182" customWidth="1"/>
    <col min="8968" max="8968" width="17.453125" style="182" customWidth="1"/>
    <col min="8969" max="8969" width="14.1796875" style="182" customWidth="1"/>
    <col min="8970" max="8970" width="14.54296875" style="182" customWidth="1"/>
    <col min="8971" max="8971" width="16.1796875" style="182" customWidth="1"/>
    <col min="8972" max="8972" width="14.26953125" style="182" customWidth="1"/>
    <col min="8973" max="8973" width="17.453125" style="182" customWidth="1"/>
    <col min="8974" max="8974" width="18.26953125" style="182" customWidth="1"/>
    <col min="8975" max="8975" width="14.1796875" style="182" customWidth="1"/>
    <col min="8976" max="8976" width="14.54296875" style="182" customWidth="1"/>
    <col min="8977" max="8977" width="16.1796875" style="182" customWidth="1"/>
    <col min="8978" max="8978" width="14.26953125" style="182" customWidth="1"/>
    <col min="8979" max="8979" width="17.453125" style="182" customWidth="1"/>
    <col min="8980" max="8980" width="30.453125" style="182" customWidth="1"/>
    <col min="8981" max="9220" width="9.1796875" style="182"/>
    <col min="9221" max="9221" width="6" style="182" customWidth="1"/>
    <col min="9222" max="9222" width="40" style="182" customWidth="1"/>
    <col min="9223" max="9223" width="9.453125" style="182" customWidth="1"/>
    <col min="9224" max="9224" width="17.453125" style="182" customWidth="1"/>
    <col min="9225" max="9225" width="14.1796875" style="182" customWidth="1"/>
    <col min="9226" max="9226" width="14.54296875" style="182" customWidth="1"/>
    <col min="9227" max="9227" width="16.1796875" style="182" customWidth="1"/>
    <col min="9228" max="9228" width="14.26953125" style="182" customWidth="1"/>
    <col min="9229" max="9229" width="17.453125" style="182" customWidth="1"/>
    <col min="9230" max="9230" width="18.26953125" style="182" customWidth="1"/>
    <col min="9231" max="9231" width="14.1796875" style="182" customWidth="1"/>
    <col min="9232" max="9232" width="14.54296875" style="182" customWidth="1"/>
    <col min="9233" max="9233" width="16.1796875" style="182" customWidth="1"/>
    <col min="9234" max="9234" width="14.26953125" style="182" customWidth="1"/>
    <col min="9235" max="9235" width="17.453125" style="182" customWidth="1"/>
    <col min="9236" max="9236" width="30.453125" style="182" customWidth="1"/>
    <col min="9237" max="9476" width="9.1796875" style="182"/>
    <col min="9477" max="9477" width="6" style="182" customWidth="1"/>
    <col min="9478" max="9478" width="40" style="182" customWidth="1"/>
    <col min="9479" max="9479" width="9.453125" style="182" customWidth="1"/>
    <col min="9480" max="9480" width="17.453125" style="182" customWidth="1"/>
    <col min="9481" max="9481" width="14.1796875" style="182" customWidth="1"/>
    <col min="9482" max="9482" width="14.54296875" style="182" customWidth="1"/>
    <col min="9483" max="9483" width="16.1796875" style="182" customWidth="1"/>
    <col min="9484" max="9484" width="14.26953125" style="182" customWidth="1"/>
    <col min="9485" max="9485" width="17.453125" style="182" customWidth="1"/>
    <col min="9486" max="9486" width="18.26953125" style="182" customWidth="1"/>
    <col min="9487" max="9487" width="14.1796875" style="182" customWidth="1"/>
    <col min="9488" max="9488" width="14.54296875" style="182" customWidth="1"/>
    <col min="9489" max="9489" width="16.1796875" style="182" customWidth="1"/>
    <col min="9490" max="9490" width="14.26953125" style="182" customWidth="1"/>
    <col min="9491" max="9491" width="17.453125" style="182" customWidth="1"/>
    <col min="9492" max="9492" width="30.453125" style="182" customWidth="1"/>
    <col min="9493" max="9732" width="9.1796875" style="182"/>
    <col min="9733" max="9733" width="6" style="182" customWidth="1"/>
    <col min="9734" max="9734" width="40" style="182" customWidth="1"/>
    <col min="9735" max="9735" width="9.453125" style="182" customWidth="1"/>
    <col min="9736" max="9736" width="17.453125" style="182" customWidth="1"/>
    <col min="9737" max="9737" width="14.1796875" style="182" customWidth="1"/>
    <col min="9738" max="9738" width="14.54296875" style="182" customWidth="1"/>
    <col min="9739" max="9739" width="16.1796875" style="182" customWidth="1"/>
    <col min="9740" max="9740" width="14.26953125" style="182" customWidth="1"/>
    <col min="9741" max="9741" width="17.453125" style="182" customWidth="1"/>
    <col min="9742" max="9742" width="18.26953125" style="182" customWidth="1"/>
    <col min="9743" max="9743" width="14.1796875" style="182" customWidth="1"/>
    <col min="9744" max="9744" width="14.54296875" style="182" customWidth="1"/>
    <col min="9745" max="9745" width="16.1796875" style="182" customWidth="1"/>
    <col min="9746" max="9746" width="14.26953125" style="182" customWidth="1"/>
    <col min="9747" max="9747" width="17.453125" style="182" customWidth="1"/>
    <col min="9748" max="9748" width="30.453125" style="182" customWidth="1"/>
    <col min="9749" max="9988" width="9.1796875" style="182"/>
    <col min="9989" max="9989" width="6" style="182" customWidth="1"/>
    <col min="9990" max="9990" width="40" style="182" customWidth="1"/>
    <col min="9991" max="9991" width="9.453125" style="182" customWidth="1"/>
    <col min="9992" max="9992" width="17.453125" style="182" customWidth="1"/>
    <col min="9993" max="9993" width="14.1796875" style="182" customWidth="1"/>
    <col min="9994" max="9994" width="14.54296875" style="182" customWidth="1"/>
    <col min="9995" max="9995" width="16.1796875" style="182" customWidth="1"/>
    <col min="9996" max="9996" width="14.26953125" style="182" customWidth="1"/>
    <col min="9997" max="9997" width="17.453125" style="182" customWidth="1"/>
    <col min="9998" max="9998" width="18.26953125" style="182" customWidth="1"/>
    <col min="9999" max="9999" width="14.1796875" style="182" customWidth="1"/>
    <col min="10000" max="10000" width="14.54296875" style="182" customWidth="1"/>
    <col min="10001" max="10001" width="16.1796875" style="182" customWidth="1"/>
    <col min="10002" max="10002" width="14.26953125" style="182" customWidth="1"/>
    <col min="10003" max="10003" width="17.453125" style="182" customWidth="1"/>
    <col min="10004" max="10004" width="30.453125" style="182" customWidth="1"/>
    <col min="10005" max="10244" width="9.1796875" style="182"/>
    <col min="10245" max="10245" width="6" style="182" customWidth="1"/>
    <col min="10246" max="10246" width="40" style="182" customWidth="1"/>
    <col min="10247" max="10247" width="9.453125" style="182" customWidth="1"/>
    <col min="10248" max="10248" width="17.453125" style="182" customWidth="1"/>
    <col min="10249" max="10249" width="14.1796875" style="182" customWidth="1"/>
    <col min="10250" max="10250" width="14.54296875" style="182" customWidth="1"/>
    <col min="10251" max="10251" width="16.1796875" style="182" customWidth="1"/>
    <col min="10252" max="10252" width="14.26953125" style="182" customWidth="1"/>
    <col min="10253" max="10253" width="17.453125" style="182" customWidth="1"/>
    <col min="10254" max="10254" width="18.26953125" style="182" customWidth="1"/>
    <col min="10255" max="10255" width="14.1796875" style="182" customWidth="1"/>
    <col min="10256" max="10256" width="14.54296875" style="182" customWidth="1"/>
    <col min="10257" max="10257" width="16.1796875" style="182" customWidth="1"/>
    <col min="10258" max="10258" width="14.26953125" style="182" customWidth="1"/>
    <col min="10259" max="10259" width="17.453125" style="182" customWidth="1"/>
    <col min="10260" max="10260" width="30.453125" style="182" customWidth="1"/>
    <col min="10261" max="10500" width="9.1796875" style="182"/>
    <col min="10501" max="10501" width="6" style="182" customWidth="1"/>
    <col min="10502" max="10502" width="40" style="182" customWidth="1"/>
    <col min="10503" max="10503" width="9.453125" style="182" customWidth="1"/>
    <col min="10504" max="10504" width="17.453125" style="182" customWidth="1"/>
    <col min="10505" max="10505" width="14.1796875" style="182" customWidth="1"/>
    <col min="10506" max="10506" width="14.54296875" style="182" customWidth="1"/>
    <col min="10507" max="10507" width="16.1796875" style="182" customWidth="1"/>
    <col min="10508" max="10508" width="14.26953125" style="182" customWidth="1"/>
    <col min="10509" max="10509" width="17.453125" style="182" customWidth="1"/>
    <col min="10510" max="10510" width="18.26953125" style="182" customWidth="1"/>
    <col min="10511" max="10511" width="14.1796875" style="182" customWidth="1"/>
    <col min="10512" max="10512" width="14.54296875" style="182" customWidth="1"/>
    <col min="10513" max="10513" width="16.1796875" style="182" customWidth="1"/>
    <col min="10514" max="10514" width="14.26953125" style="182" customWidth="1"/>
    <col min="10515" max="10515" width="17.453125" style="182" customWidth="1"/>
    <col min="10516" max="10516" width="30.453125" style="182" customWidth="1"/>
    <col min="10517" max="10756" width="9.1796875" style="182"/>
    <col min="10757" max="10757" width="6" style="182" customWidth="1"/>
    <col min="10758" max="10758" width="40" style="182" customWidth="1"/>
    <col min="10759" max="10759" width="9.453125" style="182" customWidth="1"/>
    <col min="10760" max="10760" width="17.453125" style="182" customWidth="1"/>
    <col min="10761" max="10761" width="14.1796875" style="182" customWidth="1"/>
    <col min="10762" max="10762" width="14.54296875" style="182" customWidth="1"/>
    <col min="10763" max="10763" width="16.1796875" style="182" customWidth="1"/>
    <col min="10764" max="10764" width="14.26953125" style="182" customWidth="1"/>
    <col min="10765" max="10765" width="17.453125" style="182" customWidth="1"/>
    <col min="10766" max="10766" width="18.26953125" style="182" customWidth="1"/>
    <col min="10767" max="10767" width="14.1796875" style="182" customWidth="1"/>
    <col min="10768" max="10768" width="14.54296875" style="182" customWidth="1"/>
    <col min="10769" max="10769" width="16.1796875" style="182" customWidth="1"/>
    <col min="10770" max="10770" width="14.26953125" style="182" customWidth="1"/>
    <col min="10771" max="10771" width="17.453125" style="182" customWidth="1"/>
    <col min="10772" max="10772" width="30.453125" style="182" customWidth="1"/>
    <col min="10773" max="11012" width="9.1796875" style="182"/>
    <col min="11013" max="11013" width="6" style="182" customWidth="1"/>
    <col min="11014" max="11014" width="40" style="182" customWidth="1"/>
    <col min="11015" max="11015" width="9.453125" style="182" customWidth="1"/>
    <col min="11016" max="11016" width="17.453125" style="182" customWidth="1"/>
    <col min="11017" max="11017" width="14.1796875" style="182" customWidth="1"/>
    <col min="11018" max="11018" width="14.54296875" style="182" customWidth="1"/>
    <col min="11019" max="11019" width="16.1796875" style="182" customWidth="1"/>
    <col min="11020" max="11020" width="14.26953125" style="182" customWidth="1"/>
    <col min="11021" max="11021" width="17.453125" style="182" customWidth="1"/>
    <col min="11022" max="11022" width="18.26953125" style="182" customWidth="1"/>
    <col min="11023" max="11023" width="14.1796875" style="182" customWidth="1"/>
    <col min="11024" max="11024" width="14.54296875" style="182" customWidth="1"/>
    <col min="11025" max="11025" width="16.1796875" style="182" customWidth="1"/>
    <col min="11026" max="11026" width="14.26953125" style="182" customWidth="1"/>
    <col min="11027" max="11027" width="17.453125" style="182" customWidth="1"/>
    <col min="11028" max="11028" width="30.453125" style="182" customWidth="1"/>
    <col min="11029" max="11268" width="9.1796875" style="182"/>
    <col min="11269" max="11269" width="6" style="182" customWidth="1"/>
    <col min="11270" max="11270" width="40" style="182" customWidth="1"/>
    <col min="11271" max="11271" width="9.453125" style="182" customWidth="1"/>
    <col min="11272" max="11272" width="17.453125" style="182" customWidth="1"/>
    <col min="11273" max="11273" width="14.1796875" style="182" customWidth="1"/>
    <col min="11274" max="11274" width="14.54296875" style="182" customWidth="1"/>
    <col min="11275" max="11275" width="16.1796875" style="182" customWidth="1"/>
    <col min="11276" max="11276" width="14.26953125" style="182" customWidth="1"/>
    <col min="11277" max="11277" width="17.453125" style="182" customWidth="1"/>
    <col min="11278" max="11278" width="18.26953125" style="182" customWidth="1"/>
    <col min="11279" max="11279" width="14.1796875" style="182" customWidth="1"/>
    <col min="11280" max="11280" width="14.54296875" style="182" customWidth="1"/>
    <col min="11281" max="11281" width="16.1796875" style="182" customWidth="1"/>
    <col min="11282" max="11282" width="14.26953125" style="182" customWidth="1"/>
    <col min="11283" max="11283" width="17.453125" style="182" customWidth="1"/>
    <col min="11284" max="11284" width="30.453125" style="182" customWidth="1"/>
    <col min="11285" max="11524" width="9.1796875" style="182"/>
    <col min="11525" max="11525" width="6" style="182" customWidth="1"/>
    <col min="11526" max="11526" width="40" style="182" customWidth="1"/>
    <col min="11527" max="11527" width="9.453125" style="182" customWidth="1"/>
    <col min="11528" max="11528" width="17.453125" style="182" customWidth="1"/>
    <col min="11529" max="11529" width="14.1796875" style="182" customWidth="1"/>
    <col min="11530" max="11530" width="14.54296875" style="182" customWidth="1"/>
    <col min="11531" max="11531" width="16.1796875" style="182" customWidth="1"/>
    <col min="11532" max="11532" width="14.26953125" style="182" customWidth="1"/>
    <col min="11533" max="11533" width="17.453125" style="182" customWidth="1"/>
    <col min="11534" max="11534" width="18.26953125" style="182" customWidth="1"/>
    <col min="11535" max="11535" width="14.1796875" style="182" customWidth="1"/>
    <col min="11536" max="11536" width="14.54296875" style="182" customWidth="1"/>
    <col min="11537" max="11537" width="16.1796875" style="182" customWidth="1"/>
    <col min="11538" max="11538" width="14.26953125" style="182" customWidth="1"/>
    <col min="11539" max="11539" width="17.453125" style="182" customWidth="1"/>
    <col min="11540" max="11540" width="30.453125" style="182" customWidth="1"/>
    <col min="11541" max="11780" width="9.1796875" style="182"/>
    <col min="11781" max="11781" width="6" style="182" customWidth="1"/>
    <col min="11782" max="11782" width="40" style="182" customWidth="1"/>
    <col min="11783" max="11783" width="9.453125" style="182" customWidth="1"/>
    <col min="11784" max="11784" width="17.453125" style="182" customWidth="1"/>
    <col min="11785" max="11785" width="14.1796875" style="182" customWidth="1"/>
    <col min="11786" max="11786" width="14.54296875" style="182" customWidth="1"/>
    <col min="11787" max="11787" width="16.1796875" style="182" customWidth="1"/>
    <col min="11788" max="11788" width="14.26953125" style="182" customWidth="1"/>
    <col min="11789" max="11789" width="17.453125" style="182" customWidth="1"/>
    <col min="11790" max="11790" width="18.26953125" style="182" customWidth="1"/>
    <col min="11791" max="11791" width="14.1796875" style="182" customWidth="1"/>
    <col min="11792" max="11792" width="14.54296875" style="182" customWidth="1"/>
    <col min="11793" max="11793" width="16.1796875" style="182" customWidth="1"/>
    <col min="11794" max="11794" width="14.26953125" style="182" customWidth="1"/>
    <col min="11795" max="11795" width="17.453125" style="182" customWidth="1"/>
    <col min="11796" max="11796" width="30.453125" style="182" customWidth="1"/>
    <col min="11797" max="12036" width="9.1796875" style="182"/>
    <col min="12037" max="12037" width="6" style="182" customWidth="1"/>
    <col min="12038" max="12038" width="40" style="182" customWidth="1"/>
    <col min="12039" max="12039" width="9.453125" style="182" customWidth="1"/>
    <col min="12040" max="12040" width="17.453125" style="182" customWidth="1"/>
    <col min="12041" max="12041" width="14.1796875" style="182" customWidth="1"/>
    <col min="12042" max="12042" width="14.54296875" style="182" customWidth="1"/>
    <col min="12043" max="12043" width="16.1796875" style="182" customWidth="1"/>
    <col min="12044" max="12044" width="14.26953125" style="182" customWidth="1"/>
    <col min="12045" max="12045" width="17.453125" style="182" customWidth="1"/>
    <col min="12046" max="12046" width="18.26953125" style="182" customWidth="1"/>
    <col min="12047" max="12047" width="14.1796875" style="182" customWidth="1"/>
    <col min="12048" max="12048" width="14.54296875" style="182" customWidth="1"/>
    <col min="12049" max="12049" width="16.1796875" style="182" customWidth="1"/>
    <col min="12050" max="12050" width="14.26953125" style="182" customWidth="1"/>
    <col min="12051" max="12051" width="17.453125" style="182" customWidth="1"/>
    <col min="12052" max="12052" width="30.453125" style="182" customWidth="1"/>
    <col min="12053" max="12292" width="9.1796875" style="182"/>
    <col min="12293" max="12293" width="6" style="182" customWidth="1"/>
    <col min="12294" max="12294" width="40" style="182" customWidth="1"/>
    <col min="12295" max="12295" width="9.453125" style="182" customWidth="1"/>
    <col min="12296" max="12296" width="17.453125" style="182" customWidth="1"/>
    <col min="12297" max="12297" width="14.1796875" style="182" customWidth="1"/>
    <col min="12298" max="12298" width="14.54296875" style="182" customWidth="1"/>
    <col min="12299" max="12299" width="16.1796875" style="182" customWidth="1"/>
    <col min="12300" max="12300" width="14.26953125" style="182" customWidth="1"/>
    <col min="12301" max="12301" width="17.453125" style="182" customWidth="1"/>
    <col min="12302" max="12302" width="18.26953125" style="182" customWidth="1"/>
    <col min="12303" max="12303" width="14.1796875" style="182" customWidth="1"/>
    <col min="12304" max="12304" width="14.54296875" style="182" customWidth="1"/>
    <col min="12305" max="12305" width="16.1796875" style="182" customWidth="1"/>
    <col min="12306" max="12306" width="14.26953125" style="182" customWidth="1"/>
    <col min="12307" max="12307" width="17.453125" style="182" customWidth="1"/>
    <col min="12308" max="12308" width="30.453125" style="182" customWidth="1"/>
    <col min="12309" max="12548" width="9.1796875" style="182"/>
    <col min="12549" max="12549" width="6" style="182" customWidth="1"/>
    <col min="12550" max="12550" width="40" style="182" customWidth="1"/>
    <col min="12551" max="12551" width="9.453125" style="182" customWidth="1"/>
    <col min="12552" max="12552" width="17.453125" style="182" customWidth="1"/>
    <col min="12553" max="12553" width="14.1796875" style="182" customWidth="1"/>
    <col min="12554" max="12554" width="14.54296875" style="182" customWidth="1"/>
    <col min="12555" max="12555" width="16.1796875" style="182" customWidth="1"/>
    <col min="12556" max="12556" width="14.26953125" style="182" customWidth="1"/>
    <col min="12557" max="12557" width="17.453125" style="182" customWidth="1"/>
    <col min="12558" max="12558" width="18.26953125" style="182" customWidth="1"/>
    <col min="12559" max="12559" width="14.1796875" style="182" customWidth="1"/>
    <col min="12560" max="12560" width="14.54296875" style="182" customWidth="1"/>
    <col min="12561" max="12561" width="16.1796875" style="182" customWidth="1"/>
    <col min="12562" max="12562" width="14.26953125" style="182" customWidth="1"/>
    <col min="12563" max="12563" width="17.453125" style="182" customWidth="1"/>
    <col min="12564" max="12564" width="30.453125" style="182" customWidth="1"/>
    <col min="12565" max="12804" width="9.1796875" style="182"/>
    <col min="12805" max="12805" width="6" style="182" customWidth="1"/>
    <col min="12806" max="12806" width="40" style="182" customWidth="1"/>
    <col min="12807" max="12807" width="9.453125" style="182" customWidth="1"/>
    <col min="12808" max="12808" width="17.453125" style="182" customWidth="1"/>
    <col min="12809" max="12809" width="14.1796875" style="182" customWidth="1"/>
    <col min="12810" max="12810" width="14.54296875" style="182" customWidth="1"/>
    <col min="12811" max="12811" width="16.1796875" style="182" customWidth="1"/>
    <col min="12812" max="12812" width="14.26953125" style="182" customWidth="1"/>
    <col min="12813" max="12813" width="17.453125" style="182" customWidth="1"/>
    <col min="12814" max="12814" width="18.26953125" style="182" customWidth="1"/>
    <col min="12815" max="12815" width="14.1796875" style="182" customWidth="1"/>
    <col min="12816" max="12816" width="14.54296875" style="182" customWidth="1"/>
    <col min="12817" max="12817" width="16.1796875" style="182" customWidth="1"/>
    <col min="12818" max="12818" width="14.26953125" style="182" customWidth="1"/>
    <col min="12819" max="12819" width="17.453125" style="182" customWidth="1"/>
    <col min="12820" max="12820" width="30.453125" style="182" customWidth="1"/>
    <col min="12821" max="13060" width="9.1796875" style="182"/>
    <col min="13061" max="13061" width="6" style="182" customWidth="1"/>
    <col min="13062" max="13062" width="40" style="182" customWidth="1"/>
    <col min="13063" max="13063" width="9.453125" style="182" customWidth="1"/>
    <col min="13064" max="13064" width="17.453125" style="182" customWidth="1"/>
    <col min="13065" max="13065" width="14.1796875" style="182" customWidth="1"/>
    <col min="13066" max="13066" width="14.54296875" style="182" customWidth="1"/>
    <col min="13067" max="13067" width="16.1796875" style="182" customWidth="1"/>
    <col min="13068" max="13068" width="14.26953125" style="182" customWidth="1"/>
    <col min="13069" max="13069" width="17.453125" style="182" customWidth="1"/>
    <col min="13070" max="13070" width="18.26953125" style="182" customWidth="1"/>
    <col min="13071" max="13071" width="14.1796875" style="182" customWidth="1"/>
    <col min="13072" max="13072" width="14.54296875" style="182" customWidth="1"/>
    <col min="13073" max="13073" width="16.1796875" style="182" customWidth="1"/>
    <col min="13074" max="13074" width="14.26953125" style="182" customWidth="1"/>
    <col min="13075" max="13075" width="17.453125" style="182" customWidth="1"/>
    <col min="13076" max="13076" width="30.453125" style="182" customWidth="1"/>
    <col min="13077" max="13316" width="9.1796875" style="182"/>
    <col min="13317" max="13317" width="6" style="182" customWidth="1"/>
    <col min="13318" max="13318" width="40" style="182" customWidth="1"/>
    <col min="13319" max="13319" width="9.453125" style="182" customWidth="1"/>
    <col min="13320" max="13320" width="17.453125" style="182" customWidth="1"/>
    <col min="13321" max="13321" width="14.1796875" style="182" customWidth="1"/>
    <col min="13322" max="13322" width="14.54296875" style="182" customWidth="1"/>
    <col min="13323" max="13323" width="16.1796875" style="182" customWidth="1"/>
    <col min="13324" max="13324" width="14.26953125" style="182" customWidth="1"/>
    <col min="13325" max="13325" width="17.453125" style="182" customWidth="1"/>
    <col min="13326" max="13326" width="18.26953125" style="182" customWidth="1"/>
    <col min="13327" max="13327" width="14.1796875" style="182" customWidth="1"/>
    <col min="13328" max="13328" width="14.54296875" style="182" customWidth="1"/>
    <col min="13329" max="13329" width="16.1796875" style="182" customWidth="1"/>
    <col min="13330" max="13330" width="14.26953125" style="182" customWidth="1"/>
    <col min="13331" max="13331" width="17.453125" style="182" customWidth="1"/>
    <col min="13332" max="13332" width="30.453125" style="182" customWidth="1"/>
    <col min="13333" max="13572" width="9.1796875" style="182"/>
    <col min="13573" max="13573" width="6" style="182" customWidth="1"/>
    <col min="13574" max="13574" width="40" style="182" customWidth="1"/>
    <col min="13575" max="13575" width="9.453125" style="182" customWidth="1"/>
    <col min="13576" max="13576" width="17.453125" style="182" customWidth="1"/>
    <col min="13577" max="13577" width="14.1796875" style="182" customWidth="1"/>
    <col min="13578" max="13578" width="14.54296875" style="182" customWidth="1"/>
    <col min="13579" max="13579" width="16.1796875" style="182" customWidth="1"/>
    <col min="13580" max="13580" width="14.26953125" style="182" customWidth="1"/>
    <col min="13581" max="13581" width="17.453125" style="182" customWidth="1"/>
    <col min="13582" max="13582" width="18.26953125" style="182" customWidth="1"/>
    <col min="13583" max="13583" width="14.1796875" style="182" customWidth="1"/>
    <col min="13584" max="13584" width="14.54296875" style="182" customWidth="1"/>
    <col min="13585" max="13585" width="16.1796875" style="182" customWidth="1"/>
    <col min="13586" max="13586" width="14.26953125" style="182" customWidth="1"/>
    <col min="13587" max="13587" width="17.453125" style="182" customWidth="1"/>
    <col min="13588" max="13588" width="30.453125" style="182" customWidth="1"/>
    <col min="13589" max="13828" width="9.1796875" style="182"/>
    <col min="13829" max="13829" width="6" style="182" customWidth="1"/>
    <col min="13830" max="13830" width="40" style="182" customWidth="1"/>
    <col min="13831" max="13831" width="9.453125" style="182" customWidth="1"/>
    <col min="13832" max="13832" width="17.453125" style="182" customWidth="1"/>
    <col min="13833" max="13833" width="14.1796875" style="182" customWidth="1"/>
    <col min="13834" max="13834" width="14.54296875" style="182" customWidth="1"/>
    <col min="13835" max="13835" width="16.1796875" style="182" customWidth="1"/>
    <col min="13836" max="13836" width="14.26953125" style="182" customWidth="1"/>
    <col min="13837" max="13837" width="17.453125" style="182" customWidth="1"/>
    <col min="13838" max="13838" width="18.26953125" style="182" customWidth="1"/>
    <col min="13839" max="13839" width="14.1796875" style="182" customWidth="1"/>
    <col min="13840" max="13840" width="14.54296875" style="182" customWidth="1"/>
    <col min="13841" max="13841" width="16.1796875" style="182" customWidth="1"/>
    <col min="13842" max="13842" width="14.26953125" style="182" customWidth="1"/>
    <col min="13843" max="13843" width="17.453125" style="182" customWidth="1"/>
    <col min="13844" max="13844" width="30.453125" style="182" customWidth="1"/>
    <col min="13845" max="14084" width="9.1796875" style="182"/>
    <col min="14085" max="14085" width="6" style="182" customWidth="1"/>
    <col min="14086" max="14086" width="40" style="182" customWidth="1"/>
    <col min="14087" max="14087" width="9.453125" style="182" customWidth="1"/>
    <col min="14088" max="14088" width="17.453125" style="182" customWidth="1"/>
    <col min="14089" max="14089" width="14.1796875" style="182" customWidth="1"/>
    <col min="14090" max="14090" width="14.54296875" style="182" customWidth="1"/>
    <col min="14091" max="14091" width="16.1796875" style="182" customWidth="1"/>
    <col min="14092" max="14092" width="14.26953125" style="182" customWidth="1"/>
    <col min="14093" max="14093" width="17.453125" style="182" customWidth="1"/>
    <col min="14094" max="14094" width="18.26953125" style="182" customWidth="1"/>
    <col min="14095" max="14095" width="14.1796875" style="182" customWidth="1"/>
    <col min="14096" max="14096" width="14.54296875" style="182" customWidth="1"/>
    <col min="14097" max="14097" width="16.1796875" style="182" customWidth="1"/>
    <col min="14098" max="14098" width="14.26953125" style="182" customWidth="1"/>
    <col min="14099" max="14099" width="17.453125" style="182" customWidth="1"/>
    <col min="14100" max="14100" width="30.453125" style="182" customWidth="1"/>
    <col min="14101" max="14340" width="9.1796875" style="182"/>
    <col min="14341" max="14341" width="6" style="182" customWidth="1"/>
    <col min="14342" max="14342" width="40" style="182" customWidth="1"/>
    <col min="14343" max="14343" width="9.453125" style="182" customWidth="1"/>
    <col min="14344" max="14344" width="17.453125" style="182" customWidth="1"/>
    <col min="14345" max="14345" width="14.1796875" style="182" customWidth="1"/>
    <col min="14346" max="14346" width="14.54296875" style="182" customWidth="1"/>
    <col min="14347" max="14347" width="16.1796875" style="182" customWidth="1"/>
    <col min="14348" max="14348" width="14.26953125" style="182" customWidth="1"/>
    <col min="14349" max="14349" width="17.453125" style="182" customWidth="1"/>
    <col min="14350" max="14350" width="18.26953125" style="182" customWidth="1"/>
    <col min="14351" max="14351" width="14.1796875" style="182" customWidth="1"/>
    <col min="14352" max="14352" width="14.54296875" style="182" customWidth="1"/>
    <col min="14353" max="14353" width="16.1796875" style="182" customWidth="1"/>
    <col min="14354" max="14354" width="14.26953125" style="182" customWidth="1"/>
    <col min="14355" max="14355" width="17.453125" style="182" customWidth="1"/>
    <col min="14356" max="14356" width="30.453125" style="182" customWidth="1"/>
    <col min="14357" max="14596" width="9.1796875" style="182"/>
    <col min="14597" max="14597" width="6" style="182" customWidth="1"/>
    <col min="14598" max="14598" width="40" style="182" customWidth="1"/>
    <col min="14599" max="14599" width="9.453125" style="182" customWidth="1"/>
    <col min="14600" max="14600" width="17.453125" style="182" customWidth="1"/>
    <col min="14601" max="14601" width="14.1796875" style="182" customWidth="1"/>
    <col min="14602" max="14602" width="14.54296875" style="182" customWidth="1"/>
    <col min="14603" max="14603" width="16.1796875" style="182" customWidth="1"/>
    <col min="14604" max="14604" width="14.26953125" style="182" customWidth="1"/>
    <col min="14605" max="14605" width="17.453125" style="182" customWidth="1"/>
    <col min="14606" max="14606" width="18.26953125" style="182" customWidth="1"/>
    <col min="14607" max="14607" width="14.1796875" style="182" customWidth="1"/>
    <col min="14608" max="14608" width="14.54296875" style="182" customWidth="1"/>
    <col min="14609" max="14609" width="16.1796875" style="182" customWidth="1"/>
    <col min="14610" max="14610" width="14.26953125" style="182" customWidth="1"/>
    <col min="14611" max="14611" width="17.453125" style="182" customWidth="1"/>
    <col min="14612" max="14612" width="30.453125" style="182" customWidth="1"/>
    <col min="14613" max="14852" width="9.1796875" style="182"/>
    <col min="14853" max="14853" width="6" style="182" customWidth="1"/>
    <col min="14854" max="14854" width="40" style="182" customWidth="1"/>
    <col min="14855" max="14855" width="9.453125" style="182" customWidth="1"/>
    <col min="14856" max="14856" width="17.453125" style="182" customWidth="1"/>
    <col min="14857" max="14857" width="14.1796875" style="182" customWidth="1"/>
    <col min="14858" max="14858" width="14.54296875" style="182" customWidth="1"/>
    <col min="14859" max="14859" width="16.1796875" style="182" customWidth="1"/>
    <col min="14860" max="14860" width="14.26953125" style="182" customWidth="1"/>
    <col min="14861" max="14861" width="17.453125" style="182" customWidth="1"/>
    <col min="14862" max="14862" width="18.26953125" style="182" customWidth="1"/>
    <col min="14863" max="14863" width="14.1796875" style="182" customWidth="1"/>
    <col min="14864" max="14864" width="14.54296875" style="182" customWidth="1"/>
    <col min="14865" max="14865" width="16.1796875" style="182" customWidth="1"/>
    <col min="14866" max="14866" width="14.26953125" style="182" customWidth="1"/>
    <col min="14867" max="14867" width="17.453125" style="182" customWidth="1"/>
    <col min="14868" max="14868" width="30.453125" style="182" customWidth="1"/>
    <col min="14869" max="15108" width="9.1796875" style="182"/>
    <col min="15109" max="15109" width="6" style="182" customWidth="1"/>
    <col min="15110" max="15110" width="40" style="182" customWidth="1"/>
    <col min="15111" max="15111" width="9.453125" style="182" customWidth="1"/>
    <col min="15112" max="15112" width="17.453125" style="182" customWidth="1"/>
    <col min="15113" max="15113" width="14.1796875" style="182" customWidth="1"/>
    <col min="15114" max="15114" width="14.54296875" style="182" customWidth="1"/>
    <col min="15115" max="15115" width="16.1796875" style="182" customWidth="1"/>
    <col min="15116" max="15116" width="14.26953125" style="182" customWidth="1"/>
    <col min="15117" max="15117" width="17.453125" style="182" customWidth="1"/>
    <col min="15118" max="15118" width="18.26953125" style="182" customWidth="1"/>
    <col min="15119" max="15119" width="14.1796875" style="182" customWidth="1"/>
    <col min="15120" max="15120" width="14.54296875" style="182" customWidth="1"/>
    <col min="15121" max="15121" width="16.1796875" style="182" customWidth="1"/>
    <col min="15122" max="15122" width="14.26953125" style="182" customWidth="1"/>
    <col min="15123" max="15123" width="17.453125" style="182" customWidth="1"/>
    <col min="15124" max="15124" width="30.453125" style="182" customWidth="1"/>
    <col min="15125" max="15364" width="9.1796875" style="182"/>
    <col min="15365" max="15365" width="6" style="182" customWidth="1"/>
    <col min="15366" max="15366" width="40" style="182" customWidth="1"/>
    <col min="15367" max="15367" width="9.453125" style="182" customWidth="1"/>
    <col min="15368" max="15368" width="17.453125" style="182" customWidth="1"/>
    <col min="15369" max="15369" width="14.1796875" style="182" customWidth="1"/>
    <col min="15370" max="15370" width="14.54296875" style="182" customWidth="1"/>
    <col min="15371" max="15371" width="16.1796875" style="182" customWidth="1"/>
    <col min="15372" max="15372" width="14.26953125" style="182" customWidth="1"/>
    <col min="15373" max="15373" width="17.453125" style="182" customWidth="1"/>
    <col min="15374" max="15374" width="18.26953125" style="182" customWidth="1"/>
    <col min="15375" max="15375" width="14.1796875" style="182" customWidth="1"/>
    <col min="15376" max="15376" width="14.54296875" style="182" customWidth="1"/>
    <col min="15377" max="15377" width="16.1796875" style="182" customWidth="1"/>
    <col min="15378" max="15378" width="14.26953125" style="182" customWidth="1"/>
    <col min="15379" max="15379" width="17.453125" style="182" customWidth="1"/>
    <col min="15380" max="15380" width="30.453125" style="182" customWidth="1"/>
    <col min="15381" max="15620" width="9.1796875" style="182"/>
    <col min="15621" max="15621" width="6" style="182" customWidth="1"/>
    <col min="15622" max="15622" width="40" style="182" customWidth="1"/>
    <col min="15623" max="15623" width="9.453125" style="182" customWidth="1"/>
    <col min="15624" max="15624" width="17.453125" style="182" customWidth="1"/>
    <col min="15625" max="15625" width="14.1796875" style="182" customWidth="1"/>
    <col min="15626" max="15626" width="14.54296875" style="182" customWidth="1"/>
    <col min="15627" max="15627" width="16.1796875" style="182" customWidth="1"/>
    <col min="15628" max="15628" width="14.26953125" style="182" customWidth="1"/>
    <col min="15629" max="15629" width="17.453125" style="182" customWidth="1"/>
    <col min="15630" max="15630" width="18.26953125" style="182" customWidth="1"/>
    <col min="15631" max="15631" width="14.1796875" style="182" customWidth="1"/>
    <col min="15632" max="15632" width="14.54296875" style="182" customWidth="1"/>
    <col min="15633" max="15633" width="16.1796875" style="182" customWidth="1"/>
    <col min="15634" max="15634" width="14.26953125" style="182" customWidth="1"/>
    <col min="15635" max="15635" width="17.453125" style="182" customWidth="1"/>
    <col min="15636" max="15636" width="30.453125" style="182" customWidth="1"/>
    <col min="15637" max="15876" width="9.1796875" style="182"/>
    <col min="15877" max="15877" width="6" style="182" customWidth="1"/>
    <col min="15878" max="15878" width="40" style="182" customWidth="1"/>
    <col min="15879" max="15879" width="9.453125" style="182" customWidth="1"/>
    <col min="15880" max="15880" width="17.453125" style="182" customWidth="1"/>
    <col min="15881" max="15881" width="14.1796875" style="182" customWidth="1"/>
    <col min="15882" max="15882" width="14.54296875" style="182" customWidth="1"/>
    <col min="15883" max="15883" width="16.1796875" style="182" customWidth="1"/>
    <col min="15884" max="15884" width="14.26953125" style="182" customWidth="1"/>
    <col min="15885" max="15885" width="17.453125" style="182" customWidth="1"/>
    <col min="15886" max="15886" width="18.26953125" style="182" customWidth="1"/>
    <col min="15887" max="15887" width="14.1796875" style="182" customWidth="1"/>
    <col min="15888" max="15888" width="14.54296875" style="182" customWidth="1"/>
    <col min="15889" max="15889" width="16.1796875" style="182" customWidth="1"/>
    <col min="15890" max="15890" width="14.26953125" style="182" customWidth="1"/>
    <col min="15891" max="15891" width="17.453125" style="182" customWidth="1"/>
    <col min="15892" max="15892" width="30.453125" style="182" customWidth="1"/>
    <col min="15893" max="16132" width="9.1796875" style="182"/>
    <col min="16133" max="16133" width="6" style="182" customWidth="1"/>
    <col min="16134" max="16134" width="40" style="182" customWidth="1"/>
    <col min="16135" max="16135" width="9.453125" style="182" customWidth="1"/>
    <col min="16136" max="16136" width="17.453125" style="182" customWidth="1"/>
    <col min="16137" max="16137" width="14.1796875" style="182" customWidth="1"/>
    <col min="16138" max="16138" width="14.54296875" style="182" customWidth="1"/>
    <col min="16139" max="16139" width="16.1796875" style="182" customWidth="1"/>
    <col min="16140" max="16140" width="14.26953125" style="182" customWidth="1"/>
    <col min="16141" max="16141" width="17.453125" style="182" customWidth="1"/>
    <col min="16142" max="16142" width="18.26953125" style="182" customWidth="1"/>
    <col min="16143" max="16143" width="14.1796875" style="182" customWidth="1"/>
    <col min="16144" max="16144" width="14.54296875" style="182" customWidth="1"/>
    <col min="16145" max="16145" width="16.1796875" style="182" customWidth="1"/>
    <col min="16146" max="16146" width="14.26953125" style="182" customWidth="1"/>
    <col min="16147" max="16147" width="17.453125" style="182" customWidth="1"/>
    <col min="16148" max="16148" width="30.453125" style="182" customWidth="1"/>
    <col min="16149" max="16384" width="9.1796875" style="182"/>
  </cols>
  <sheetData>
    <row r="1" spans="1:20" ht="10.5" customHeight="1" x14ac:dyDescent="0.3"/>
    <row r="2" spans="1:20" ht="33.75" customHeight="1" x14ac:dyDescent="0.3">
      <c r="A2" s="201" t="s">
        <v>311</v>
      </c>
    </row>
    <row r="4" spans="1:20" ht="26.25" customHeight="1" x14ac:dyDescent="0.3">
      <c r="A4" s="495"/>
      <c r="B4" s="496" t="s">
        <v>307</v>
      </c>
      <c r="C4" s="213"/>
      <c r="D4" s="493" t="s">
        <v>310</v>
      </c>
      <c r="E4" s="493"/>
      <c r="F4" s="493"/>
      <c r="G4" s="493"/>
      <c r="H4" s="493"/>
      <c r="I4" s="493"/>
      <c r="J4" s="493"/>
      <c r="K4" s="493"/>
      <c r="L4" s="213"/>
      <c r="M4" s="493" t="s">
        <v>320</v>
      </c>
      <c r="N4" s="493"/>
      <c r="O4" s="493"/>
      <c r="P4" s="493"/>
      <c r="Q4" s="493"/>
      <c r="R4" s="493"/>
      <c r="S4" s="493"/>
      <c r="T4" s="493"/>
    </row>
    <row r="5" spans="1:20" ht="26.25" customHeight="1" x14ac:dyDescent="0.3">
      <c r="A5" s="495"/>
      <c r="B5" s="496"/>
      <c r="C5" s="494" t="s">
        <v>451</v>
      </c>
      <c r="D5" s="494" t="s">
        <v>452</v>
      </c>
      <c r="E5" s="493" t="s">
        <v>453</v>
      </c>
      <c r="F5" s="493"/>
      <c r="G5" s="493"/>
      <c r="H5" s="493"/>
      <c r="I5" s="493"/>
      <c r="J5" s="493"/>
      <c r="K5" s="493"/>
      <c r="L5" s="494" t="s">
        <v>451</v>
      </c>
      <c r="M5" s="494" t="s">
        <v>452</v>
      </c>
      <c r="N5" s="493" t="s">
        <v>453</v>
      </c>
      <c r="O5" s="493"/>
      <c r="P5" s="493"/>
      <c r="Q5" s="493"/>
      <c r="R5" s="493"/>
      <c r="S5" s="493"/>
      <c r="T5" s="493"/>
    </row>
    <row r="6" spans="1:20" s="190" customFormat="1" ht="70" x14ac:dyDescent="0.35">
      <c r="A6" s="495"/>
      <c r="B6" s="497"/>
      <c r="C6" s="494"/>
      <c r="D6" s="494"/>
      <c r="E6" s="235" t="s">
        <v>312</v>
      </c>
      <c r="F6" s="235" t="s">
        <v>313</v>
      </c>
      <c r="G6" s="235" t="s">
        <v>314</v>
      </c>
      <c r="H6" s="235" t="s">
        <v>315</v>
      </c>
      <c r="I6" s="235" t="s">
        <v>316</v>
      </c>
      <c r="J6" s="235" t="s">
        <v>317</v>
      </c>
      <c r="K6" s="235" t="s">
        <v>318</v>
      </c>
      <c r="L6" s="494"/>
      <c r="M6" s="494"/>
      <c r="N6" s="235" t="s">
        <v>312</v>
      </c>
      <c r="O6" s="235" t="s">
        <v>313</v>
      </c>
      <c r="P6" s="235" t="s">
        <v>314</v>
      </c>
      <c r="Q6" s="235" t="s">
        <v>315</v>
      </c>
      <c r="R6" s="235" t="s">
        <v>316</v>
      </c>
      <c r="S6" s="235" t="s">
        <v>317</v>
      </c>
      <c r="T6" s="235" t="s">
        <v>318</v>
      </c>
    </row>
    <row r="7" spans="1:20" ht="14.5" x14ac:dyDescent="0.35">
      <c r="A7" s="203">
        <v>1</v>
      </c>
      <c r="B7" s="221" t="s">
        <v>296</v>
      </c>
      <c r="C7" s="412" t="e">
        <f>D7/$D$14</f>
        <v>#DIV/0!</v>
      </c>
      <c r="D7" s="230"/>
      <c r="E7" s="229"/>
      <c r="F7" s="229"/>
      <c r="G7" s="229"/>
      <c r="H7" s="229"/>
      <c r="I7" s="229"/>
      <c r="J7" s="229"/>
      <c r="K7" s="229"/>
      <c r="L7" s="412" t="e">
        <f>M7/$M$14</f>
        <v>#DIV/0!</v>
      </c>
      <c r="M7" s="230"/>
      <c r="N7" s="229"/>
      <c r="O7" s="229"/>
      <c r="P7" s="229"/>
      <c r="Q7" s="229"/>
      <c r="R7" s="229"/>
      <c r="S7" s="229"/>
      <c r="T7" s="229"/>
    </row>
    <row r="8" spans="1:20" ht="14.5" x14ac:dyDescent="0.35">
      <c r="A8" s="203">
        <v>2</v>
      </c>
      <c r="B8" s="221" t="s">
        <v>298</v>
      </c>
      <c r="C8" s="412" t="e">
        <f t="shared" ref="C8:C13" si="0">D8/$D$14</f>
        <v>#DIV/0!</v>
      </c>
      <c r="D8" s="230"/>
      <c r="E8" s="204"/>
      <c r="F8" s="204"/>
      <c r="G8" s="204"/>
      <c r="H8" s="204"/>
      <c r="I8" s="204"/>
      <c r="J8" s="204"/>
      <c r="K8" s="204"/>
      <c r="L8" s="412" t="e">
        <f t="shared" ref="L8:L12" si="1">M8/$M$14</f>
        <v>#DIV/0!</v>
      </c>
      <c r="M8" s="230"/>
      <c r="N8" s="204"/>
      <c r="O8" s="204"/>
      <c r="P8" s="204"/>
      <c r="Q8" s="204"/>
      <c r="R8" s="204"/>
      <c r="S8" s="204"/>
      <c r="T8" s="204"/>
    </row>
    <row r="9" spans="1:20" ht="14.5" x14ac:dyDescent="0.35">
      <c r="A9" s="203">
        <v>3</v>
      </c>
      <c r="B9" s="221" t="s">
        <v>299</v>
      </c>
      <c r="C9" s="412" t="e">
        <f t="shared" si="0"/>
        <v>#DIV/0!</v>
      </c>
      <c r="D9" s="230"/>
      <c r="E9" s="204"/>
      <c r="F9" s="204"/>
      <c r="G9" s="204"/>
      <c r="H9" s="204"/>
      <c r="I9" s="204"/>
      <c r="J9" s="204"/>
      <c r="K9" s="204"/>
      <c r="L9" s="412" t="e">
        <f t="shared" si="1"/>
        <v>#DIV/0!</v>
      </c>
      <c r="M9" s="230"/>
      <c r="N9" s="204"/>
      <c r="O9" s="204"/>
      <c r="P9" s="204"/>
      <c r="Q9" s="204"/>
      <c r="R9" s="204"/>
      <c r="S9" s="204"/>
      <c r="T9" s="204"/>
    </row>
    <row r="10" spans="1:20" ht="19.5" customHeight="1" x14ac:dyDescent="0.35">
      <c r="A10" s="203">
        <v>4</v>
      </c>
      <c r="B10" s="221" t="s">
        <v>300</v>
      </c>
      <c r="C10" s="412" t="e">
        <f t="shared" si="0"/>
        <v>#DIV/0!</v>
      </c>
      <c r="D10" s="230"/>
      <c r="E10" s="204"/>
      <c r="F10" s="204"/>
      <c r="G10" s="204"/>
      <c r="H10" s="204"/>
      <c r="I10" s="204"/>
      <c r="J10" s="204"/>
      <c r="K10" s="204"/>
      <c r="L10" s="412" t="e">
        <f t="shared" si="1"/>
        <v>#DIV/0!</v>
      </c>
      <c r="M10" s="230"/>
      <c r="N10" s="204"/>
      <c r="O10" s="204"/>
      <c r="P10" s="204"/>
      <c r="Q10" s="204"/>
      <c r="R10" s="204"/>
      <c r="S10" s="204"/>
      <c r="T10" s="204"/>
    </row>
    <row r="11" spans="1:20" ht="14.5" x14ac:dyDescent="0.35">
      <c r="A11" s="203">
        <v>5</v>
      </c>
      <c r="B11" s="221" t="s">
        <v>301</v>
      </c>
      <c r="C11" s="412" t="e">
        <f t="shared" si="0"/>
        <v>#DIV/0!</v>
      </c>
      <c r="D11" s="230"/>
      <c r="E11" s="204"/>
      <c r="F11" s="204"/>
      <c r="G11" s="204"/>
      <c r="H11" s="204"/>
      <c r="I11" s="204"/>
      <c r="J11" s="204"/>
      <c r="K11" s="204"/>
      <c r="L11" s="412" t="e">
        <f t="shared" si="1"/>
        <v>#DIV/0!</v>
      </c>
      <c r="M11" s="230"/>
      <c r="N11" s="204"/>
      <c r="O11" s="204"/>
      <c r="P11" s="204"/>
      <c r="Q11" s="204"/>
      <c r="R11" s="204"/>
      <c r="S11" s="204"/>
      <c r="T11" s="204"/>
    </row>
    <row r="12" spans="1:20" ht="14.5" x14ac:dyDescent="0.35">
      <c r="A12" s="203">
        <v>6</v>
      </c>
      <c r="B12" s="221" t="s">
        <v>308</v>
      </c>
      <c r="C12" s="412" t="e">
        <f t="shared" si="0"/>
        <v>#DIV/0!</v>
      </c>
      <c r="D12" s="230"/>
      <c r="E12" s="204"/>
      <c r="F12" s="204"/>
      <c r="G12" s="204"/>
      <c r="H12" s="204"/>
      <c r="I12" s="204"/>
      <c r="J12" s="204"/>
      <c r="K12" s="204"/>
      <c r="L12" s="412" t="e">
        <f t="shared" si="1"/>
        <v>#DIV/0!</v>
      </c>
      <c r="M12" s="230"/>
      <c r="N12" s="204"/>
      <c r="O12" s="204"/>
      <c r="P12" s="204"/>
      <c r="Q12" s="204"/>
      <c r="R12" s="204"/>
      <c r="S12" s="204"/>
      <c r="T12" s="204"/>
    </row>
    <row r="13" spans="1:20" ht="14.5" x14ac:dyDescent="0.35">
      <c r="A13" s="203">
        <v>7</v>
      </c>
      <c r="B13" s="221" t="s">
        <v>309</v>
      </c>
      <c r="C13" s="412" t="e">
        <f t="shared" si="0"/>
        <v>#DIV/0!</v>
      </c>
      <c r="D13" s="230"/>
      <c r="E13" s="204"/>
      <c r="F13" s="204"/>
      <c r="G13" s="204"/>
      <c r="H13" s="204"/>
      <c r="I13" s="204"/>
      <c r="J13" s="204"/>
      <c r="K13" s="204"/>
      <c r="L13" s="412" t="e">
        <f>M13/$M$14</f>
        <v>#DIV/0!</v>
      </c>
      <c r="M13" s="230"/>
      <c r="N13" s="204"/>
      <c r="O13" s="204"/>
      <c r="P13" s="204"/>
      <c r="Q13" s="204"/>
      <c r="R13" s="204"/>
      <c r="S13" s="204"/>
      <c r="T13" s="204"/>
    </row>
    <row r="14" spans="1:20" s="208" customFormat="1" x14ac:dyDescent="0.3">
      <c r="A14" s="205"/>
      <c r="B14" s="206" t="s">
        <v>228</v>
      </c>
      <c r="C14" s="413" t="e">
        <f>D14/$D$14</f>
        <v>#DIV/0!</v>
      </c>
      <c r="D14" s="231">
        <f>SUM(D7:D13)</f>
        <v>0</v>
      </c>
      <c r="E14" s="207">
        <f>SUM(E7:E13)</f>
        <v>0</v>
      </c>
      <c r="F14" s="207">
        <f t="shared" ref="F14:K14" si="2">SUM(F7:F13)</f>
        <v>0</v>
      </c>
      <c r="G14" s="207">
        <f t="shared" si="2"/>
        <v>0</v>
      </c>
      <c r="H14" s="207">
        <f t="shared" si="2"/>
        <v>0</v>
      </c>
      <c r="I14" s="207">
        <f t="shared" si="2"/>
        <v>0</v>
      </c>
      <c r="J14" s="207">
        <f t="shared" si="2"/>
        <v>0</v>
      </c>
      <c r="K14" s="207">
        <f t="shared" si="2"/>
        <v>0</v>
      </c>
      <c r="L14" s="413" t="e">
        <f>M14/$M$14</f>
        <v>#DIV/0!</v>
      </c>
      <c r="M14" s="231">
        <f>SUM(M7:M13)</f>
        <v>0</v>
      </c>
      <c r="N14" s="207">
        <f>SUM(N7:N13)</f>
        <v>0</v>
      </c>
      <c r="O14" s="207">
        <f t="shared" ref="O14" si="3">SUM(O7:O13)</f>
        <v>0</v>
      </c>
      <c r="P14" s="207">
        <f t="shared" ref="P14" si="4">SUM(P7:P13)</f>
        <v>0</v>
      </c>
      <c r="Q14" s="207">
        <f t="shared" ref="Q14" si="5">SUM(Q7:Q13)</f>
        <v>0</v>
      </c>
      <c r="R14" s="207">
        <f>SUM(R7:R13)</f>
        <v>0</v>
      </c>
      <c r="S14" s="207">
        <f t="shared" ref="S14" si="6">SUM(S7:S13)</f>
        <v>0</v>
      </c>
      <c r="T14" s="207">
        <f>SUM(T7:T13)</f>
        <v>0</v>
      </c>
    </row>
    <row r="15" spans="1:20" ht="31.5" customHeight="1" x14ac:dyDescent="0.3">
      <c r="A15" s="491" t="s">
        <v>450</v>
      </c>
      <c r="B15" s="492"/>
      <c r="C15" s="498"/>
      <c r="D15" s="499"/>
      <c r="E15" s="233" t="e">
        <f>E14/$D$14</f>
        <v>#DIV/0!</v>
      </c>
      <c r="F15" s="233" t="e">
        <f>F14/$D$14</f>
        <v>#DIV/0!</v>
      </c>
      <c r="G15" s="233" t="e">
        <f t="shared" ref="G15:K15" si="7">G14/$D$14</f>
        <v>#DIV/0!</v>
      </c>
      <c r="H15" s="233" t="e">
        <f t="shared" si="7"/>
        <v>#DIV/0!</v>
      </c>
      <c r="I15" s="233" t="e">
        <f t="shared" si="7"/>
        <v>#DIV/0!</v>
      </c>
      <c r="J15" s="233" t="e">
        <f t="shared" si="7"/>
        <v>#DIV/0!</v>
      </c>
      <c r="K15" s="233" t="e">
        <f t="shared" si="7"/>
        <v>#DIV/0!</v>
      </c>
      <c r="L15" s="232"/>
      <c r="M15" s="232"/>
      <c r="N15" s="233" t="e">
        <f>N14/$M$14</f>
        <v>#DIV/0!</v>
      </c>
      <c r="O15" s="233" t="e">
        <f>O14/$M$14</f>
        <v>#DIV/0!</v>
      </c>
      <c r="P15" s="233" t="e">
        <f t="shared" ref="P15:T15" si="8">P14/$M$14</f>
        <v>#DIV/0!</v>
      </c>
      <c r="Q15" s="233" t="e">
        <f t="shared" si="8"/>
        <v>#DIV/0!</v>
      </c>
      <c r="R15" s="233" t="e">
        <f t="shared" si="8"/>
        <v>#DIV/0!</v>
      </c>
      <c r="S15" s="233" t="e">
        <f t="shared" si="8"/>
        <v>#DIV/0!</v>
      </c>
      <c r="T15" s="233" t="e">
        <f t="shared" si="8"/>
        <v>#DIV/0!</v>
      </c>
    </row>
    <row r="16" spans="1:20" x14ac:dyDescent="0.3">
      <c r="A16" s="234" t="s">
        <v>319</v>
      </c>
    </row>
  </sheetData>
  <mergeCells count="12">
    <mergeCell ref="A15:B15"/>
    <mergeCell ref="M4:T4"/>
    <mergeCell ref="M5:M6"/>
    <mergeCell ref="N5:T5"/>
    <mergeCell ref="A4:A6"/>
    <mergeCell ref="B4:B6"/>
    <mergeCell ref="D4:K4"/>
    <mergeCell ref="D5:D6"/>
    <mergeCell ref="E5:K5"/>
    <mergeCell ref="C5:C6"/>
    <mergeCell ref="L5:L6"/>
    <mergeCell ref="C15:D15"/>
  </mergeCells>
  <pageMargins left="0.23622047244094491" right="0.19685039370078741" top="0.39370078740157483" bottom="0.15748031496062992" header="0.39370078740157483" footer="0.15748031496062992"/>
  <pageSetup paperSize="9"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95F9C-2FB6-4269-8EBF-3B143D54E124}">
  <sheetPr>
    <tabColor rgb="FF00B050"/>
    <pageSetUpPr fitToPage="1"/>
  </sheetPr>
  <dimension ref="A2:G26"/>
  <sheetViews>
    <sheetView zoomScale="80" zoomScaleNormal="80" zoomScaleSheetLayoutView="85" workbookViewId="0">
      <selection activeCell="E8" sqref="E8"/>
    </sheetView>
  </sheetViews>
  <sheetFormatPr defaultRowHeight="14" x14ac:dyDescent="0.3"/>
  <cols>
    <col min="1" max="1" width="10.54296875" style="210" customWidth="1"/>
    <col min="2" max="2" width="76.26953125" style="182" customWidth="1"/>
    <col min="3" max="3" width="33" style="190" customWidth="1"/>
    <col min="4" max="4" width="18.453125" style="182" customWidth="1"/>
    <col min="5" max="5" width="17.1796875" style="182" customWidth="1"/>
    <col min="6" max="6" width="18.453125" style="182" customWidth="1"/>
    <col min="7" max="7" width="17.1796875" style="182" customWidth="1"/>
    <col min="8" max="256" width="9.1796875" style="182"/>
    <col min="257" max="257" width="10.54296875" style="182" customWidth="1"/>
    <col min="258" max="258" width="76.26953125" style="182" customWidth="1"/>
    <col min="259" max="259" width="27.7265625" style="182" customWidth="1"/>
    <col min="260" max="260" width="18.453125" style="182" customWidth="1"/>
    <col min="261" max="261" width="17.1796875" style="182" customWidth="1"/>
    <col min="262" max="262" width="18.453125" style="182" customWidth="1"/>
    <col min="263" max="263" width="17.1796875" style="182" customWidth="1"/>
    <col min="264" max="512" width="9.1796875" style="182"/>
    <col min="513" max="513" width="10.54296875" style="182" customWidth="1"/>
    <col min="514" max="514" width="76.26953125" style="182" customWidth="1"/>
    <col min="515" max="515" width="27.7265625" style="182" customWidth="1"/>
    <col min="516" max="516" width="18.453125" style="182" customWidth="1"/>
    <col min="517" max="517" width="17.1796875" style="182" customWidth="1"/>
    <col min="518" max="518" width="18.453125" style="182" customWidth="1"/>
    <col min="519" max="519" width="17.1796875" style="182" customWidth="1"/>
    <col min="520" max="768" width="9.1796875" style="182"/>
    <col min="769" max="769" width="10.54296875" style="182" customWidth="1"/>
    <col min="770" max="770" width="76.26953125" style="182" customWidth="1"/>
    <col min="771" max="771" width="27.7265625" style="182" customWidth="1"/>
    <col min="772" max="772" width="18.453125" style="182" customWidth="1"/>
    <col min="773" max="773" width="17.1796875" style="182" customWidth="1"/>
    <col min="774" max="774" width="18.453125" style="182" customWidth="1"/>
    <col min="775" max="775" width="17.1796875" style="182" customWidth="1"/>
    <col min="776" max="1024" width="9.1796875" style="182"/>
    <col min="1025" max="1025" width="10.54296875" style="182" customWidth="1"/>
    <col min="1026" max="1026" width="76.26953125" style="182" customWidth="1"/>
    <col min="1027" max="1027" width="27.7265625" style="182" customWidth="1"/>
    <col min="1028" max="1028" width="18.453125" style="182" customWidth="1"/>
    <col min="1029" max="1029" width="17.1796875" style="182" customWidth="1"/>
    <col min="1030" max="1030" width="18.453125" style="182" customWidth="1"/>
    <col min="1031" max="1031" width="17.1796875" style="182" customWidth="1"/>
    <col min="1032" max="1280" width="9.1796875" style="182"/>
    <col min="1281" max="1281" width="10.54296875" style="182" customWidth="1"/>
    <col min="1282" max="1282" width="76.26953125" style="182" customWidth="1"/>
    <col min="1283" max="1283" width="27.7265625" style="182" customWidth="1"/>
    <col min="1284" max="1284" width="18.453125" style="182" customWidth="1"/>
    <col min="1285" max="1285" width="17.1796875" style="182" customWidth="1"/>
    <col min="1286" max="1286" width="18.453125" style="182" customWidth="1"/>
    <col min="1287" max="1287" width="17.1796875" style="182" customWidth="1"/>
    <col min="1288" max="1536" width="9.1796875" style="182"/>
    <col min="1537" max="1537" width="10.54296875" style="182" customWidth="1"/>
    <col min="1538" max="1538" width="76.26953125" style="182" customWidth="1"/>
    <col min="1539" max="1539" width="27.7265625" style="182" customWidth="1"/>
    <col min="1540" max="1540" width="18.453125" style="182" customWidth="1"/>
    <col min="1541" max="1541" width="17.1796875" style="182" customWidth="1"/>
    <col min="1542" max="1542" width="18.453125" style="182" customWidth="1"/>
    <col min="1543" max="1543" width="17.1796875" style="182" customWidth="1"/>
    <col min="1544" max="1792" width="9.1796875" style="182"/>
    <col min="1793" max="1793" width="10.54296875" style="182" customWidth="1"/>
    <col min="1794" max="1794" width="76.26953125" style="182" customWidth="1"/>
    <col min="1795" max="1795" width="27.7265625" style="182" customWidth="1"/>
    <col min="1796" max="1796" width="18.453125" style="182" customWidth="1"/>
    <col min="1797" max="1797" width="17.1796875" style="182" customWidth="1"/>
    <col min="1798" max="1798" width="18.453125" style="182" customWidth="1"/>
    <col min="1799" max="1799" width="17.1796875" style="182" customWidth="1"/>
    <col min="1800" max="2048" width="9.1796875" style="182"/>
    <col min="2049" max="2049" width="10.54296875" style="182" customWidth="1"/>
    <col min="2050" max="2050" width="76.26953125" style="182" customWidth="1"/>
    <col min="2051" max="2051" width="27.7265625" style="182" customWidth="1"/>
    <col min="2052" max="2052" width="18.453125" style="182" customWidth="1"/>
    <col min="2053" max="2053" width="17.1796875" style="182" customWidth="1"/>
    <col min="2054" max="2054" width="18.453125" style="182" customWidth="1"/>
    <col min="2055" max="2055" width="17.1796875" style="182" customWidth="1"/>
    <col min="2056" max="2304" width="9.1796875" style="182"/>
    <col min="2305" max="2305" width="10.54296875" style="182" customWidth="1"/>
    <col min="2306" max="2306" width="76.26953125" style="182" customWidth="1"/>
    <col min="2307" max="2307" width="27.7265625" style="182" customWidth="1"/>
    <col min="2308" max="2308" width="18.453125" style="182" customWidth="1"/>
    <col min="2309" max="2309" width="17.1796875" style="182" customWidth="1"/>
    <col min="2310" max="2310" width="18.453125" style="182" customWidth="1"/>
    <col min="2311" max="2311" width="17.1796875" style="182" customWidth="1"/>
    <col min="2312" max="2560" width="9.1796875" style="182"/>
    <col min="2561" max="2561" width="10.54296875" style="182" customWidth="1"/>
    <col min="2562" max="2562" width="76.26953125" style="182" customWidth="1"/>
    <col min="2563" max="2563" width="27.7265625" style="182" customWidth="1"/>
    <col min="2564" max="2564" width="18.453125" style="182" customWidth="1"/>
    <col min="2565" max="2565" width="17.1796875" style="182" customWidth="1"/>
    <col min="2566" max="2566" width="18.453125" style="182" customWidth="1"/>
    <col min="2567" max="2567" width="17.1796875" style="182" customWidth="1"/>
    <col min="2568" max="2816" width="9.1796875" style="182"/>
    <col min="2817" max="2817" width="10.54296875" style="182" customWidth="1"/>
    <col min="2818" max="2818" width="76.26953125" style="182" customWidth="1"/>
    <col min="2819" max="2819" width="27.7265625" style="182" customWidth="1"/>
    <col min="2820" max="2820" width="18.453125" style="182" customWidth="1"/>
    <col min="2821" max="2821" width="17.1796875" style="182" customWidth="1"/>
    <col min="2822" max="2822" width="18.453125" style="182" customWidth="1"/>
    <col min="2823" max="2823" width="17.1796875" style="182" customWidth="1"/>
    <col min="2824" max="3072" width="9.1796875" style="182"/>
    <col min="3073" max="3073" width="10.54296875" style="182" customWidth="1"/>
    <col min="3074" max="3074" width="76.26953125" style="182" customWidth="1"/>
    <col min="3075" max="3075" width="27.7265625" style="182" customWidth="1"/>
    <col min="3076" max="3076" width="18.453125" style="182" customWidth="1"/>
    <col min="3077" max="3077" width="17.1796875" style="182" customWidth="1"/>
    <col min="3078" max="3078" width="18.453125" style="182" customWidth="1"/>
    <col min="3079" max="3079" width="17.1796875" style="182" customWidth="1"/>
    <col min="3080" max="3328" width="9.1796875" style="182"/>
    <col min="3329" max="3329" width="10.54296875" style="182" customWidth="1"/>
    <col min="3330" max="3330" width="76.26953125" style="182" customWidth="1"/>
    <col min="3331" max="3331" width="27.7265625" style="182" customWidth="1"/>
    <col min="3332" max="3332" width="18.453125" style="182" customWidth="1"/>
    <col min="3333" max="3333" width="17.1796875" style="182" customWidth="1"/>
    <col min="3334" max="3334" width="18.453125" style="182" customWidth="1"/>
    <col min="3335" max="3335" width="17.1796875" style="182" customWidth="1"/>
    <col min="3336" max="3584" width="9.1796875" style="182"/>
    <col min="3585" max="3585" width="10.54296875" style="182" customWidth="1"/>
    <col min="3586" max="3586" width="76.26953125" style="182" customWidth="1"/>
    <col min="3587" max="3587" width="27.7265625" style="182" customWidth="1"/>
    <col min="3588" max="3588" width="18.453125" style="182" customWidth="1"/>
    <col min="3589" max="3589" width="17.1796875" style="182" customWidth="1"/>
    <col min="3590" max="3590" width="18.453125" style="182" customWidth="1"/>
    <col min="3591" max="3591" width="17.1796875" style="182" customWidth="1"/>
    <col min="3592" max="3840" width="9.1796875" style="182"/>
    <col min="3841" max="3841" width="10.54296875" style="182" customWidth="1"/>
    <col min="3842" max="3842" width="76.26953125" style="182" customWidth="1"/>
    <col min="3843" max="3843" width="27.7265625" style="182" customWidth="1"/>
    <col min="3844" max="3844" width="18.453125" style="182" customWidth="1"/>
    <col min="3845" max="3845" width="17.1796875" style="182" customWidth="1"/>
    <col min="3846" max="3846" width="18.453125" style="182" customWidth="1"/>
    <col min="3847" max="3847" width="17.1796875" style="182" customWidth="1"/>
    <col min="3848" max="4096" width="9.1796875" style="182"/>
    <col min="4097" max="4097" width="10.54296875" style="182" customWidth="1"/>
    <col min="4098" max="4098" width="76.26953125" style="182" customWidth="1"/>
    <col min="4099" max="4099" width="27.7265625" style="182" customWidth="1"/>
    <col min="4100" max="4100" width="18.453125" style="182" customWidth="1"/>
    <col min="4101" max="4101" width="17.1796875" style="182" customWidth="1"/>
    <col min="4102" max="4102" width="18.453125" style="182" customWidth="1"/>
    <col min="4103" max="4103" width="17.1796875" style="182" customWidth="1"/>
    <col min="4104" max="4352" width="9.1796875" style="182"/>
    <col min="4353" max="4353" width="10.54296875" style="182" customWidth="1"/>
    <col min="4354" max="4354" width="76.26953125" style="182" customWidth="1"/>
    <col min="4355" max="4355" width="27.7265625" style="182" customWidth="1"/>
    <col min="4356" max="4356" width="18.453125" style="182" customWidth="1"/>
    <col min="4357" max="4357" width="17.1796875" style="182" customWidth="1"/>
    <col min="4358" max="4358" width="18.453125" style="182" customWidth="1"/>
    <col min="4359" max="4359" width="17.1796875" style="182" customWidth="1"/>
    <col min="4360" max="4608" width="9.1796875" style="182"/>
    <col min="4609" max="4609" width="10.54296875" style="182" customWidth="1"/>
    <col min="4610" max="4610" width="76.26953125" style="182" customWidth="1"/>
    <col min="4611" max="4611" width="27.7265625" style="182" customWidth="1"/>
    <col min="4612" max="4612" width="18.453125" style="182" customWidth="1"/>
    <col min="4613" max="4613" width="17.1796875" style="182" customWidth="1"/>
    <col min="4614" max="4614" width="18.453125" style="182" customWidth="1"/>
    <col min="4615" max="4615" width="17.1796875" style="182" customWidth="1"/>
    <col min="4616" max="4864" width="9.1796875" style="182"/>
    <col min="4865" max="4865" width="10.54296875" style="182" customWidth="1"/>
    <col min="4866" max="4866" width="76.26953125" style="182" customWidth="1"/>
    <col min="4867" max="4867" width="27.7265625" style="182" customWidth="1"/>
    <col min="4868" max="4868" width="18.453125" style="182" customWidth="1"/>
    <col min="4869" max="4869" width="17.1796875" style="182" customWidth="1"/>
    <col min="4870" max="4870" width="18.453125" style="182" customWidth="1"/>
    <col min="4871" max="4871" width="17.1796875" style="182" customWidth="1"/>
    <col min="4872" max="5120" width="9.1796875" style="182"/>
    <col min="5121" max="5121" width="10.54296875" style="182" customWidth="1"/>
    <col min="5122" max="5122" width="76.26953125" style="182" customWidth="1"/>
    <col min="5123" max="5123" width="27.7265625" style="182" customWidth="1"/>
    <col min="5124" max="5124" width="18.453125" style="182" customWidth="1"/>
    <col min="5125" max="5125" width="17.1796875" style="182" customWidth="1"/>
    <col min="5126" max="5126" width="18.453125" style="182" customWidth="1"/>
    <col min="5127" max="5127" width="17.1796875" style="182" customWidth="1"/>
    <col min="5128" max="5376" width="9.1796875" style="182"/>
    <col min="5377" max="5377" width="10.54296875" style="182" customWidth="1"/>
    <col min="5378" max="5378" width="76.26953125" style="182" customWidth="1"/>
    <col min="5379" max="5379" width="27.7265625" style="182" customWidth="1"/>
    <col min="5380" max="5380" width="18.453125" style="182" customWidth="1"/>
    <col min="5381" max="5381" width="17.1796875" style="182" customWidth="1"/>
    <col min="5382" max="5382" width="18.453125" style="182" customWidth="1"/>
    <col min="5383" max="5383" width="17.1796875" style="182" customWidth="1"/>
    <col min="5384" max="5632" width="9.1796875" style="182"/>
    <col min="5633" max="5633" width="10.54296875" style="182" customWidth="1"/>
    <col min="5634" max="5634" width="76.26953125" style="182" customWidth="1"/>
    <col min="5635" max="5635" width="27.7265625" style="182" customWidth="1"/>
    <col min="5636" max="5636" width="18.453125" style="182" customWidth="1"/>
    <col min="5637" max="5637" width="17.1796875" style="182" customWidth="1"/>
    <col min="5638" max="5638" width="18.453125" style="182" customWidth="1"/>
    <col min="5639" max="5639" width="17.1796875" style="182" customWidth="1"/>
    <col min="5640" max="5888" width="9.1796875" style="182"/>
    <col min="5889" max="5889" width="10.54296875" style="182" customWidth="1"/>
    <col min="5890" max="5890" width="76.26953125" style="182" customWidth="1"/>
    <col min="5891" max="5891" width="27.7265625" style="182" customWidth="1"/>
    <col min="5892" max="5892" width="18.453125" style="182" customWidth="1"/>
    <col min="5893" max="5893" width="17.1796875" style="182" customWidth="1"/>
    <col min="5894" max="5894" width="18.453125" style="182" customWidth="1"/>
    <col min="5895" max="5895" width="17.1796875" style="182" customWidth="1"/>
    <col min="5896" max="6144" width="9.1796875" style="182"/>
    <col min="6145" max="6145" width="10.54296875" style="182" customWidth="1"/>
    <col min="6146" max="6146" width="76.26953125" style="182" customWidth="1"/>
    <col min="6147" max="6147" width="27.7265625" style="182" customWidth="1"/>
    <col min="6148" max="6148" width="18.453125" style="182" customWidth="1"/>
    <col min="6149" max="6149" width="17.1796875" style="182" customWidth="1"/>
    <col min="6150" max="6150" width="18.453125" style="182" customWidth="1"/>
    <col min="6151" max="6151" width="17.1796875" style="182" customWidth="1"/>
    <col min="6152" max="6400" width="9.1796875" style="182"/>
    <col min="6401" max="6401" width="10.54296875" style="182" customWidth="1"/>
    <col min="6402" max="6402" width="76.26953125" style="182" customWidth="1"/>
    <col min="6403" max="6403" width="27.7265625" style="182" customWidth="1"/>
    <col min="6404" max="6404" width="18.453125" style="182" customWidth="1"/>
    <col min="6405" max="6405" width="17.1796875" style="182" customWidth="1"/>
    <col min="6406" max="6406" width="18.453125" style="182" customWidth="1"/>
    <col min="6407" max="6407" width="17.1796875" style="182" customWidth="1"/>
    <col min="6408" max="6656" width="9.1796875" style="182"/>
    <col min="6657" max="6657" width="10.54296875" style="182" customWidth="1"/>
    <col min="6658" max="6658" width="76.26953125" style="182" customWidth="1"/>
    <col min="6659" max="6659" width="27.7265625" style="182" customWidth="1"/>
    <col min="6660" max="6660" width="18.453125" style="182" customWidth="1"/>
    <col min="6661" max="6661" width="17.1796875" style="182" customWidth="1"/>
    <col min="6662" max="6662" width="18.453125" style="182" customWidth="1"/>
    <col min="6663" max="6663" width="17.1796875" style="182" customWidth="1"/>
    <col min="6664" max="6912" width="9.1796875" style="182"/>
    <col min="6913" max="6913" width="10.54296875" style="182" customWidth="1"/>
    <col min="6914" max="6914" width="76.26953125" style="182" customWidth="1"/>
    <col min="6915" max="6915" width="27.7265625" style="182" customWidth="1"/>
    <col min="6916" max="6916" width="18.453125" style="182" customWidth="1"/>
    <col min="6917" max="6917" width="17.1796875" style="182" customWidth="1"/>
    <col min="6918" max="6918" width="18.453125" style="182" customWidth="1"/>
    <col min="6919" max="6919" width="17.1796875" style="182" customWidth="1"/>
    <col min="6920" max="7168" width="9.1796875" style="182"/>
    <col min="7169" max="7169" width="10.54296875" style="182" customWidth="1"/>
    <col min="7170" max="7170" width="76.26953125" style="182" customWidth="1"/>
    <col min="7171" max="7171" width="27.7265625" style="182" customWidth="1"/>
    <col min="7172" max="7172" width="18.453125" style="182" customWidth="1"/>
    <col min="7173" max="7173" width="17.1796875" style="182" customWidth="1"/>
    <col min="7174" max="7174" width="18.453125" style="182" customWidth="1"/>
    <col min="7175" max="7175" width="17.1796875" style="182" customWidth="1"/>
    <col min="7176" max="7424" width="9.1796875" style="182"/>
    <col min="7425" max="7425" width="10.54296875" style="182" customWidth="1"/>
    <col min="7426" max="7426" width="76.26953125" style="182" customWidth="1"/>
    <col min="7427" max="7427" width="27.7265625" style="182" customWidth="1"/>
    <col min="7428" max="7428" width="18.453125" style="182" customWidth="1"/>
    <col min="7429" max="7429" width="17.1796875" style="182" customWidth="1"/>
    <col min="7430" max="7430" width="18.453125" style="182" customWidth="1"/>
    <col min="7431" max="7431" width="17.1796875" style="182" customWidth="1"/>
    <col min="7432" max="7680" width="9.1796875" style="182"/>
    <col min="7681" max="7681" width="10.54296875" style="182" customWidth="1"/>
    <col min="7682" max="7682" width="76.26953125" style="182" customWidth="1"/>
    <col min="7683" max="7683" width="27.7265625" style="182" customWidth="1"/>
    <col min="7684" max="7684" width="18.453125" style="182" customWidth="1"/>
    <col min="7685" max="7685" width="17.1796875" style="182" customWidth="1"/>
    <col min="7686" max="7686" width="18.453125" style="182" customWidth="1"/>
    <col min="7687" max="7687" width="17.1796875" style="182" customWidth="1"/>
    <col min="7688" max="7936" width="9.1796875" style="182"/>
    <col min="7937" max="7937" width="10.54296875" style="182" customWidth="1"/>
    <col min="7938" max="7938" width="76.26953125" style="182" customWidth="1"/>
    <col min="7939" max="7939" width="27.7265625" style="182" customWidth="1"/>
    <col min="7940" max="7940" width="18.453125" style="182" customWidth="1"/>
    <col min="7941" max="7941" width="17.1796875" style="182" customWidth="1"/>
    <col min="7942" max="7942" width="18.453125" style="182" customWidth="1"/>
    <col min="7943" max="7943" width="17.1796875" style="182" customWidth="1"/>
    <col min="7944" max="8192" width="9.1796875" style="182"/>
    <col min="8193" max="8193" width="10.54296875" style="182" customWidth="1"/>
    <col min="8194" max="8194" width="76.26953125" style="182" customWidth="1"/>
    <col min="8195" max="8195" width="27.7265625" style="182" customWidth="1"/>
    <col min="8196" max="8196" width="18.453125" style="182" customWidth="1"/>
    <col min="8197" max="8197" width="17.1796875" style="182" customWidth="1"/>
    <col min="8198" max="8198" width="18.453125" style="182" customWidth="1"/>
    <col min="8199" max="8199" width="17.1796875" style="182" customWidth="1"/>
    <col min="8200" max="8448" width="9.1796875" style="182"/>
    <col min="8449" max="8449" width="10.54296875" style="182" customWidth="1"/>
    <col min="8450" max="8450" width="76.26953125" style="182" customWidth="1"/>
    <col min="8451" max="8451" width="27.7265625" style="182" customWidth="1"/>
    <col min="8452" max="8452" width="18.453125" style="182" customWidth="1"/>
    <col min="8453" max="8453" width="17.1796875" style="182" customWidth="1"/>
    <col min="8454" max="8454" width="18.453125" style="182" customWidth="1"/>
    <col min="8455" max="8455" width="17.1796875" style="182" customWidth="1"/>
    <col min="8456" max="8704" width="9.1796875" style="182"/>
    <col min="8705" max="8705" width="10.54296875" style="182" customWidth="1"/>
    <col min="8706" max="8706" width="76.26953125" style="182" customWidth="1"/>
    <col min="8707" max="8707" width="27.7265625" style="182" customWidth="1"/>
    <col min="8708" max="8708" width="18.453125" style="182" customWidth="1"/>
    <col min="8709" max="8709" width="17.1796875" style="182" customWidth="1"/>
    <col min="8710" max="8710" width="18.453125" style="182" customWidth="1"/>
    <col min="8711" max="8711" width="17.1796875" style="182" customWidth="1"/>
    <col min="8712" max="8960" width="9.1796875" style="182"/>
    <col min="8961" max="8961" width="10.54296875" style="182" customWidth="1"/>
    <col min="8962" max="8962" width="76.26953125" style="182" customWidth="1"/>
    <col min="8963" max="8963" width="27.7265625" style="182" customWidth="1"/>
    <col min="8964" max="8964" width="18.453125" style="182" customWidth="1"/>
    <col min="8965" max="8965" width="17.1796875" style="182" customWidth="1"/>
    <col min="8966" max="8966" width="18.453125" style="182" customWidth="1"/>
    <col min="8967" max="8967" width="17.1796875" style="182" customWidth="1"/>
    <col min="8968" max="9216" width="9.1796875" style="182"/>
    <col min="9217" max="9217" width="10.54296875" style="182" customWidth="1"/>
    <col min="9218" max="9218" width="76.26953125" style="182" customWidth="1"/>
    <col min="9219" max="9219" width="27.7265625" style="182" customWidth="1"/>
    <col min="9220" max="9220" width="18.453125" style="182" customWidth="1"/>
    <col min="9221" max="9221" width="17.1796875" style="182" customWidth="1"/>
    <col min="9222" max="9222" width="18.453125" style="182" customWidth="1"/>
    <col min="9223" max="9223" width="17.1796875" style="182" customWidth="1"/>
    <col min="9224" max="9472" width="9.1796875" style="182"/>
    <col min="9473" max="9473" width="10.54296875" style="182" customWidth="1"/>
    <col min="9474" max="9474" width="76.26953125" style="182" customWidth="1"/>
    <col min="9475" max="9475" width="27.7265625" style="182" customWidth="1"/>
    <col min="9476" max="9476" width="18.453125" style="182" customWidth="1"/>
    <col min="9477" max="9477" width="17.1796875" style="182" customWidth="1"/>
    <col min="9478" max="9478" width="18.453125" style="182" customWidth="1"/>
    <col min="9479" max="9479" width="17.1796875" style="182" customWidth="1"/>
    <col min="9480" max="9728" width="9.1796875" style="182"/>
    <col min="9729" max="9729" width="10.54296875" style="182" customWidth="1"/>
    <col min="9730" max="9730" width="76.26953125" style="182" customWidth="1"/>
    <col min="9731" max="9731" width="27.7265625" style="182" customWidth="1"/>
    <col min="9732" max="9732" width="18.453125" style="182" customWidth="1"/>
    <col min="9733" max="9733" width="17.1796875" style="182" customWidth="1"/>
    <col min="9734" max="9734" width="18.453125" style="182" customWidth="1"/>
    <col min="9735" max="9735" width="17.1796875" style="182" customWidth="1"/>
    <col min="9736" max="9984" width="9.1796875" style="182"/>
    <col min="9985" max="9985" width="10.54296875" style="182" customWidth="1"/>
    <col min="9986" max="9986" width="76.26953125" style="182" customWidth="1"/>
    <col min="9987" max="9987" width="27.7265625" style="182" customWidth="1"/>
    <col min="9988" max="9988" width="18.453125" style="182" customWidth="1"/>
    <col min="9989" max="9989" width="17.1796875" style="182" customWidth="1"/>
    <col min="9990" max="9990" width="18.453125" style="182" customWidth="1"/>
    <col min="9991" max="9991" width="17.1796875" style="182" customWidth="1"/>
    <col min="9992" max="10240" width="9.1796875" style="182"/>
    <col min="10241" max="10241" width="10.54296875" style="182" customWidth="1"/>
    <col min="10242" max="10242" width="76.26953125" style="182" customWidth="1"/>
    <col min="10243" max="10243" width="27.7265625" style="182" customWidth="1"/>
    <col min="10244" max="10244" width="18.453125" style="182" customWidth="1"/>
    <col min="10245" max="10245" width="17.1796875" style="182" customWidth="1"/>
    <col min="10246" max="10246" width="18.453125" style="182" customWidth="1"/>
    <col min="10247" max="10247" width="17.1796875" style="182" customWidth="1"/>
    <col min="10248" max="10496" width="9.1796875" style="182"/>
    <col min="10497" max="10497" width="10.54296875" style="182" customWidth="1"/>
    <col min="10498" max="10498" width="76.26953125" style="182" customWidth="1"/>
    <col min="10499" max="10499" width="27.7265625" style="182" customWidth="1"/>
    <col min="10500" max="10500" width="18.453125" style="182" customWidth="1"/>
    <col min="10501" max="10501" width="17.1796875" style="182" customWidth="1"/>
    <col min="10502" max="10502" width="18.453125" style="182" customWidth="1"/>
    <col min="10503" max="10503" width="17.1796875" style="182" customWidth="1"/>
    <col min="10504" max="10752" width="9.1796875" style="182"/>
    <col min="10753" max="10753" width="10.54296875" style="182" customWidth="1"/>
    <col min="10754" max="10754" width="76.26953125" style="182" customWidth="1"/>
    <col min="10755" max="10755" width="27.7265625" style="182" customWidth="1"/>
    <col min="10756" max="10756" width="18.453125" style="182" customWidth="1"/>
    <col min="10757" max="10757" width="17.1796875" style="182" customWidth="1"/>
    <col min="10758" max="10758" width="18.453125" style="182" customWidth="1"/>
    <col min="10759" max="10759" width="17.1796875" style="182" customWidth="1"/>
    <col min="10760" max="11008" width="9.1796875" style="182"/>
    <col min="11009" max="11009" width="10.54296875" style="182" customWidth="1"/>
    <col min="11010" max="11010" width="76.26953125" style="182" customWidth="1"/>
    <col min="11011" max="11011" width="27.7265625" style="182" customWidth="1"/>
    <col min="11012" max="11012" width="18.453125" style="182" customWidth="1"/>
    <col min="11013" max="11013" width="17.1796875" style="182" customWidth="1"/>
    <col min="11014" max="11014" width="18.453125" style="182" customWidth="1"/>
    <col min="11015" max="11015" width="17.1796875" style="182" customWidth="1"/>
    <col min="11016" max="11264" width="9.1796875" style="182"/>
    <col min="11265" max="11265" width="10.54296875" style="182" customWidth="1"/>
    <col min="11266" max="11266" width="76.26953125" style="182" customWidth="1"/>
    <col min="11267" max="11267" width="27.7265625" style="182" customWidth="1"/>
    <col min="11268" max="11268" width="18.453125" style="182" customWidth="1"/>
    <col min="11269" max="11269" width="17.1796875" style="182" customWidth="1"/>
    <col min="11270" max="11270" width="18.453125" style="182" customWidth="1"/>
    <col min="11271" max="11271" width="17.1796875" style="182" customWidth="1"/>
    <col min="11272" max="11520" width="9.1796875" style="182"/>
    <col min="11521" max="11521" width="10.54296875" style="182" customWidth="1"/>
    <col min="11522" max="11522" width="76.26953125" style="182" customWidth="1"/>
    <col min="11523" max="11523" width="27.7265625" style="182" customWidth="1"/>
    <col min="11524" max="11524" width="18.453125" style="182" customWidth="1"/>
    <col min="11525" max="11525" width="17.1796875" style="182" customWidth="1"/>
    <col min="11526" max="11526" width="18.453125" style="182" customWidth="1"/>
    <col min="11527" max="11527" width="17.1796875" style="182" customWidth="1"/>
    <col min="11528" max="11776" width="9.1796875" style="182"/>
    <col min="11777" max="11777" width="10.54296875" style="182" customWidth="1"/>
    <col min="11778" max="11778" width="76.26953125" style="182" customWidth="1"/>
    <col min="11779" max="11779" width="27.7265625" style="182" customWidth="1"/>
    <col min="11780" max="11780" width="18.453125" style="182" customWidth="1"/>
    <col min="11781" max="11781" width="17.1796875" style="182" customWidth="1"/>
    <col min="11782" max="11782" width="18.453125" style="182" customWidth="1"/>
    <col min="11783" max="11783" width="17.1796875" style="182" customWidth="1"/>
    <col min="11784" max="12032" width="9.1796875" style="182"/>
    <col min="12033" max="12033" width="10.54296875" style="182" customWidth="1"/>
    <col min="12034" max="12034" width="76.26953125" style="182" customWidth="1"/>
    <col min="12035" max="12035" width="27.7265625" style="182" customWidth="1"/>
    <col min="12036" max="12036" width="18.453125" style="182" customWidth="1"/>
    <col min="12037" max="12037" width="17.1796875" style="182" customWidth="1"/>
    <col min="12038" max="12038" width="18.453125" style="182" customWidth="1"/>
    <col min="12039" max="12039" width="17.1796875" style="182" customWidth="1"/>
    <col min="12040" max="12288" width="9.1796875" style="182"/>
    <col min="12289" max="12289" width="10.54296875" style="182" customWidth="1"/>
    <col min="12290" max="12290" width="76.26953125" style="182" customWidth="1"/>
    <col min="12291" max="12291" width="27.7265625" style="182" customWidth="1"/>
    <col min="12292" max="12292" width="18.453125" style="182" customWidth="1"/>
    <col min="12293" max="12293" width="17.1796875" style="182" customWidth="1"/>
    <col min="12294" max="12294" width="18.453125" style="182" customWidth="1"/>
    <col min="12295" max="12295" width="17.1796875" style="182" customWidth="1"/>
    <col min="12296" max="12544" width="9.1796875" style="182"/>
    <col min="12545" max="12545" width="10.54296875" style="182" customWidth="1"/>
    <col min="12546" max="12546" width="76.26953125" style="182" customWidth="1"/>
    <col min="12547" max="12547" width="27.7265625" style="182" customWidth="1"/>
    <col min="12548" max="12548" width="18.453125" style="182" customWidth="1"/>
    <col min="12549" max="12549" width="17.1796875" style="182" customWidth="1"/>
    <col min="12550" max="12550" width="18.453125" style="182" customWidth="1"/>
    <col min="12551" max="12551" width="17.1796875" style="182" customWidth="1"/>
    <col min="12552" max="12800" width="9.1796875" style="182"/>
    <col min="12801" max="12801" width="10.54296875" style="182" customWidth="1"/>
    <col min="12802" max="12802" width="76.26953125" style="182" customWidth="1"/>
    <col min="12803" max="12803" width="27.7265625" style="182" customWidth="1"/>
    <col min="12804" max="12804" width="18.453125" style="182" customWidth="1"/>
    <col min="12805" max="12805" width="17.1796875" style="182" customWidth="1"/>
    <col min="12806" max="12806" width="18.453125" style="182" customWidth="1"/>
    <col min="12807" max="12807" width="17.1796875" style="182" customWidth="1"/>
    <col min="12808" max="13056" width="9.1796875" style="182"/>
    <col min="13057" max="13057" width="10.54296875" style="182" customWidth="1"/>
    <col min="13058" max="13058" width="76.26953125" style="182" customWidth="1"/>
    <col min="13059" max="13059" width="27.7265625" style="182" customWidth="1"/>
    <col min="13060" max="13060" width="18.453125" style="182" customWidth="1"/>
    <col min="13061" max="13061" width="17.1796875" style="182" customWidth="1"/>
    <col min="13062" max="13062" width="18.453125" style="182" customWidth="1"/>
    <col min="13063" max="13063" width="17.1796875" style="182" customWidth="1"/>
    <col min="13064" max="13312" width="9.1796875" style="182"/>
    <col min="13313" max="13313" width="10.54296875" style="182" customWidth="1"/>
    <col min="13314" max="13314" width="76.26953125" style="182" customWidth="1"/>
    <col min="13315" max="13315" width="27.7265625" style="182" customWidth="1"/>
    <col min="13316" max="13316" width="18.453125" style="182" customWidth="1"/>
    <col min="13317" max="13317" width="17.1796875" style="182" customWidth="1"/>
    <col min="13318" max="13318" width="18.453125" style="182" customWidth="1"/>
    <col min="13319" max="13319" width="17.1796875" style="182" customWidth="1"/>
    <col min="13320" max="13568" width="9.1796875" style="182"/>
    <col min="13569" max="13569" width="10.54296875" style="182" customWidth="1"/>
    <col min="13570" max="13570" width="76.26953125" style="182" customWidth="1"/>
    <col min="13571" max="13571" width="27.7265625" style="182" customWidth="1"/>
    <col min="13572" max="13572" width="18.453125" style="182" customWidth="1"/>
    <col min="13573" max="13573" width="17.1796875" style="182" customWidth="1"/>
    <col min="13574" max="13574" width="18.453125" style="182" customWidth="1"/>
    <col min="13575" max="13575" width="17.1796875" style="182" customWidth="1"/>
    <col min="13576" max="13824" width="9.1796875" style="182"/>
    <col min="13825" max="13825" width="10.54296875" style="182" customWidth="1"/>
    <col min="13826" max="13826" width="76.26953125" style="182" customWidth="1"/>
    <col min="13827" max="13827" width="27.7265625" style="182" customWidth="1"/>
    <col min="13828" max="13828" width="18.453125" style="182" customWidth="1"/>
    <col min="13829" max="13829" width="17.1796875" style="182" customWidth="1"/>
    <col min="13830" max="13830" width="18.453125" style="182" customWidth="1"/>
    <col min="13831" max="13831" width="17.1796875" style="182" customWidth="1"/>
    <col min="13832" max="14080" width="9.1796875" style="182"/>
    <col min="14081" max="14081" width="10.54296875" style="182" customWidth="1"/>
    <col min="14082" max="14082" width="76.26953125" style="182" customWidth="1"/>
    <col min="14083" max="14083" width="27.7265625" style="182" customWidth="1"/>
    <col min="14084" max="14084" width="18.453125" style="182" customWidth="1"/>
    <col min="14085" max="14085" width="17.1796875" style="182" customWidth="1"/>
    <col min="14086" max="14086" width="18.453125" style="182" customWidth="1"/>
    <col min="14087" max="14087" width="17.1796875" style="182" customWidth="1"/>
    <col min="14088" max="14336" width="9.1796875" style="182"/>
    <col min="14337" max="14337" width="10.54296875" style="182" customWidth="1"/>
    <col min="14338" max="14338" width="76.26953125" style="182" customWidth="1"/>
    <col min="14339" max="14339" width="27.7265625" style="182" customWidth="1"/>
    <col min="14340" max="14340" width="18.453125" style="182" customWidth="1"/>
    <col min="14341" max="14341" width="17.1796875" style="182" customWidth="1"/>
    <col min="14342" max="14342" width="18.453125" style="182" customWidth="1"/>
    <col min="14343" max="14343" width="17.1796875" style="182" customWidth="1"/>
    <col min="14344" max="14592" width="9.1796875" style="182"/>
    <col min="14593" max="14593" width="10.54296875" style="182" customWidth="1"/>
    <col min="14594" max="14594" width="76.26953125" style="182" customWidth="1"/>
    <col min="14595" max="14595" width="27.7265625" style="182" customWidth="1"/>
    <col min="14596" max="14596" width="18.453125" style="182" customWidth="1"/>
    <col min="14597" max="14597" width="17.1796875" style="182" customWidth="1"/>
    <col min="14598" max="14598" width="18.453125" style="182" customWidth="1"/>
    <col min="14599" max="14599" width="17.1796875" style="182" customWidth="1"/>
    <col min="14600" max="14848" width="9.1796875" style="182"/>
    <col min="14849" max="14849" width="10.54296875" style="182" customWidth="1"/>
    <col min="14850" max="14850" width="76.26953125" style="182" customWidth="1"/>
    <col min="14851" max="14851" width="27.7265625" style="182" customWidth="1"/>
    <col min="14852" max="14852" width="18.453125" style="182" customWidth="1"/>
    <col min="14853" max="14853" width="17.1796875" style="182" customWidth="1"/>
    <col min="14854" max="14854" width="18.453125" style="182" customWidth="1"/>
    <col min="14855" max="14855" width="17.1796875" style="182" customWidth="1"/>
    <col min="14856" max="15104" width="9.1796875" style="182"/>
    <col min="15105" max="15105" width="10.54296875" style="182" customWidth="1"/>
    <col min="15106" max="15106" width="76.26953125" style="182" customWidth="1"/>
    <col min="15107" max="15107" width="27.7265625" style="182" customWidth="1"/>
    <col min="15108" max="15108" width="18.453125" style="182" customWidth="1"/>
    <col min="15109" max="15109" width="17.1796875" style="182" customWidth="1"/>
    <col min="15110" max="15110" width="18.453125" style="182" customWidth="1"/>
    <col min="15111" max="15111" width="17.1796875" style="182" customWidth="1"/>
    <col min="15112" max="15360" width="9.1796875" style="182"/>
    <col min="15361" max="15361" width="10.54296875" style="182" customWidth="1"/>
    <col min="15362" max="15362" width="76.26953125" style="182" customWidth="1"/>
    <col min="15363" max="15363" width="27.7265625" style="182" customWidth="1"/>
    <col min="15364" max="15364" width="18.453125" style="182" customWidth="1"/>
    <col min="15365" max="15365" width="17.1796875" style="182" customWidth="1"/>
    <col min="15366" max="15366" width="18.453125" style="182" customWidth="1"/>
    <col min="15367" max="15367" width="17.1796875" style="182" customWidth="1"/>
    <col min="15368" max="15616" width="9.1796875" style="182"/>
    <col min="15617" max="15617" width="10.54296875" style="182" customWidth="1"/>
    <col min="15618" max="15618" width="76.26953125" style="182" customWidth="1"/>
    <col min="15619" max="15619" width="27.7265625" style="182" customWidth="1"/>
    <col min="15620" max="15620" width="18.453125" style="182" customWidth="1"/>
    <col min="15621" max="15621" width="17.1796875" style="182" customWidth="1"/>
    <col min="15622" max="15622" width="18.453125" style="182" customWidth="1"/>
    <col min="15623" max="15623" width="17.1796875" style="182" customWidth="1"/>
    <col min="15624" max="15872" width="9.1796875" style="182"/>
    <col min="15873" max="15873" width="10.54296875" style="182" customWidth="1"/>
    <col min="15874" max="15874" width="76.26953125" style="182" customWidth="1"/>
    <col min="15875" max="15875" width="27.7265625" style="182" customWidth="1"/>
    <col min="15876" max="15876" width="18.453125" style="182" customWidth="1"/>
    <col min="15877" max="15877" width="17.1796875" style="182" customWidth="1"/>
    <col min="15878" max="15878" width="18.453125" style="182" customWidth="1"/>
    <col min="15879" max="15879" width="17.1796875" style="182" customWidth="1"/>
    <col min="15880" max="16128" width="9.1796875" style="182"/>
    <col min="16129" max="16129" width="10.54296875" style="182" customWidth="1"/>
    <col min="16130" max="16130" width="76.26953125" style="182" customWidth="1"/>
    <col min="16131" max="16131" width="27.7265625" style="182" customWidth="1"/>
    <col min="16132" max="16132" width="18.453125" style="182" customWidth="1"/>
    <col min="16133" max="16133" width="17.1796875" style="182" customWidth="1"/>
    <col min="16134" max="16134" width="18.453125" style="182" customWidth="1"/>
    <col min="16135" max="16135" width="17.1796875" style="182" customWidth="1"/>
    <col min="16136" max="16384" width="9.1796875" style="182"/>
  </cols>
  <sheetData>
    <row r="2" spans="1:7" ht="16.5" x14ac:dyDescent="0.35">
      <c r="B2" s="211" t="s">
        <v>321</v>
      </c>
    </row>
    <row r="4" spans="1:7" s="212" customFormat="1" ht="28.5" customHeight="1" x14ac:dyDescent="0.35">
      <c r="A4" s="500" t="s">
        <v>229</v>
      </c>
      <c r="B4" s="500" t="s">
        <v>230</v>
      </c>
      <c r="C4" s="500" t="s">
        <v>231</v>
      </c>
      <c r="D4" s="496" t="s">
        <v>328</v>
      </c>
      <c r="E4" s="496"/>
      <c r="F4" s="496" t="s">
        <v>327</v>
      </c>
      <c r="G4" s="496"/>
    </row>
    <row r="5" spans="1:7" s="190" customFormat="1" ht="28" x14ac:dyDescent="0.35">
      <c r="A5" s="501"/>
      <c r="B5" s="501"/>
      <c r="C5" s="501"/>
      <c r="D5" s="213" t="s">
        <v>232</v>
      </c>
      <c r="E5" s="213" t="s">
        <v>326</v>
      </c>
      <c r="F5" s="213" t="s">
        <v>232</v>
      </c>
      <c r="G5" s="213" t="s">
        <v>326</v>
      </c>
    </row>
    <row r="6" spans="1:7" s="190" customFormat="1" x14ac:dyDescent="0.35">
      <c r="A6" s="501"/>
      <c r="B6" s="501"/>
      <c r="C6" s="501"/>
      <c r="D6" s="503" t="s">
        <v>324</v>
      </c>
      <c r="E6" s="503" t="s">
        <v>324</v>
      </c>
      <c r="F6" s="503" t="s">
        <v>324</v>
      </c>
      <c r="G6" s="503" t="s">
        <v>325</v>
      </c>
    </row>
    <row r="7" spans="1:7" s="190" customFormat="1" x14ac:dyDescent="0.35">
      <c r="A7" s="502"/>
      <c r="B7" s="502"/>
      <c r="C7" s="502"/>
      <c r="D7" s="504"/>
      <c r="E7" s="504"/>
      <c r="F7" s="504"/>
      <c r="G7" s="504"/>
    </row>
    <row r="8" spans="1:7" s="190" customFormat="1" x14ac:dyDescent="0.35">
      <c r="A8" s="500" t="s">
        <v>121</v>
      </c>
      <c r="B8" s="505" t="s">
        <v>448</v>
      </c>
      <c r="C8" s="202" t="str">
        <f>apjomi_pa_procesiem!B7</f>
        <v>PET: caurspīdīgs</v>
      </c>
      <c r="D8" s="202"/>
      <c r="E8" s="414" t="e">
        <f>apjomi_pa_procesiem!C7</f>
        <v>#DIV/0!</v>
      </c>
      <c r="F8" s="202"/>
      <c r="G8" s="414" t="e">
        <f>apjomi_pa_procesiem!L7</f>
        <v>#DIV/0!</v>
      </c>
    </row>
    <row r="9" spans="1:7" s="190" customFormat="1" x14ac:dyDescent="0.35">
      <c r="A9" s="501"/>
      <c r="B9" s="506"/>
      <c r="C9" s="202" t="str">
        <f>apjomi_pa_procesiem!B8</f>
        <v>PET: citu krāsu</v>
      </c>
      <c r="D9" s="202"/>
      <c r="E9" s="414" t="e">
        <f>apjomi_pa_procesiem!C8</f>
        <v>#DIV/0!</v>
      </c>
      <c r="F9" s="202"/>
      <c r="G9" s="414" t="e">
        <f>apjomi_pa_procesiem!L8</f>
        <v>#DIV/0!</v>
      </c>
    </row>
    <row r="10" spans="1:7" s="190" customFormat="1" x14ac:dyDescent="0.35">
      <c r="A10" s="501"/>
      <c r="B10" s="506"/>
      <c r="C10" s="202" t="str">
        <f>apjomi_pa_procesiem!B9</f>
        <v>Metāls:Alumīnijs</v>
      </c>
      <c r="D10" s="202"/>
      <c r="E10" s="414" t="e">
        <f>apjomi_pa_procesiem!C9</f>
        <v>#DIV/0!</v>
      </c>
      <c r="F10" s="202"/>
      <c r="G10" s="414" t="e">
        <f>apjomi_pa_procesiem!L9</f>
        <v>#DIV/0!</v>
      </c>
    </row>
    <row r="11" spans="1:7" s="190" customFormat="1" x14ac:dyDescent="0.35">
      <c r="A11" s="501"/>
      <c r="B11" s="506"/>
      <c r="C11" s="202" t="str">
        <f>apjomi_pa_procesiem!B10</f>
        <v>Metāls:Tērauds</v>
      </c>
      <c r="D11" s="202"/>
      <c r="E11" s="414" t="e">
        <f>apjomi_pa_procesiem!C10</f>
        <v>#DIV/0!</v>
      </c>
      <c r="F11" s="202"/>
      <c r="G11" s="414" t="e">
        <f>apjomi_pa_procesiem!L10</f>
        <v>#DIV/0!</v>
      </c>
    </row>
    <row r="12" spans="1:7" s="190" customFormat="1" x14ac:dyDescent="0.35">
      <c r="A12" s="501"/>
      <c r="B12" s="506"/>
      <c r="C12" s="202" t="str">
        <f>apjomi_pa_procesiem!B11</f>
        <v>Vienreizlietojamais stikls</v>
      </c>
      <c r="D12" s="236"/>
      <c r="E12" s="414" t="e">
        <f>apjomi_pa_procesiem!C11</f>
        <v>#DIV/0!</v>
      </c>
      <c r="F12" s="236"/>
      <c r="G12" s="414" t="e">
        <f>apjomi_pa_procesiem!L11</f>
        <v>#DIV/0!</v>
      </c>
    </row>
    <row r="13" spans="1:7" s="190" customFormat="1" x14ac:dyDescent="0.35">
      <c r="A13" s="501"/>
      <c r="B13" s="506"/>
      <c r="C13" s="202" t="str">
        <f>apjomi_pa_procesiem!B12</f>
        <v>Universāla dizaina (BBH)stikls</v>
      </c>
      <c r="D13" s="236"/>
      <c r="E13" s="414" t="e">
        <f>apjomi_pa_procesiem!C12</f>
        <v>#DIV/0!</v>
      </c>
      <c r="F13" s="236"/>
      <c r="G13" s="414" t="e">
        <f>apjomi_pa_procesiem!L12</f>
        <v>#DIV/0!</v>
      </c>
    </row>
    <row r="14" spans="1:7" s="190" customFormat="1" x14ac:dyDescent="0.35">
      <c r="A14" s="502"/>
      <c r="B14" s="507"/>
      <c r="C14" s="202" t="str">
        <f>apjomi_pa_procesiem!B13</f>
        <v>Individuāla dizaina stikls</v>
      </c>
      <c r="D14" s="236"/>
      <c r="E14" s="414" t="e">
        <f>apjomi_pa_procesiem!C13</f>
        <v>#DIV/0!</v>
      </c>
      <c r="F14" s="236"/>
      <c r="G14" s="414" t="e">
        <f>apjomi_pa_procesiem!L13</f>
        <v>#DIV/0!</v>
      </c>
    </row>
    <row r="15" spans="1:7" s="190" customFormat="1" x14ac:dyDescent="0.35">
      <c r="A15" s="500" t="s">
        <v>233</v>
      </c>
      <c r="B15" s="505" t="s">
        <v>449</v>
      </c>
      <c r="C15" s="202" t="str">
        <f>apjomi_pa_procesiem!E6</f>
        <v>Savākšana un nogāde šķirošanas centrā</v>
      </c>
      <c r="D15" s="202"/>
      <c r="E15" s="414" t="e">
        <f>apjomi_pa_procesiem!E15</f>
        <v>#DIV/0!</v>
      </c>
      <c r="F15" s="202"/>
      <c r="G15" s="414" t="e">
        <f>apjomi_pa_procesiem!N15</f>
        <v>#DIV/0!</v>
      </c>
    </row>
    <row r="16" spans="1:7" s="190" customFormat="1" ht="28.5" customHeight="1" x14ac:dyDescent="0.35">
      <c r="A16" s="501"/>
      <c r="B16" s="506"/>
      <c r="C16" s="202" t="str">
        <f>apjomi_pa_procesiem!F6</f>
        <v>Uzglabāšana pirms pārstrādes</v>
      </c>
      <c r="D16" s="202"/>
      <c r="E16" s="414" t="e">
        <f>apjomi_pa_procesiem!F15</f>
        <v>#DIV/0!</v>
      </c>
      <c r="F16" s="202"/>
      <c r="G16" s="414" t="e">
        <f>apjomi_pa_procesiem!O15</f>
        <v>#DIV/0!</v>
      </c>
    </row>
    <row r="17" spans="1:7" s="190" customFormat="1" x14ac:dyDescent="0.35">
      <c r="A17" s="501"/>
      <c r="B17" s="506"/>
      <c r="C17" s="202" t="str">
        <f>apjomi_pa_procesiem!G6</f>
        <v>Presētā iepakojuma šķirošana</v>
      </c>
      <c r="D17" s="202"/>
      <c r="E17" s="414" t="e">
        <f>apjomi_pa_procesiem!G15</f>
        <v>#DIV/0!</v>
      </c>
      <c r="F17" s="202"/>
      <c r="G17" s="414" t="e">
        <f>apjomi_pa_procesiem!P15</f>
        <v>#DIV/0!</v>
      </c>
    </row>
    <row r="18" spans="1:7" s="190" customFormat="1" x14ac:dyDescent="0.35">
      <c r="A18" s="501"/>
      <c r="B18" s="506"/>
      <c r="C18" s="202" t="str">
        <f>apjomi_pa_procesiem!H6</f>
        <v>Nepresētā iepakojma šķirošana</v>
      </c>
      <c r="D18" s="202"/>
      <c r="E18" s="414" t="e">
        <f>apjomi_pa_procesiem!H15</f>
        <v>#DIV/0!</v>
      </c>
      <c r="F18" s="202"/>
      <c r="G18" s="414" t="e">
        <f>apjomi_pa_procesiem!Q15</f>
        <v>#DIV/0!</v>
      </c>
    </row>
    <row r="19" spans="1:7" s="190" customFormat="1" x14ac:dyDescent="0.35">
      <c r="A19" s="501"/>
      <c r="B19" s="506"/>
      <c r="C19" s="202" t="str">
        <f>apjomi_pa_procesiem!I6</f>
        <v>Uzglabāšana pēc šķirošanas</v>
      </c>
      <c r="D19" s="236"/>
      <c r="E19" s="415" t="e">
        <f>apjomi_pa_procesiem!I15</f>
        <v>#DIV/0!</v>
      </c>
      <c r="F19" s="236"/>
      <c r="G19" s="415" t="e">
        <f>apjomi_pa_procesiem!R15</f>
        <v>#DIV/0!</v>
      </c>
    </row>
    <row r="20" spans="1:7" s="190" customFormat="1" ht="56" x14ac:dyDescent="0.35">
      <c r="A20" s="501"/>
      <c r="B20" s="506"/>
      <c r="C20" s="202" t="str">
        <f>apjomi_pa_procesiem!J6</f>
        <v>Tālākai pārstrādei derīgo mater. nogādāšana tālākai pārstrādei vai atgriešana dzērienu ražotājiem atkārtotai izmantošanai</v>
      </c>
      <c r="D20" s="236"/>
      <c r="E20" s="415" t="e">
        <f>apjomi_pa_procesiem!J15</f>
        <v>#DIV/0!</v>
      </c>
      <c r="F20" s="236"/>
      <c r="G20" s="415" t="e">
        <f>apjomi_pa_procesiem!S15</f>
        <v>#DIV/0!</v>
      </c>
    </row>
    <row r="21" spans="1:7" s="190" customFormat="1" x14ac:dyDescent="0.35">
      <c r="A21" s="502"/>
      <c r="B21" s="507"/>
      <c r="C21" s="202" t="str">
        <f>apjomi_pa_procesiem!K6</f>
        <v>Citi procesi*</v>
      </c>
      <c r="D21" s="236"/>
      <c r="E21" s="415" t="e">
        <f>apjomi_pa_procesiem!K15</f>
        <v>#DIV/0!</v>
      </c>
      <c r="F21" s="236"/>
      <c r="G21" s="415" t="e">
        <f>apjomi_pa_procesiem!T15</f>
        <v>#DIV/0!</v>
      </c>
    </row>
    <row r="22" spans="1:7" s="209" customFormat="1" x14ac:dyDescent="0.35">
      <c r="A22" s="508" t="s">
        <v>447</v>
      </c>
      <c r="B22" s="505" t="s">
        <v>322</v>
      </c>
      <c r="C22" s="213" t="s">
        <v>323</v>
      </c>
      <c r="D22" s="214" t="e">
        <f>#REF!</f>
        <v>#REF!</v>
      </c>
      <c r="E22" s="236"/>
      <c r="F22" s="214" t="e">
        <f>#REF!</f>
        <v>#REF!</v>
      </c>
      <c r="G22" s="236"/>
    </row>
    <row r="23" spans="1:7" s="209" customFormat="1" x14ac:dyDescent="0.35">
      <c r="A23" s="509"/>
      <c r="B23" s="507"/>
      <c r="C23" s="202" t="s">
        <v>234</v>
      </c>
      <c r="D23" s="214" t="e">
        <f>#REF!</f>
        <v>#REF!</v>
      </c>
      <c r="E23" s="236"/>
      <c r="F23" s="214" t="e">
        <f>#REF!</f>
        <v>#REF!</v>
      </c>
      <c r="G23" s="236"/>
    </row>
    <row r="24" spans="1:7" s="209" customFormat="1" x14ac:dyDescent="0.3">
      <c r="A24" s="210"/>
      <c r="B24" s="182"/>
      <c r="C24" s="190"/>
      <c r="D24" s="182"/>
      <c r="E24" s="182"/>
      <c r="F24" s="182"/>
      <c r="G24" s="182"/>
    </row>
    <row r="25" spans="1:7" x14ac:dyDescent="0.3">
      <c r="C25" s="182"/>
      <c r="D25" s="215"/>
      <c r="F25" s="215"/>
    </row>
    <row r="26" spans="1:7" x14ac:dyDescent="0.3">
      <c r="C26" s="182"/>
      <c r="D26" s="215"/>
      <c r="F26" s="215"/>
    </row>
  </sheetData>
  <mergeCells count="15">
    <mergeCell ref="A15:A21"/>
    <mergeCell ref="B15:B21"/>
    <mergeCell ref="A22:A23"/>
    <mergeCell ref="B22:B23"/>
    <mergeCell ref="A4:A7"/>
    <mergeCell ref="B4:B7"/>
    <mergeCell ref="A8:A14"/>
    <mergeCell ref="B8:B14"/>
    <mergeCell ref="C4:C7"/>
    <mergeCell ref="D4:E4"/>
    <mergeCell ref="F4:G4"/>
    <mergeCell ref="D6:D7"/>
    <mergeCell ref="E6:E7"/>
    <mergeCell ref="F6:F7"/>
    <mergeCell ref="G6:G7"/>
  </mergeCells>
  <phoneticPr fontId="97" type="noConversion"/>
  <pageMargins left="0.75" right="0.75" top="0.49" bottom="0" header="0.39" footer="0.15748031496062992"/>
  <pageSetup paperSize="9" scale="69" orientation="landscape"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C815B-F6BC-46E3-822A-0CC80C12710A}">
  <sheetPr>
    <tabColor rgb="FFFFFF00"/>
  </sheetPr>
  <dimension ref="A1:M70"/>
  <sheetViews>
    <sheetView showGridLines="0" zoomScale="70" zoomScaleNormal="70" workbookViewId="0">
      <pane xSplit="3" ySplit="4" topLeftCell="D5" activePane="bottomRight" state="frozen"/>
      <selection pane="topRight" activeCell="D1" sqref="D1"/>
      <selection pane="bottomLeft" activeCell="A5" sqref="A5"/>
      <selection pane="bottomRight" activeCell="B12" sqref="B12"/>
    </sheetView>
  </sheetViews>
  <sheetFormatPr defaultColWidth="13.1796875" defaultRowHeight="15.5" outlineLevelRow="1" x14ac:dyDescent="0.35"/>
  <cols>
    <col min="1" max="1" width="9.26953125" style="1" customWidth="1"/>
    <col min="2" max="2" width="57.26953125" style="8" customWidth="1"/>
    <col min="3" max="3" width="13.54296875" style="86" customWidth="1"/>
    <col min="4" max="4" width="11.26953125" style="86" customWidth="1"/>
    <col min="5" max="11" width="13.81640625" style="1" customWidth="1"/>
    <col min="12" max="12" width="14.81640625" style="1" customWidth="1"/>
    <col min="13" max="16384" width="13.1796875" style="1"/>
  </cols>
  <sheetData>
    <row r="1" spans="1:13" ht="17.5" x14ac:dyDescent="0.35">
      <c r="B1" s="2"/>
      <c r="C1" s="3"/>
      <c r="D1" s="511"/>
      <c r="E1" s="511"/>
      <c r="F1" s="511"/>
      <c r="G1" s="511"/>
      <c r="H1" s="511"/>
      <c r="I1" s="511"/>
      <c r="J1" s="511"/>
      <c r="K1" s="511"/>
      <c r="L1" s="511"/>
    </row>
    <row r="2" spans="1:13" ht="40.5" customHeight="1" x14ac:dyDescent="0.35">
      <c r="B2" s="4"/>
      <c r="C2" s="5" t="s">
        <v>1</v>
      </c>
      <c r="D2" s="512" t="s">
        <v>169</v>
      </c>
      <c r="E2" s="512"/>
      <c r="F2" s="512"/>
      <c r="G2" s="512"/>
      <c r="H2" s="512"/>
      <c r="I2" s="512"/>
      <c r="J2" s="512"/>
      <c r="K2" s="512"/>
      <c r="L2" s="512"/>
    </row>
    <row r="3" spans="1:13" ht="24.65" customHeight="1" x14ac:dyDescent="0.35">
      <c r="A3" s="513" t="s">
        <v>2</v>
      </c>
      <c r="B3" s="514" t="s">
        <v>3</v>
      </c>
      <c r="C3" s="514" t="s">
        <v>4</v>
      </c>
      <c r="D3" s="514" t="s">
        <v>5</v>
      </c>
      <c r="E3" s="515" t="s">
        <v>6</v>
      </c>
      <c r="F3" s="515"/>
      <c r="G3" s="515"/>
      <c r="H3" s="515"/>
      <c r="I3" s="515"/>
      <c r="J3" s="516" t="s">
        <v>205</v>
      </c>
      <c r="K3" s="517"/>
      <c r="L3" s="515" t="s">
        <v>7</v>
      </c>
    </row>
    <row r="4" spans="1:13" s="8" customFormat="1" ht="28.5" customHeight="1" x14ac:dyDescent="0.35">
      <c r="A4" s="513"/>
      <c r="B4" s="514"/>
      <c r="C4" s="514"/>
      <c r="D4" s="514"/>
      <c r="E4" s="6" t="s">
        <v>8</v>
      </c>
      <c r="F4" s="6" t="s">
        <v>9</v>
      </c>
      <c r="G4" s="6" t="s">
        <v>10</v>
      </c>
      <c r="H4" s="6" t="s">
        <v>11</v>
      </c>
      <c r="I4" s="6" t="s">
        <v>12</v>
      </c>
      <c r="J4" s="6" t="s">
        <v>13</v>
      </c>
      <c r="K4" s="6" t="s">
        <v>14</v>
      </c>
      <c r="L4" s="515"/>
      <c r="M4" s="7"/>
    </row>
    <row r="5" spans="1:13" ht="30.5" x14ac:dyDescent="0.35">
      <c r="A5" s="9" t="s">
        <v>15</v>
      </c>
      <c r="B5" s="10" t="s">
        <v>16</v>
      </c>
      <c r="C5" s="11" t="s">
        <v>17</v>
      </c>
      <c r="D5" s="11"/>
      <c r="E5" s="12"/>
      <c r="F5" s="12"/>
      <c r="G5" s="12"/>
      <c r="H5" s="12"/>
      <c r="I5" s="12"/>
      <c r="J5" s="12"/>
      <c r="K5" s="12"/>
      <c r="L5" s="12"/>
    </row>
    <row r="6" spans="1:13" ht="17.5" x14ac:dyDescent="0.45">
      <c r="A6" s="13" t="s">
        <v>18</v>
      </c>
      <c r="B6" s="14" t="s">
        <v>19</v>
      </c>
      <c r="C6" s="15" t="s">
        <v>20</v>
      </c>
      <c r="D6" s="15" t="s">
        <v>21</v>
      </c>
      <c r="E6" s="16"/>
      <c r="F6" s="16"/>
      <c r="G6" s="16"/>
      <c r="H6" s="16"/>
      <c r="I6" s="16"/>
      <c r="J6" s="16"/>
      <c r="K6" s="16"/>
      <c r="L6" s="17">
        <f>SUM(E6:K6)</f>
        <v>0</v>
      </c>
    </row>
    <row r="7" spans="1:13" ht="17.5" x14ac:dyDescent="0.45">
      <c r="A7" s="13" t="s">
        <v>22</v>
      </c>
      <c r="B7" s="14" t="s">
        <v>23</v>
      </c>
      <c r="C7" s="15" t="s">
        <v>24</v>
      </c>
      <c r="D7" s="15" t="s">
        <v>21</v>
      </c>
      <c r="E7" s="16"/>
      <c r="F7" s="16"/>
      <c r="G7" s="16"/>
      <c r="H7" s="16"/>
      <c r="I7" s="16"/>
      <c r="J7" s="16"/>
      <c r="K7" s="16"/>
      <c r="L7" s="17">
        <f>SUM(E7:K7)</f>
        <v>0</v>
      </c>
    </row>
    <row r="8" spans="1:13" x14ac:dyDescent="0.35">
      <c r="A8" s="13" t="s">
        <v>25</v>
      </c>
      <c r="B8" s="14" t="s">
        <v>26</v>
      </c>
      <c r="C8" s="18"/>
      <c r="D8" s="18" t="s">
        <v>27</v>
      </c>
      <c r="E8" s="19"/>
      <c r="F8" s="19"/>
      <c r="G8" s="19"/>
      <c r="H8" s="19"/>
      <c r="I8" s="19"/>
      <c r="J8" s="19"/>
      <c r="K8" s="19"/>
      <c r="L8" s="19" t="e">
        <f t="shared" ref="L8" si="0">L7/L6</f>
        <v>#DIV/0!</v>
      </c>
    </row>
    <row r="9" spans="1:13" ht="31.5" x14ac:dyDescent="0.45">
      <c r="A9" s="20" t="s">
        <v>28</v>
      </c>
      <c r="B9" s="21" t="s">
        <v>29</v>
      </c>
      <c r="C9" s="22" t="s">
        <v>30</v>
      </c>
      <c r="D9" s="22" t="s">
        <v>31</v>
      </c>
      <c r="E9" s="23">
        <f t="shared" ref="E9:K9" si="1">SUM(E10,E15:E17)</f>
        <v>0</v>
      </c>
      <c r="F9" s="23">
        <f t="shared" si="1"/>
        <v>0</v>
      </c>
      <c r="G9" s="23">
        <f t="shared" si="1"/>
        <v>0</v>
      </c>
      <c r="H9" s="23">
        <f t="shared" si="1"/>
        <v>0</v>
      </c>
      <c r="I9" s="23">
        <f t="shared" si="1"/>
        <v>0</v>
      </c>
      <c r="J9" s="23">
        <f t="shared" si="1"/>
        <v>0</v>
      </c>
      <c r="K9" s="23">
        <f t="shared" si="1"/>
        <v>0</v>
      </c>
      <c r="L9" s="23">
        <f>SUM(E9:K9)</f>
        <v>0</v>
      </c>
    </row>
    <row r="10" spans="1:13" ht="17.5" x14ac:dyDescent="0.45">
      <c r="A10" s="13" t="s">
        <v>32</v>
      </c>
      <c r="B10" s="14" t="s">
        <v>33</v>
      </c>
      <c r="C10" s="15" t="s">
        <v>34</v>
      </c>
      <c r="D10" s="15" t="s">
        <v>31</v>
      </c>
      <c r="E10" s="24">
        <f>SUM(E11,E14)</f>
        <v>0</v>
      </c>
      <c r="F10" s="24">
        <f t="shared" ref="F10:K10" si="2">SUM(F11,F14)</f>
        <v>0</v>
      </c>
      <c r="G10" s="24">
        <f t="shared" si="2"/>
        <v>0</v>
      </c>
      <c r="H10" s="24">
        <f t="shared" si="2"/>
        <v>0</v>
      </c>
      <c r="I10" s="24">
        <f t="shared" si="2"/>
        <v>0</v>
      </c>
      <c r="J10" s="24">
        <f t="shared" si="2"/>
        <v>0</v>
      </c>
      <c r="K10" s="24">
        <f t="shared" si="2"/>
        <v>0</v>
      </c>
      <c r="L10" s="17">
        <f>SUM(E10:K10)</f>
        <v>0</v>
      </c>
    </row>
    <row r="11" spans="1:13" x14ac:dyDescent="0.35">
      <c r="A11" s="25" t="s">
        <v>35</v>
      </c>
      <c r="B11" s="26" t="s">
        <v>36</v>
      </c>
      <c r="C11" s="15"/>
      <c r="D11" s="15" t="s">
        <v>31</v>
      </c>
      <c r="E11" s="27">
        <f>SUM(E12:E13)</f>
        <v>0</v>
      </c>
      <c r="F11" s="27">
        <f t="shared" ref="F11:K11" si="3">SUM(F12:F13)</f>
        <v>0</v>
      </c>
      <c r="G11" s="27">
        <f t="shared" si="3"/>
        <v>0</v>
      </c>
      <c r="H11" s="27">
        <f t="shared" si="3"/>
        <v>0</v>
      </c>
      <c r="I11" s="27">
        <f t="shared" si="3"/>
        <v>0</v>
      </c>
      <c r="J11" s="27">
        <f t="shared" si="3"/>
        <v>0</v>
      </c>
      <c r="K11" s="27">
        <f t="shared" si="3"/>
        <v>0</v>
      </c>
      <c r="L11" s="17">
        <f>SUM(E11:K11)</f>
        <v>0</v>
      </c>
    </row>
    <row r="12" spans="1:13" x14ac:dyDescent="0.35">
      <c r="A12" s="13" t="s">
        <v>37</v>
      </c>
      <c r="B12" s="28" t="s">
        <v>38</v>
      </c>
      <c r="C12" s="15"/>
      <c r="D12" s="15" t="s">
        <v>31</v>
      </c>
      <c r="E12" s="139"/>
      <c r="F12" s="139"/>
      <c r="G12" s="139"/>
      <c r="H12" s="139"/>
      <c r="I12" s="139"/>
      <c r="J12" s="139"/>
      <c r="K12" s="139"/>
      <c r="L12" s="17">
        <f>SUM(E12:K12)</f>
        <v>0</v>
      </c>
    </row>
    <row r="13" spans="1:13" x14ac:dyDescent="0.35">
      <c r="A13" s="13" t="s">
        <v>39</v>
      </c>
      <c r="B13" s="28" t="s">
        <v>40</v>
      </c>
      <c r="C13" s="15"/>
      <c r="D13" s="15" t="s">
        <v>31</v>
      </c>
      <c r="E13" s="139"/>
      <c r="F13" s="139"/>
      <c r="G13" s="139"/>
      <c r="H13" s="139"/>
      <c r="I13" s="139"/>
      <c r="J13" s="139"/>
      <c r="K13" s="139"/>
      <c r="L13" s="17">
        <f>SUM(E13:K13)</f>
        <v>0</v>
      </c>
    </row>
    <row r="14" spans="1:13" x14ac:dyDescent="0.35">
      <c r="A14" s="25" t="s">
        <v>41</v>
      </c>
      <c r="B14" s="26" t="s">
        <v>42</v>
      </c>
      <c r="C14" s="15"/>
      <c r="D14" s="15" t="s">
        <v>31</v>
      </c>
      <c r="E14" s="139"/>
      <c r="F14" s="139"/>
      <c r="G14" s="139"/>
      <c r="H14" s="139"/>
      <c r="I14" s="139"/>
      <c r="J14" s="139"/>
      <c r="K14" s="139"/>
      <c r="L14" s="17">
        <f t="shared" ref="L14:L31" si="4">SUM(E14:K14)</f>
        <v>0</v>
      </c>
    </row>
    <row r="15" spans="1:13" ht="35.25" customHeight="1" x14ac:dyDescent="0.45">
      <c r="A15" s="13" t="s">
        <v>43</v>
      </c>
      <c r="B15" s="14" t="s">
        <v>44</v>
      </c>
      <c r="C15" s="15" t="s">
        <v>45</v>
      </c>
      <c r="D15" s="15" t="s">
        <v>31</v>
      </c>
      <c r="E15" s="140"/>
      <c r="F15" s="140"/>
      <c r="G15" s="140"/>
      <c r="H15" s="140"/>
      <c r="I15" s="140"/>
      <c r="J15" s="140"/>
      <c r="K15" s="140"/>
      <c r="L15" s="17">
        <f t="shared" si="4"/>
        <v>0</v>
      </c>
    </row>
    <row r="16" spans="1:13" ht="17.5" x14ac:dyDescent="0.45">
      <c r="A16" s="13" t="s">
        <v>46</v>
      </c>
      <c r="B16" s="30" t="s">
        <v>47</v>
      </c>
      <c r="C16" s="15" t="s">
        <v>48</v>
      </c>
      <c r="D16" s="15" t="s">
        <v>31</v>
      </c>
      <c r="E16" s="16"/>
      <c r="F16" s="16"/>
      <c r="G16" s="16"/>
      <c r="H16" s="16"/>
      <c r="I16" s="16"/>
      <c r="J16" s="16"/>
      <c r="K16" s="16"/>
      <c r="L16" s="17">
        <f t="shared" si="4"/>
        <v>0</v>
      </c>
    </row>
    <row r="17" spans="1:12" ht="32" x14ac:dyDescent="0.45">
      <c r="A17" s="13" t="s">
        <v>49</v>
      </c>
      <c r="B17" s="31" t="s">
        <v>50</v>
      </c>
      <c r="C17" s="15" t="s">
        <v>51</v>
      </c>
      <c r="D17" s="15" t="s">
        <v>31</v>
      </c>
      <c r="E17" s="16"/>
      <c r="F17" s="16"/>
      <c r="G17" s="16"/>
      <c r="H17" s="16"/>
      <c r="I17" s="16"/>
      <c r="J17" s="16"/>
      <c r="K17" s="16"/>
      <c r="L17" s="17">
        <f t="shared" si="4"/>
        <v>0</v>
      </c>
    </row>
    <row r="18" spans="1:12" ht="31.5" x14ac:dyDescent="0.45">
      <c r="A18" s="20" t="s">
        <v>52</v>
      </c>
      <c r="B18" s="32" t="s">
        <v>53</v>
      </c>
      <c r="C18" s="22" t="s">
        <v>54</v>
      </c>
      <c r="D18" s="33" t="s">
        <v>31</v>
      </c>
      <c r="E18" s="34">
        <f t="shared" ref="E18:K18" si="5">SUM(E19,E25,E31:E32,E35,E39:E41)</f>
        <v>0</v>
      </c>
      <c r="F18" s="34">
        <f t="shared" si="5"/>
        <v>0</v>
      </c>
      <c r="G18" s="34">
        <f t="shared" si="5"/>
        <v>0</v>
      </c>
      <c r="H18" s="34">
        <f t="shared" si="5"/>
        <v>0</v>
      </c>
      <c r="I18" s="34">
        <f t="shared" si="5"/>
        <v>0</v>
      </c>
      <c r="J18" s="34">
        <f t="shared" si="5"/>
        <v>0</v>
      </c>
      <c r="K18" s="34">
        <f t="shared" si="5"/>
        <v>0</v>
      </c>
      <c r="L18" s="34">
        <f t="shared" si="4"/>
        <v>0</v>
      </c>
    </row>
    <row r="19" spans="1:12" ht="17.5" outlineLevel="1" x14ac:dyDescent="0.45">
      <c r="A19" s="35" t="s">
        <v>55</v>
      </c>
      <c r="B19" s="161" t="s">
        <v>56</v>
      </c>
      <c r="C19" s="37" t="s">
        <v>57</v>
      </c>
      <c r="D19" s="15" t="s">
        <v>31</v>
      </c>
      <c r="E19" s="24">
        <f>E20+E23+E24</f>
        <v>0</v>
      </c>
      <c r="F19" s="24">
        <f t="shared" ref="F19:K19" si="6">F20+F23+F24</f>
        <v>0</v>
      </c>
      <c r="G19" s="24">
        <f t="shared" si="6"/>
        <v>0</v>
      </c>
      <c r="H19" s="24">
        <f t="shared" si="6"/>
        <v>0</v>
      </c>
      <c r="I19" s="24">
        <f t="shared" si="6"/>
        <v>0</v>
      </c>
      <c r="J19" s="24">
        <f t="shared" si="6"/>
        <v>0</v>
      </c>
      <c r="K19" s="24">
        <f t="shared" si="6"/>
        <v>0</v>
      </c>
      <c r="L19" s="17">
        <f t="shared" si="4"/>
        <v>0</v>
      </c>
    </row>
    <row r="20" spans="1:12" ht="32" outlineLevel="1" x14ac:dyDescent="0.45">
      <c r="A20" s="13" t="s">
        <v>58</v>
      </c>
      <c r="B20" s="38" t="s">
        <v>59</v>
      </c>
      <c r="C20" s="39" t="s">
        <v>60</v>
      </c>
      <c r="D20" s="15" t="s">
        <v>31</v>
      </c>
      <c r="E20" s="24">
        <f>SUM(E21:E22)</f>
        <v>0</v>
      </c>
      <c r="F20" s="24">
        <f t="shared" ref="F20:K20" si="7">SUM(F21:F22)</f>
        <v>0</v>
      </c>
      <c r="G20" s="24">
        <f t="shared" si="7"/>
        <v>0</v>
      </c>
      <c r="H20" s="24">
        <f t="shared" si="7"/>
        <v>0</v>
      </c>
      <c r="I20" s="24">
        <f t="shared" si="7"/>
        <v>0</v>
      </c>
      <c r="J20" s="24">
        <f t="shared" si="7"/>
        <v>0</v>
      </c>
      <c r="K20" s="24">
        <f t="shared" si="7"/>
        <v>0</v>
      </c>
      <c r="L20" s="17">
        <f t="shared" si="4"/>
        <v>0</v>
      </c>
    </row>
    <row r="21" spans="1:12" outlineLevel="1" x14ac:dyDescent="0.35">
      <c r="A21" s="13" t="s">
        <v>61</v>
      </c>
      <c r="B21" s="28" t="s">
        <v>62</v>
      </c>
      <c r="C21" s="15"/>
      <c r="D21" s="15" t="s">
        <v>31</v>
      </c>
      <c r="E21" s="139"/>
      <c r="F21" s="139"/>
      <c r="G21" s="139"/>
      <c r="H21" s="139"/>
      <c r="I21" s="139"/>
      <c r="J21" s="139"/>
      <c r="K21" s="139"/>
      <c r="L21" s="17">
        <f t="shared" si="4"/>
        <v>0</v>
      </c>
    </row>
    <row r="22" spans="1:12" outlineLevel="1" x14ac:dyDescent="0.35">
      <c r="A22" s="13" t="s">
        <v>63</v>
      </c>
      <c r="B22" s="28" t="s">
        <v>64</v>
      </c>
      <c r="C22" s="15"/>
      <c r="D22" s="15" t="s">
        <v>31</v>
      </c>
      <c r="E22" s="139"/>
      <c r="F22" s="139"/>
      <c r="G22" s="139"/>
      <c r="H22" s="139"/>
      <c r="I22" s="139"/>
      <c r="J22" s="139"/>
      <c r="K22" s="139"/>
      <c r="L22" s="17">
        <f t="shared" si="4"/>
        <v>0</v>
      </c>
    </row>
    <row r="23" spans="1:12" ht="17.5" outlineLevel="1" x14ac:dyDescent="0.45">
      <c r="A23" s="13" t="s">
        <v>65</v>
      </c>
      <c r="B23" s="38" t="s">
        <v>66</v>
      </c>
      <c r="C23" s="39" t="s">
        <v>67</v>
      </c>
      <c r="D23" s="15" t="s">
        <v>31</v>
      </c>
      <c r="E23" s="139"/>
      <c r="F23" s="139"/>
      <c r="G23" s="139"/>
      <c r="H23" s="139"/>
      <c r="I23" s="139"/>
      <c r="J23" s="139"/>
      <c r="K23" s="139"/>
      <c r="L23" s="17">
        <f t="shared" si="4"/>
        <v>0</v>
      </c>
    </row>
    <row r="24" spans="1:12" ht="17.5" outlineLevel="1" x14ac:dyDescent="0.45">
      <c r="A24" s="13" t="s">
        <v>68</v>
      </c>
      <c r="B24" s="38" t="s">
        <v>69</v>
      </c>
      <c r="C24" s="39" t="s">
        <v>70</v>
      </c>
      <c r="D24" s="15" t="s">
        <v>31</v>
      </c>
      <c r="E24" s="139"/>
      <c r="F24" s="139"/>
      <c r="G24" s="139"/>
      <c r="H24" s="139"/>
      <c r="I24" s="139"/>
      <c r="J24" s="139"/>
      <c r="K24" s="139"/>
      <c r="L24" s="17">
        <f t="shared" si="4"/>
        <v>0</v>
      </c>
    </row>
    <row r="25" spans="1:12" ht="47.5" x14ac:dyDescent="0.45">
      <c r="A25" s="35" t="s">
        <v>71</v>
      </c>
      <c r="B25" s="36" t="s">
        <v>72</v>
      </c>
      <c r="C25" s="37" t="s">
        <v>73</v>
      </c>
      <c r="D25" s="15" t="s">
        <v>31</v>
      </c>
      <c r="E25" s="24">
        <f t="shared" ref="E25:K25" si="8">E26+E30</f>
        <v>0</v>
      </c>
      <c r="F25" s="24">
        <f t="shared" si="8"/>
        <v>0</v>
      </c>
      <c r="G25" s="24">
        <f t="shared" si="8"/>
        <v>0</v>
      </c>
      <c r="H25" s="24">
        <f t="shared" si="8"/>
        <v>0</v>
      </c>
      <c r="I25" s="24">
        <f t="shared" si="8"/>
        <v>0</v>
      </c>
      <c r="J25" s="24">
        <f t="shared" si="8"/>
        <v>0</v>
      </c>
      <c r="K25" s="24">
        <f t="shared" si="8"/>
        <v>0</v>
      </c>
      <c r="L25" s="17">
        <f t="shared" si="4"/>
        <v>0</v>
      </c>
    </row>
    <row r="26" spans="1:12" ht="17.5" x14ac:dyDescent="0.45">
      <c r="A26" s="13" t="s">
        <v>74</v>
      </c>
      <c r="B26" s="38" t="s">
        <v>75</v>
      </c>
      <c r="C26" s="39" t="s">
        <v>76</v>
      </c>
      <c r="D26" s="15" t="s">
        <v>31</v>
      </c>
      <c r="E26" s="24">
        <f t="shared" ref="E26:K26" si="9">SUM(E27:E29)</f>
        <v>0</v>
      </c>
      <c r="F26" s="24">
        <f t="shared" si="9"/>
        <v>0</v>
      </c>
      <c r="G26" s="24">
        <f t="shared" si="9"/>
        <v>0</v>
      </c>
      <c r="H26" s="24">
        <f t="shared" si="9"/>
        <v>0</v>
      </c>
      <c r="I26" s="24">
        <f t="shared" si="9"/>
        <v>0</v>
      </c>
      <c r="J26" s="24">
        <f t="shared" si="9"/>
        <v>0</v>
      </c>
      <c r="K26" s="24">
        <f t="shared" si="9"/>
        <v>0</v>
      </c>
      <c r="L26" s="17">
        <f t="shared" si="4"/>
        <v>0</v>
      </c>
    </row>
    <row r="27" spans="1:12" x14ac:dyDescent="0.35">
      <c r="A27" s="13" t="s">
        <v>77</v>
      </c>
      <c r="B27" s="28" t="s">
        <v>78</v>
      </c>
      <c r="C27" s="15"/>
      <c r="D27" s="15" t="s">
        <v>31</v>
      </c>
      <c r="E27" s="16"/>
      <c r="F27" s="16"/>
      <c r="G27" s="16"/>
      <c r="H27" s="16"/>
      <c r="I27" s="16"/>
      <c r="J27" s="16"/>
      <c r="K27" s="16"/>
      <c r="L27" s="17">
        <f t="shared" si="4"/>
        <v>0</v>
      </c>
    </row>
    <row r="28" spans="1:12" x14ac:dyDescent="0.35">
      <c r="A28" s="13" t="s">
        <v>79</v>
      </c>
      <c r="B28" s="28" t="s">
        <v>80</v>
      </c>
      <c r="C28" s="15"/>
      <c r="D28" s="15" t="s">
        <v>31</v>
      </c>
      <c r="E28" s="16"/>
      <c r="F28" s="16"/>
      <c r="G28" s="16"/>
      <c r="H28" s="16"/>
      <c r="I28" s="16"/>
      <c r="J28" s="16"/>
      <c r="K28" s="16"/>
      <c r="L28" s="17">
        <f t="shared" si="4"/>
        <v>0</v>
      </c>
    </row>
    <row r="29" spans="1:12" x14ac:dyDescent="0.35">
      <c r="A29" s="13" t="s">
        <v>81</v>
      </c>
      <c r="B29" s="28" t="s">
        <v>82</v>
      </c>
      <c r="C29" s="15"/>
      <c r="D29" s="15" t="s">
        <v>31</v>
      </c>
      <c r="E29" s="16"/>
      <c r="F29" s="16"/>
      <c r="G29" s="16"/>
      <c r="H29" s="16"/>
      <c r="I29" s="16"/>
      <c r="J29" s="16"/>
      <c r="K29" s="16"/>
      <c r="L29" s="17">
        <f t="shared" si="4"/>
        <v>0</v>
      </c>
    </row>
    <row r="30" spans="1:12" ht="17.5" x14ac:dyDescent="0.45">
      <c r="A30" s="13" t="s">
        <v>83</v>
      </c>
      <c r="B30" s="38" t="s">
        <v>84</v>
      </c>
      <c r="C30" s="39" t="s">
        <v>85</v>
      </c>
      <c r="D30" s="15" t="s">
        <v>31</v>
      </c>
      <c r="E30" s="16"/>
      <c r="F30" s="16"/>
      <c r="G30" s="16"/>
      <c r="H30" s="16"/>
      <c r="I30" s="16"/>
      <c r="J30" s="16"/>
      <c r="K30" s="16"/>
      <c r="L30" s="17">
        <f t="shared" si="4"/>
        <v>0</v>
      </c>
    </row>
    <row r="31" spans="1:12" ht="17.5" x14ac:dyDescent="0.45">
      <c r="A31" s="35" t="s">
        <v>86</v>
      </c>
      <c r="B31" s="36" t="s">
        <v>87</v>
      </c>
      <c r="C31" s="37" t="s">
        <v>88</v>
      </c>
      <c r="D31" s="15" t="s">
        <v>31</v>
      </c>
      <c r="E31" s="16"/>
      <c r="F31" s="16"/>
      <c r="G31" s="16"/>
      <c r="H31" s="16"/>
      <c r="I31" s="16"/>
      <c r="J31" s="16"/>
      <c r="K31" s="40"/>
      <c r="L31" s="17">
        <f t="shared" si="4"/>
        <v>0</v>
      </c>
    </row>
    <row r="32" spans="1:12" ht="17.5" x14ac:dyDescent="0.35">
      <c r="A32" s="35" t="s">
        <v>89</v>
      </c>
      <c r="B32" s="41" t="s">
        <v>90</v>
      </c>
      <c r="C32" s="42" t="s">
        <v>91</v>
      </c>
      <c r="D32" s="15" t="s">
        <v>31</v>
      </c>
      <c r="E32" s="24">
        <f t="shared" ref="E32:K32" si="10">SUM(E33:E34)</f>
        <v>0</v>
      </c>
      <c r="F32" s="24">
        <f t="shared" si="10"/>
        <v>0</v>
      </c>
      <c r="G32" s="24">
        <f t="shared" si="10"/>
        <v>0</v>
      </c>
      <c r="H32" s="24">
        <f t="shared" si="10"/>
        <v>0</v>
      </c>
      <c r="I32" s="24">
        <f t="shared" si="10"/>
        <v>0</v>
      </c>
      <c r="J32" s="24">
        <f t="shared" si="10"/>
        <v>0</v>
      </c>
      <c r="K32" s="24">
        <f t="shared" si="10"/>
        <v>0</v>
      </c>
      <c r="L32" s="17">
        <f>SUM(E32:K32)</f>
        <v>0</v>
      </c>
    </row>
    <row r="33" spans="1:12" x14ac:dyDescent="0.35">
      <c r="A33" s="13" t="s">
        <v>92</v>
      </c>
      <c r="B33" s="43" t="s">
        <v>93</v>
      </c>
      <c r="C33" s="15"/>
      <c r="D33" s="15" t="s">
        <v>31</v>
      </c>
      <c r="E33" s="16"/>
      <c r="F33" s="16"/>
      <c r="G33" s="16"/>
      <c r="H33" s="16"/>
      <c r="I33" s="16"/>
      <c r="J33" s="16"/>
      <c r="K33" s="16"/>
      <c r="L33" s="17">
        <f>SUM(E33:K33)</f>
        <v>0</v>
      </c>
    </row>
    <row r="34" spans="1:12" x14ac:dyDescent="0.35">
      <c r="A34" s="13" t="s">
        <v>94</v>
      </c>
      <c r="B34" s="43" t="s">
        <v>95</v>
      </c>
      <c r="C34" s="15"/>
      <c r="D34" s="15" t="s">
        <v>31</v>
      </c>
      <c r="E34" s="16"/>
      <c r="F34" s="16"/>
      <c r="G34" s="16"/>
      <c r="H34" s="16"/>
      <c r="I34" s="16"/>
      <c r="J34" s="16"/>
      <c r="K34" s="16"/>
      <c r="L34" s="17">
        <f>SUM(E34:K34)</f>
        <v>0</v>
      </c>
    </row>
    <row r="35" spans="1:12" ht="47.5" x14ac:dyDescent="0.45">
      <c r="A35" s="35" t="s">
        <v>96</v>
      </c>
      <c r="B35" s="41" t="s">
        <v>97</v>
      </c>
      <c r="C35" s="37" t="s">
        <v>98</v>
      </c>
      <c r="D35" s="15" t="s">
        <v>31</v>
      </c>
      <c r="E35" s="24">
        <f t="shared" ref="E35:K35" si="11">SUM(E36:E38)</f>
        <v>0</v>
      </c>
      <c r="F35" s="24">
        <f t="shared" si="11"/>
        <v>0</v>
      </c>
      <c r="G35" s="24">
        <f t="shared" si="11"/>
        <v>0</v>
      </c>
      <c r="H35" s="24">
        <f t="shared" si="11"/>
        <v>0</v>
      </c>
      <c r="I35" s="24">
        <f t="shared" si="11"/>
        <v>0</v>
      </c>
      <c r="J35" s="24">
        <f t="shared" si="11"/>
        <v>0</v>
      </c>
      <c r="K35" s="24">
        <f t="shared" si="11"/>
        <v>0</v>
      </c>
      <c r="L35" s="17">
        <f>SUM(E35:K35)</f>
        <v>0</v>
      </c>
    </row>
    <row r="36" spans="1:12" x14ac:dyDescent="0.35">
      <c r="A36" s="13" t="s">
        <v>99</v>
      </c>
      <c r="B36" s="43" t="s">
        <v>100</v>
      </c>
      <c r="C36" s="15"/>
      <c r="D36" s="15" t="s">
        <v>31</v>
      </c>
      <c r="E36" s="16"/>
      <c r="F36" s="16"/>
      <c r="G36" s="16"/>
      <c r="H36" s="16"/>
      <c r="I36" s="16"/>
      <c r="J36" s="16"/>
      <c r="K36" s="16"/>
      <c r="L36" s="17">
        <f t="shared" ref="L36:L44" si="12">SUM(E36:K36)</f>
        <v>0</v>
      </c>
    </row>
    <row r="37" spans="1:12" x14ac:dyDescent="0.35">
      <c r="A37" s="13" t="s">
        <v>101</v>
      </c>
      <c r="B37" s="43" t="s">
        <v>102</v>
      </c>
      <c r="C37" s="15"/>
      <c r="D37" s="15" t="s">
        <v>31</v>
      </c>
      <c r="E37" s="16"/>
      <c r="F37" s="16"/>
      <c r="G37" s="16"/>
      <c r="H37" s="16"/>
      <c r="I37" s="16"/>
      <c r="J37" s="16"/>
      <c r="K37" s="16"/>
      <c r="L37" s="17">
        <f t="shared" si="12"/>
        <v>0</v>
      </c>
    </row>
    <row r="38" spans="1:12" ht="31" x14ac:dyDescent="0.35">
      <c r="A38" s="13" t="s">
        <v>103</v>
      </c>
      <c r="B38" s="43" t="s">
        <v>104</v>
      </c>
      <c r="C38" s="15"/>
      <c r="D38" s="15" t="s">
        <v>31</v>
      </c>
      <c r="E38" s="16"/>
      <c r="F38" s="16"/>
      <c r="G38" s="16"/>
      <c r="H38" s="16"/>
      <c r="I38" s="16"/>
      <c r="J38" s="16"/>
      <c r="K38" s="16"/>
      <c r="L38" s="17">
        <f t="shared" si="12"/>
        <v>0</v>
      </c>
    </row>
    <row r="39" spans="1:12" ht="32" x14ac:dyDescent="0.45">
      <c r="A39" s="35" t="s">
        <v>105</v>
      </c>
      <c r="B39" s="36" t="s">
        <v>106</v>
      </c>
      <c r="C39" s="37" t="s">
        <v>107</v>
      </c>
      <c r="D39" s="15" t="s">
        <v>31</v>
      </c>
      <c r="E39" s="16"/>
      <c r="F39" s="16"/>
      <c r="G39" s="16"/>
      <c r="H39" s="16"/>
      <c r="I39" s="16"/>
      <c r="J39" s="16"/>
      <c r="K39" s="16"/>
      <c r="L39" s="17">
        <f t="shared" si="12"/>
        <v>0</v>
      </c>
    </row>
    <row r="40" spans="1:12" ht="17.5" x14ac:dyDescent="0.45">
      <c r="A40" s="35" t="s">
        <v>108</v>
      </c>
      <c r="B40" s="36" t="s">
        <v>109</v>
      </c>
      <c r="C40" s="37" t="s">
        <v>110</v>
      </c>
      <c r="D40" s="15" t="s">
        <v>31</v>
      </c>
      <c r="E40" s="16"/>
      <c r="F40" s="16"/>
      <c r="G40" s="16"/>
      <c r="H40" s="16"/>
      <c r="I40" s="16"/>
      <c r="J40" s="16"/>
      <c r="K40" s="16"/>
      <c r="L40" s="17">
        <f t="shared" si="12"/>
        <v>0</v>
      </c>
    </row>
    <row r="41" spans="1:12" ht="17.5" x14ac:dyDescent="0.45">
      <c r="A41" s="35" t="s">
        <v>111</v>
      </c>
      <c r="B41" s="35" t="s">
        <v>112</v>
      </c>
      <c r="C41" s="37" t="s">
        <v>113</v>
      </c>
      <c r="D41" s="15" t="s">
        <v>31</v>
      </c>
      <c r="E41" s="16"/>
      <c r="F41" s="16"/>
      <c r="G41" s="16"/>
      <c r="H41" s="16"/>
      <c r="I41" s="16"/>
      <c r="J41" s="16"/>
      <c r="K41" s="16"/>
      <c r="L41" s="17">
        <f t="shared" si="12"/>
        <v>0</v>
      </c>
    </row>
    <row r="42" spans="1:12" ht="18" x14ac:dyDescent="0.45">
      <c r="A42" s="20" t="s">
        <v>114</v>
      </c>
      <c r="B42" s="21" t="s">
        <v>200</v>
      </c>
      <c r="C42" s="22" t="s">
        <v>115</v>
      </c>
      <c r="D42" s="22" t="s">
        <v>31</v>
      </c>
      <c r="E42" s="44"/>
      <c r="F42" s="44"/>
      <c r="G42" s="44"/>
      <c r="H42" s="44"/>
      <c r="I42" s="44"/>
      <c r="J42" s="44"/>
      <c r="K42" s="44"/>
      <c r="L42" s="23">
        <f t="shared" si="12"/>
        <v>0</v>
      </c>
    </row>
    <row r="43" spans="1:12" ht="18" x14ac:dyDescent="0.35">
      <c r="A43" s="20" t="s">
        <v>116</v>
      </c>
      <c r="B43" s="21" t="s">
        <v>117</v>
      </c>
      <c r="C43" s="33" t="s">
        <v>118</v>
      </c>
      <c r="D43" s="45" t="s">
        <v>31</v>
      </c>
      <c r="E43" s="44"/>
      <c r="F43" s="44"/>
      <c r="G43" s="44"/>
      <c r="H43" s="44"/>
      <c r="I43" s="44"/>
      <c r="J43" s="44"/>
      <c r="K43" s="44"/>
      <c r="L43" s="23">
        <f t="shared" si="12"/>
        <v>0</v>
      </c>
    </row>
    <row r="44" spans="1:12" ht="30" x14ac:dyDescent="0.35">
      <c r="A44" s="46" t="s">
        <v>119</v>
      </c>
      <c r="B44" s="47" t="s">
        <v>120</v>
      </c>
      <c r="C44" s="33" t="s">
        <v>121</v>
      </c>
      <c r="D44" s="33" t="s">
        <v>31</v>
      </c>
      <c r="E44" s="23">
        <f t="shared" ref="E44:K44" si="13">E9+E18+SUM(E42:E43)</f>
        <v>0</v>
      </c>
      <c r="F44" s="23">
        <f t="shared" si="13"/>
        <v>0</v>
      </c>
      <c r="G44" s="23">
        <f t="shared" si="13"/>
        <v>0</v>
      </c>
      <c r="H44" s="23">
        <f t="shared" si="13"/>
        <v>0</v>
      </c>
      <c r="I44" s="23">
        <f t="shared" si="13"/>
        <v>0</v>
      </c>
      <c r="J44" s="23">
        <f t="shared" si="13"/>
        <v>0</v>
      </c>
      <c r="K44" s="23">
        <f t="shared" si="13"/>
        <v>0</v>
      </c>
      <c r="L44" s="23">
        <f t="shared" si="12"/>
        <v>0</v>
      </c>
    </row>
    <row r="45" spans="1:12" ht="30" x14ac:dyDescent="0.35">
      <c r="A45" s="48" t="s">
        <v>122</v>
      </c>
      <c r="B45" s="49" t="s">
        <v>123</v>
      </c>
      <c r="C45" s="50" t="s">
        <v>124</v>
      </c>
      <c r="D45" s="51" t="s">
        <v>31</v>
      </c>
      <c r="E45" s="52">
        <f>E46-E47+E48+E49</f>
        <v>0</v>
      </c>
      <c r="F45" s="52">
        <f t="shared" ref="F45:K45" si="14">F46-F47+F48+F49</f>
        <v>0</v>
      </c>
      <c r="G45" s="52">
        <f t="shared" si="14"/>
        <v>0</v>
      </c>
      <c r="H45" s="52">
        <f t="shared" si="14"/>
        <v>0</v>
      </c>
      <c r="I45" s="52">
        <f t="shared" si="14"/>
        <v>0</v>
      </c>
      <c r="J45" s="52">
        <f t="shared" si="14"/>
        <v>0</v>
      </c>
      <c r="K45" s="52">
        <f t="shared" si="14"/>
        <v>0</v>
      </c>
      <c r="L45" s="52">
        <f>L46-L47+L48+L49</f>
        <v>0</v>
      </c>
    </row>
    <row r="46" spans="1:12" ht="17.5" x14ac:dyDescent="0.45">
      <c r="A46" s="13" t="s">
        <v>125</v>
      </c>
      <c r="B46" s="14" t="s">
        <v>126</v>
      </c>
      <c r="C46" s="15" t="s">
        <v>127</v>
      </c>
      <c r="D46" s="15" t="s">
        <v>31</v>
      </c>
      <c r="E46" s="16"/>
      <c r="F46" s="16"/>
      <c r="G46" s="16"/>
      <c r="H46" s="16"/>
      <c r="I46" s="16"/>
      <c r="J46" s="16"/>
      <c r="K46" s="16"/>
      <c r="L46" s="17">
        <f>SUM(E46:K46)</f>
        <v>0</v>
      </c>
    </row>
    <row r="47" spans="1:12" s="58" customFormat="1" ht="17.5" x14ac:dyDescent="0.45">
      <c r="A47" s="53" t="s">
        <v>128</v>
      </c>
      <c r="B47" s="54" t="s">
        <v>129</v>
      </c>
      <c r="C47" s="55" t="s">
        <v>130</v>
      </c>
      <c r="D47" s="55" t="s">
        <v>31</v>
      </c>
      <c r="E47" s="56"/>
      <c r="F47" s="56"/>
      <c r="G47" s="56"/>
      <c r="H47" s="56"/>
      <c r="I47" s="56"/>
      <c r="J47" s="56"/>
      <c r="K47" s="56"/>
      <c r="L47" s="57">
        <f>SUM(E47:K47)</f>
        <v>0</v>
      </c>
    </row>
    <row r="48" spans="1:12" ht="32" x14ac:dyDescent="0.45">
      <c r="A48" s="13" t="s">
        <v>131</v>
      </c>
      <c r="B48" s="14" t="s">
        <v>132</v>
      </c>
      <c r="C48" s="15" t="s">
        <v>133</v>
      </c>
      <c r="D48" s="15" t="s">
        <v>31</v>
      </c>
      <c r="E48" s="16"/>
      <c r="F48" s="16"/>
      <c r="G48" s="16"/>
      <c r="H48" s="16"/>
      <c r="I48" s="16"/>
      <c r="J48" s="16"/>
      <c r="K48" s="16"/>
      <c r="L48" s="17">
        <f>SUM(E48:K48)</f>
        <v>0</v>
      </c>
    </row>
    <row r="49" spans="1:12" ht="32" x14ac:dyDescent="0.45">
      <c r="A49" s="13" t="s">
        <v>134</v>
      </c>
      <c r="B49" s="14" t="s">
        <v>135</v>
      </c>
      <c r="C49" s="15" t="s">
        <v>136</v>
      </c>
      <c r="D49" s="15" t="s">
        <v>31</v>
      </c>
      <c r="E49" s="16"/>
      <c r="F49" s="16"/>
      <c r="G49" s="16"/>
      <c r="H49" s="16"/>
      <c r="I49" s="16"/>
      <c r="J49" s="16"/>
      <c r="K49" s="16"/>
      <c r="L49" s="17">
        <f>SUM(E49:K49)</f>
        <v>0</v>
      </c>
    </row>
    <row r="50" spans="1:12" ht="18" x14ac:dyDescent="0.35">
      <c r="A50" s="59" t="s">
        <v>137</v>
      </c>
      <c r="B50" s="60" t="s">
        <v>138</v>
      </c>
      <c r="C50" s="61" t="s">
        <v>139</v>
      </c>
      <c r="D50" s="61" t="s">
        <v>31</v>
      </c>
      <c r="E50" s="62">
        <f t="shared" ref="E50:K50" si="15">E44-E45</f>
        <v>0</v>
      </c>
      <c r="F50" s="62">
        <f t="shared" si="15"/>
        <v>0</v>
      </c>
      <c r="G50" s="62">
        <f t="shared" si="15"/>
        <v>0</v>
      </c>
      <c r="H50" s="62">
        <f t="shared" si="15"/>
        <v>0</v>
      </c>
      <c r="I50" s="62">
        <f t="shared" si="15"/>
        <v>0</v>
      </c>
      <c r="J50" s="62">
        <f t="shared" si="15"/>
        <v>0</v>
      </c>
      <c r="K50" s="62">
        <f t="shared" si="15"/>
        <v>0</v>
      </c>
      <c r="L50" s="62">
        <f>SUM(E50:K50)</f>
        <v>0</v>
      </c>
    </row>
    <row r="51" spans="1:12" x14ac:dyDescent="0.35">
      <c r="A51" s="63" t="s">
        <v>140</v>
      </c>
      <c r="B51" s="64" t="s">
        <v>141</v>
      </c>
      <c r="C51" s="65"/>
      <c r="D51" s="66"/>
      <c r="E51" s="67"/>
      <c r="F51" s="67"/>
      <c r="G51" s="67"/>
      <c r="H51" s="67"/>
      <c r="I51" s="67"/>
      <c r="J51" s="67"/>
      <c r="K51" s="67"/>
      <c r="L51" s="67"/>
    </row>
    <row r="52" spans="1:12" ht="17.5" x14ac:dyDescent="0.35">
      <c r="A52" s="68" t="s">
        <v>142</v>
      </c>
      <c r="B52" s="69" t="s">
        <v>143</v>
      </c>
      <c r="C52" s="70" t="s">
        <v>144</v>
      </c>
      <c r="D52" s="71" t="s">
        <v>27</v>
      </c>
      <c r="E52" s="72">
        <v>0</v>
      </c>
      <c r="F52" s="72">
        <v>0</v>
      </c>
      <c r="G52" s="72">
        <v>0</v>
      </c>
      <c r="H52" s="72">
        <v>0</v>
      </c>
      <c r="I52" s="72">
        <v>0</v>
      </c>
      <c r="J52" s="72">
        <v>0</v>
      </c>
      <c r="K52" s="72">
        <v>0</v>
      </c>
      <c r="L52" s="67"/>
    </row>
    <row r="53" spans="1:12" ht="17.5" x14ac:dyDescent="0.35">
      <c r="A53" s="68" t="s">
        <v>145</v>
      </c>
      <c r="B53" s="69" t="s">
        <v>146</v>
      </c>
      <c r="C53" s="70" t="s">
        <v>147</v>
      </c>
      <c r="D53" s="71" t="s">
        <v>31</v>
      </c>
      <c r="E53" s="73">
        <f t="shared" ref="E53:K53" si="16">E52*E50</f>
        <v>0</v>
      </c>
      <c r="F53" s="73">
        <f t="shared" si="16"/>
        <v>0</v>
      </c>
      <c r="G53" s="73">
        <f t="shared" si="16"/>
        <v>0</v>
      </c>
      <c r="H53" s="73">
        <f t="shared" si="16"/>
        <v>0</v>
      </c>
      <c r="I53" s="73">
        <f t="shared" si="16"/>
        <v>0</v>
      </c>
      <c r="J53" s="73">
        <f t="shared" si="16"/>
        <v>0</v>
      </c>
      <c r="K53" s="73">
        <f t="shared" si="16"/>
        <v>0</v>
      </c>
      <c r="L53" s="67"/>
    </row>
    <row r="54" spans="1:12" ht="30" x14ac:dyDescent="0.35">
      <c r="A54" s="59" t="s">
        <v>148</v>
      </c>
      <c r="B54" s="74" t="s">
        <v>149</v>
      </c>
      <c r="C54" s="75" t="s">
        <v>150</v>
      </c>
      <c r="D54" s="61" t="s">
        <v>31</v>
      </c>
      <c r="E54" s="62">
        <f t="shared" ref="E54:K54" si="17">E50+E53</f>
        <v>0</v>
      </c>
      <c r="F54" s="62">
        <f t="shared" si="17"/>
        <v>0</v>
      </c>
      <c r="G54" s="62">
        <f t="shared" si="17"/>
        <v>0</v>
      </c>
      <c r="H54" s="62">
        <f t="shared" si="17"/>
        <v>0</v>
      </c>
      <c r="I54" s="62">
        <f t="shared" si="17"/>
        <v>0</v>
      </c>
      <c r="J54" s="62">
        <f t="shared" si="17"/>
        <v>0</v>
      </c>
      <c r="K54" s="62">
        <f t="shared" si="17"/>
        <v>0</v>
      </c>
      <c r="L54" s="62">
        <f>SUM(E54:K54)</f>
        <v>0</v>
      </c>
    </row>
    <row r="55" spans="1:12" s="79" customFormat="1" ht="31" x14ac:dyDescent="0.35">
      <c r="A55" s="13" t="s">
        <v>151</v>
      </c>
      <c r="B55" s="76" t="s">
        <v>152</v>
      </c>
      <c r="C55" s="77" t="s">
        <v>153</v>
      </c>
      <c r="D55" s="77" t="s">
        <v>31</v>
      </c>
      <c r="E55" s="78"/>
      <c r="F55" s="78"/>
      <c r="G55" s="78"/>
      <c r="H55" s="78"/>
      <c r="I55" s="78"/>
      <c r="J55" s="78"/>
      <c r="K55" s="78"/>
      <c r="L55" s="78">
        <f>SUM(E55:K55)</f>
        <v>0</v>
      </c>
    </row>
    <row r="56" spans="1:12" s="79" customFormat="1" ht="30" x14ac:dyDescent="0.35">
      <c r="A56" s="80" t="s">
        <v>154</v>
      </c>
      <c r="B56" s="81" t="s">
        <v>155</v>
      </c>
      <c r="C56" s="82" t="s">
        <v>156</v>
      </c>
      <c r="D56" s="82" t="s">
        <v>31</v>
      </c>
      <c r="E56" s="83">
        <f t="shared" ref="E56:K56" si="18">E53-E55</f>
        <v>0</v>
      </c>
      <c r="F56" s="83">
        <f t="shared" si="18"/>
        <v>0</v>
      </c>
      <c r="G56" s="83">
        <f t="shared" si="18"/>
        <v>0</v>
      </c>
      <c r="H56" s="83">
        <f t="shared" si="18"/>
        <v>0</v>
      </c>
      <c r="I56" s="83">
        <f t="shared" si="18"/>
        <v>0</v>
      </c>
      <c r="J56" s="83">
        <f t="shared" si="18"/>
        <v>0</v>
      </c>
      <c r="K56" s="83">
        <f t="shared" si="18"/>
        <v>0</v>
      </c>
      <c r="L56" s="83">
        <f>SUM(E56:K56)</f>
        <v>0</v>
      </c>
    </row>
    <row r="57" spans="1:12" ht="30" x14ac:dyDescent="0.35">
      <c r="A57" s="59" t="s">
        <v>157</v>
      </c>
      <c r="B57" s="60" t="s">
        <v>158</v>
      </c>
      <c r="C57" s="61" t="s">
        <v>159</v>
      </c>
      <c r="D57" s="61" t="s">
        <v>31</v>
      </c>
      <c r="E57" s="62">
        <f t="shared" ref="E57:K57" si="19">E54-E55</f>
        <v>0</v>
      </c>
      <c r="F57" s="62">
        <f t="shared" si="19"/>
        <v>0</v>
      </c>
      <c r="G57" s="62">
        <f t="shared" si="19"/>
        <v>0</v>
      </c>
      <c r="H57" s="62">
        <f t="shared" si="19"/>
        <v>0</v>
      </c>
      <c r="I57" s="62">
        <f t="shared" si="19"/>
        <v>0</v>
      </c>
      <c r="J57" s="62">
        <f t="shared" si="19"/>
        <v>0</v>
      </c>
      <c r="K57" s="62">
        <f t="shared" si="19"/>
        <v>0</v>
      </c>
      <c r="L57" s="62">
        <f>SUM(E57:K57)</f>
        <v>0</v>
      </c>
    </row>
    <row r="58" spans="1:12" ht="18" x14ac:dyDescent="0.35">
      <c r="A58" s="59" t="s">
        <v>160</v>
      </c>
      <c r="B58" s="84" t="s">
        <v>161</v>
      </c>
      <c r="C58" s="61" t="s">
        <v>162</v>
      </c>
      <c r="D58" s="61" t="s">
        <v>163</v>
      </c>
      <c r="E58" s="85" t="e">
        <f t="shared" ref="E58:K58" si="20">IF(E57/E6&lt;=0,0,E57/E6)</f>
        <v>#DIV/0!</v>
      </c>
      <c r="F58" s="85" t="e">
        <f t="shared" si="20"/>
        <v>#DIV/0!</v>
      </c>
      <c r="G58" s="85" t="e">
        <f t="shared" si="20"/>
        <v>#DIV/0!</v>
      </c>
      <c r="H58" s="85" t="e">
        <f t="shared" si="20"/>
        <v>#DIV/0!</v>
      </c>
      <c r="I58" s="85" t="e">
        <f t="shared" si="20"/>
        <v>#DIV/0!</v>
      </c>
      <c r="J58" s="85" t="e">
        <f t="shared" si="20"/>
        <v>#DIV/0!</v>
      </c>
      <c r="K58" s="85" t="e">
        <f t="shared" si="20"/>
        <v>#DIV/0!</v>
      </c>
    </row>
    <row r="59" spans="1:12" ht="60" customHeight="1" x14ac:dyDescent="0.35">
      <c r="A59" s="510" t="s">
        <v>164</v>
      </c>
      <c r="B59" s="510"/>
      <c r="C59" s="510"/>
      <c r="E59" s="87"/>
      <c r="F59" s="87"/>
      <c r="G59" s="87"/>
      <c r="H59" s="87"/>
      <c r="I59" s="87"/>
      <c r="J59" s="87"/>
      <c r="K59" s="87"/>
    </row>
    <row r="60" spans="1:12" x14ac:dyDescent="0.35">
      <c r="A60" s="88" t="s">
        <v>165</v>
      </c>
      <c r="B60" s="89"/>
    </row>
    <row r="61" spans="1:12" x14ac:dyDescent="0.35">
      <c r="B61" s="90"/>
      <c r="D61" s="91"/>
    </row>
    <row r="62" spans="1:12" ht="15.75" customHeight="1" x14ac:dyDescent="0.35">
      <c r="B62" s="92"/>
      <c r="E62" s="93"/>
      <c r="F62" s="93"/>
    </row>
    <row r="63" spans="1:12" ht="16.5" customHeight="1" x14ac:dyDescent="0.35">
      <c r="B63" s="92"/>
      <c r="E63" s="93"/>
      <c r="F63" s="93"/>
    </row>
    <row r="64" spans="1:12" x14ac:dyDescent="0.35">
      <c r="B64" s="92"/>
      <c r="E64" s="93"/>
      <c r="F64" s="93"/>
    </row>
    <row r="65" spans="1:6" x14ac:dyDescent="0.35">
      <c r="B65" s="92"/>
      <c r="E65" s="93"/>
      <c r="F65" s="93"/>
    </row>
    <row r="66" spans="1:6" x14ac:dyDescent="0.35">
      <c r="B66" s="92"/>
      <c r="E66" s="93"/>
      <c r="F66" s="93"/>
    </row>
    <row r="67" spans="1:6" x14ac:dyDescent="0.35">
      <c r="A67" s="92"/>
      <c r="B67" s="92"/>
      <c r="E67" s="93"/>
      <c r="F67" s="93"/>
    </row>
    <row r="68" spans="1:6" x14ac:dyDescent="0.35">
      <c r="B68" s="92"/>
      <c r="E68" s="93"/>
      <c r="F68" s="93"/>
    </row>
    <row r="69" spans="1:6" x14ac:dyDescent="0.35">
      <c r="B69" s="92"/>
      <c r="E69" s="93"/>
      <c r="F69" s="93"/>
    </row>
    <row r="70" spans="1:6" x14ac:dyDescent="0.35">
      <c r="D70" s="1"/>
    </row>
  </sheetData>
  <mergeCells count="10">
    <mergeCell ref="A59:C59"/>
    <mergeCell ref="D1:L1"/>
    <mergeCell ref="D2:L2"/>
    <mergeCell ref="A3:A4"/>
    <mergeCell ref="B3:B4"/>
    <mergeCell ref="C3:C4"/>
    <mergeCell ref="D3:D4"/>
    <mergeCell ref="E3:I3"/>
    <mergeCell ref="J3:K3"/>
    <mergeCell ref="L3:L4"/>
  </mergeCells>
  <hyperlinks>
    <hyperlink ref="C2" r:id="rId1" xr:uid="{07AF0361-C162-4621-992C-BCCB83B928EA}"/>
  </hyperlinks>
  <pageMargins left="0.7" right="0.7" top="0.75" bottom="0.75" header="0.3" footer="0.3"/>
  <pageSetup paperSize="9" orientation="portrait" verticalDpi="300"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CC468-5649-4301-B68B-03C6F20192A1}">
  <sheetPr>
    <tabColor rgb="FFFFC000"/>
  </sheetPr>
  <dimension ref="A1:AK70"/>
  <sheetViews>
    <sheetView showGridLines="0" topLeftCell="A32" zoomScale="70" zoomScaleNormal="70" workbookViewId="0">
      <selection activeCell="K27" sqref="K27"/>
    </sheetView>
  </sheetViews>
  <sheetFormatPr defaultColWidth="12.54296875" defaultRowHeight="15.5" outlineLevelRow="1" outlineLevelCol="1" x14ac:dyDescent="0.35"/>
  <cols>
    <col min="1" max="1" width="9.26953125" style="1" customWidth="1" outlineLevel="1"/>
    <col min="2" max="2" width="57.26953125" style="8" customWidth="1" outlineLevel="1"/>
    <col min="3" max="3" width="13.54296875" style="86" customWidth="1" outlineLevel="1"/>
    <col min="4" max="4" width="11.26953125" style="86" customWidth="1" outlineLevel="1"/>
    <col min="5" max="12" width="11.54296875" style="1" customWidth="1" outlineLevel="1"/>
    <col min="13" max="13" width="2.26953125" style="134" customWidth="1"/>
    <col min="14" max="14" width="8.81640625" style="1" customWidth="1"/>
    <col min="15" max="15" width="58.81640625" style="8" customWidth="1"/>
    <col min="16" max="16" width="11.7265625" style="86" customWidth="1"/>
    <col min="17" max="17" width="10.81640625" style="86" customWidth="1"/>
    <col min="18" max="19" width="14.81640625" style="1" bestFit="1" customWidth="1"/>
    <col min="20" max="20" width="13.54296875" style="1" customWidth="1"/>
    <col min="21" max="21" width="13.81640625" style="1" customWidth="1"/>
    <col min="22" max="22" width="13.26953125" style="1" customWidth="1"/>
    <col min="23" max="24" width="14.453125" style="1" customWidth="1"/>
    <col min="25" max="25" width="14.1796875" style="1" customWidth="1"/>
    <col min="26" max="26" width="1.453125" style="134" customWidth="1"/>
    <col min="27" max="27" width="7.81640625" style="1" customWidth="1"/>
    <col min="28" max="28" width="57.81640625" style="1" customWidth="1"/>
    <col min="29" max="29" width="13" style="1" customWidth="1"/>
    <col min="30" max="31" width="15.54296875" style="1" bestFit="1" customWidth="1"/>
    <col min="32" max="33" width="12.54296875" style="1"/>
    <col min="34" max="34" width="12.7265625" style="1" customWidth="1"/>
    <col min="35" max="36" width="15.1796875" style="1" customWidth="1"/>
    <col min="37" max="37" width="14.81640625" style="1" customWidth="1"/>
    <col min="38" max="16384" width="12.54296875" style="1"/>
  </cols>
  <sheetData>
    <row r="1" spans="1:37" ht="37.5" customHeight="1" x14ac:dyDescent="0.35">
      <c r="B1" s="2" t="s">
        <v>166</v>
      </c>
      <c r="C1" s="3"/>
      <c r="D1" s="511"/>
      <c r="E1" s="511"/>
      <c r="F1" s="511"/>
      <c r="G1" s="511"/>
      <c r="H1" s="511"/>
      <c r="I1" s="511"/>
      <c r="J1" s="511"/>
      <c r="K1" s="511"/>
      <c r="L1" s="511"/>
      <c r="M1" s="94"/>
      <c r="O1" s="2" t="s">
        <v>167</v>
      </c>
      <c r="P1" s="511"/>
      <c r="Q1" s="511"/>
      <c r="R1" s="511"/>
      <c r="S1" s="511"/>
      <c r="T1" s="511"/>
      <c r="U1" s="511"/>
      <c r="V1" s="511"/>
      <c r="W1" s="511"/>
      <c r="X1" s="511"/>
      <c r="Y1" s="511"/>
      <c r="Z1" s="94"/>
      <c r="AA1" s="518" t="s">
        <v>201</v>
      </c>
      <c r="AB1" s="518"/>
      <c r="AC1" s="518"/>
      <c r="AD1" s="511" t="s">
        <v>168</v>
      </c>
      <c r="AE1" s="511"/>
      <c r="AF1" s="511"/>
      <c r="AG1" s="511"/>
      <c r="AH1" s="511"/>
      <c r="AI1" s="511"/>
      <c r="AJ1" s="511"/>
      <c r="AK1" s="511"/>
    </row>
    <row r="2" spans="1:37" ht="31.5" customHeight="1" x14ac:dyDescent="0.35">
      <c r="B2" s="4" t="s">
        <v>0</v>
      </c>
      <c r="C2" s="5" t="s">
        <v>1</v>
      </c>
      <c r="D2" s="511" t="s">
        <v>169</v>
      </c>
      <c r="E2" s="511"/>
      <c r="F2" s="511"/>
      <c r="G2" s="511"/>
      <c r="H2" s="511"/>
      <c r="I2" s="511"/>
      <c r="J2" s="511"/>
      <c r="K2" s="511"/>
      <c r="L2" s="511"/>
      <c r="M2" s="95"/>
      <c r="O2" s="96" t="s">
        <v>0</v>
      </c>
      <c r="P2" s="97" t="s">
        <v>1</v>
      </c>
      <c r="Q2" s="98"/>
      <c r="R2" s="519" t="s">
        <v>170</v>
      </c>
      <c r="S2" s="520"/>
      <c r="T2" s="520"/>
      <c r="U2" s="520"/>
      <c r="V2" s="520"/>
      <c r="W2" s="520"/>
      <c r="X2" s="520"/>
      <c r="Y2" s="521"/>
      <c r="Z2" s="95"/>
      <c r="AA2" s="98"/>
      <c r="AB2" s="96" t="s">
        <v>0</v>
      </c>
      <c r="AC2" s="98"/>
      <c r="AD2" s="522" t="s">
        <v>171</v>
      </c>
      <c r="AE2" s="522"/>
      <c r="AF2" s="522"/>
      <c r="AG2" s="522"/>
      <c r="AH2" s="522"/>
      <c r="AI2" s="522"/>
      <c r="AJ2" s="522"/>
      <c r="AK2" s="522"/>
    </row>
    <row r="3" spans="1:37" ht="24" customHeight="1" x14ac:dyDescent="0.35">
      <c r="A3" s="513" t="s">
        <v>2</v>
      </c>
      <c r="B3" s="514" t="s">
        <v>3</v>
      </c>
      <c r="C3" s="514" t="s">
        <v>4</v>
      </c>
      <c r="D3" s="514" t="s">
        <v>5</v>
      </c>
      <c r="E3" s="515" t="s">
        <v>6</v>
      </c>
      <c r="F3" s="515"/>
      <c r="G3" s="515"/>
      <c r="H3" s="515"/>
      <c r="I3" s="515"/>
      <c r="J3" s="516" t="s">
        <v>205</v>
      </c>
      <c r="K3" s="517"/>
      <c r="L3" s="515" t="s">
        <v>7</v>
      </c>
      <c r="M3" s="95"/>
      <c r="N3" s="513" t="s">
        <v>2</v>
      </c>
      <c r="O3" s="514" t="s">
        <v>3</v>
      </c>
      <c r="P3" s="514" t="s">
        <v>4</v>
      </c>
      <c r="Q3" s="514" t="s">
        <v>5</v>
      </c>
      <c r="R3" s="515" t="s">
        <v>6</v>
      </c>
      <c r="S3" s="515"/>
      <c r="T3" s="515"/>
      <c r="U3" s="515"/>
      <c r="V3" s="515"/>
      <c r="W3" s="516" t="s">
        <v>205</v>
      </c>
      <c r="X3" s="517"/>
      <c r="Y3" s="515" t="s">
        <v>7</v>
      </c>
      <c r="Z3" s="95"/>
      <c r="AA3" s="513" t="s">
        <v>2</v>
      </c>
      <c r="AB3" s="514" t="s">
        <v>3</v>
      </c>
      <c r="AC3" s="514" t="s">
        <v>4</v>
      </c>
      <c r="AD3" s="515" t="s">
        <v>6</v>
      </c>
      <c r="AE3" s="515"/>
      <c r="AF3" s="515"/>
      <c r="AG3" s="515"/>
      <c r="AH3" s="515"/>
      <c r="AI3" s="516" t="s">
        <v>205</v>
      </c>
      <c r="AJ3" s="517"/>
      <c r="AK3" s="515" t="s">
        <v>7</v>
      </c>
    </row>
    <row r="4" spans="1:37" s="8" customFormat="1" ht="28.5" customHeight="1" x14ac:dyDescent="0.35">
      <c r="A4" s="513"/>
      <c r="B4" s="514"/>
      <c r="C4" s="514"/>
      <c r="D4" s="514"/>
      <c r="E4" s="6" t="s">
        <v>8</v>
      </c>
      <c r="F4" s="6" t="s">
        <v>9</v>
      </c>
      <c r="G4" s="6" t="s">
        <v>10</v>
      </c>
      <c r="H4" s="6" t="s">
        <v>11</v>
      </c>
      <c r="I4" s="6" t="s">
        <v>12</v>
      </c>
      <c r="J4" s="6" t="s">
        <v>13</v>
      </c>
      <c r="K4" s="6" t="s">
        <v>14</v>
      </c>
      <c r="L4" s="515"/>
      <c r="M4" s="95"/>
      <c r="N4" s="513"/>
      <c r="O4" s="514"/>
      <c r="P4" s="514"/>
      <c r="Q4" s="514"/>
      <c r="R4" s="6" t="s">
        <v>8</v>
      </c>
      <c r="S4" s="6" t="s">
        <v>9</v>
      </c>
      <c r="T4" s="6" t="s">
        <v>10</v>
      </c>
      <c r="U4" s="6" t="s">
        <v>11</v>
      </c>
      <c r="V4" s="6" t="s">
        <v>12</v>
      </c>
      <c r="W4" s="6" t="s">
        <v>13</v>
      </c>
      <c r="X4" s="6" t="s">
        <v>14</v>
      </c>
      <c r="Y4" s="515"/>
      <c r="Z4" s="95"/>
      <c r="AA4" s="513"/>
      <c r="AB4" s="514"/>
      <c r="AC4" s="514"/>
      <c r="AD4" s="6" t="s">
        <v>172</v>
      </c>
      <c r="AE4" s="6" t="s">
        <v>173</v>
      </c>
      <c r="AF4" s="6" t="s">
        <v>10</v>
      </c>
      <c r="AG4" s="6" t="s">
        <v>11</v>
      </c>
      <c r="AH4" s="6" t="s">
        <v>12</v>
      </c>
      <c r="AI4" s="6" t="s">
        <v>13</v>
      </c>
      <c r="AJ4" s="6" t="s">
        <v>14</v>
      </c>
      <c r="AK4" s="515"/>
    </row>
    <row r="5" spans="1:37" ht="30.5" x14ac:dyDescent="0.35">
      <c r="A5" s="9" t="s">
        <v>15</v>
      </c>
      <c r="B5" s="10" t="s">
        <v>16</v>
      </c>
      <c r="C5" s="11" t="s">
        <v>17</v>
      </c>
      <c r="D5" s="11"/>
      <c r="E5" s="12"/>
      <c r="F5" s="12"/>
      <c r="G5" s="12"/>
      <c r="H5" s="12"/>
      <c r="I5" s="12"/>
      <c r="J5" s="12"/>
      <c r="K5" s="12"/>
      <c r="L5" s="12"/>
      <c r="M5" s="99"/>
      <c r="N5" s="9" t="s">
        <v>15</v>
      </c>
      <c r="O5" s="10" t="s">
        <v>16</v>
      </c>
      <c r="P5" s="11" t="s">
        <v>17</v>
      </c>
      <c r="Q5" s="11"/>
      <c r="R5" s="12"/>
      <c r="S5" s="12"/>
      <c r="T5" s="12"/>
      <c r="U5" s="12"/>
      <c r="V5" s="12"/>
      <c r="W5" s="12"/>
      <c r="X5" s="12"/>
      <c r="Y5" s="12"/>
      <c r="Z5" s="99"/>
      <c r="AA5" s="9" t="s">
        <v>15</v>
      </c>
      <c r="AB5" s="10" t="s">
        <v>174</v>
      </c>
      <c r="AC5" s="11" t="s">
        <v>17</v>
      </c>
      <c r="AD5" s="12"/>
      <c r="AE5" s="12"/>
      <c r="AF5" s="12"/>
      <c r="AG5" s="12"/>
      <c r="AH5" s="12"/>
      <c r="AI5" s="12"/>
      <c r="AJ5" s="12"/>
      <c r="AK5" s="12"/>
    </row>
    <row r="6" spans="1:37" ht="17.5" x14ac:dyDescent="0.45">
      <c r="A6" s="13" t="s">
        <v>18</v>
      </c>
      <c r="B6" s="14" t="s">
        <v>19</v>
      </c>
      <c r="C6" s="15" t="s">
        <v>20</v>
      </c>
      <c r="D6" s="15" t="s">
        <v>21</v>
      </c>
      <c r="E6" s="16">
        <f>'Speka esosha maksa'!E6</f>
        <v>0</v>
      </c>
      <c r="F6" s="16">
        <f>'Speka esosha maksa'!F6</f>
        <v>0</v>
      </c>
      <c r="G6" s="16">
        <f>'Speka esosha maksa'!G6</f>
        <v>0</v>
      </c>
      <c r="H6" s="16">
        <f>'Speka esosha maksa'!H6</f>
        <v>0</v>
      </c>
      <c r="I6" s="16">
        <f>'Speka esosha maksa'!I6</f>
        <v>0</v>
      </c>
      <c r="J6" s="16">
        <f>'Speka esosha maksa'!J6</f>
        <v>0</v>
      </c>
      <c r="K6" s="16">
        <f>'Speka esosha maksa'!K6</f>
        <v>0</v>
      </c>
      <c r="L6" s="17">
        <f>SUM(E6:K6)</f>
        <v>0</v>
      </c>
      <c r="M6" s="100"/>
      <c r="N6" s="101" t="s">
        <v>18</v>
      </c>
      <c r="O6" s="14" t="s">
        <v>19</v>
      </c>
      <c r="P6" s="15" t="s">
        <v>20</v>
      </c>
      <c r="Q6" s="15" t="s">
        <v>21</v>
      </c>
      <c r="R6" s="102">
        <v>0</v>
      </c>
      <c r="S6" s="102">
        <v>0</v>
      </c>
      <c r="T6" s="102">
        <v>0</v>
      </c>
      <c r="U6" s="102">
        <v>0</v>
      </c>
      <c r="V6" s="102">
        <v>0</v>
      </c>
      <c r="W6" s="102">
        <v>0</v>
      </c>
      <c r="X6" s="102">
        <v>0</v>
      </c>
      <c r="Y6" s="17">
        <f>SUM(R6:X6)</f>
        <v>0</v>
      </c>
      <c r="Z6" s="100"/>
      <c r="AA6" s="103" t="s">
        <v>18</v>
      </c>
      <c r="AB6" s="14" t="s">
        <v>19</v>
      </c>
      <c r="AC6" s="15" t="s">
        <v>20</v>
      </c>
      <c r="AD6" s="104" t="e">
        <f>E6/R6-1</f>
        <v>#DIV/0!</v>
      </c>
      <c r="AE6" s="104" t="e">
        <f t="shared" ref="AE6:AI6" si="0">F6/S6-1</f>
        <v>#DIV/0!</v>
      </c>
      <c r="AF6" s="104" t="e">
        <f t="shared" si="0"/>
        <v>#DIV/0!</v>
      </c>
      <c r="AG6" s="104" t="e">
        <f t="shared" si="0"/>
        <v>#DIV/0!</v>
      </c>
      <c r="AH6" s="104" t="e">
        <f t="shared" si="0"/>
        <v>#DIV/0!</v>
      </c>
      <c r="AI6" s="104" t="e">
        <f t="shared" si="0"/>
        <v>#DIV/0!</v>
      </c>
      <c r="AJ6" s="104" t="e">
        <f>K6/X6-1</f>
        <v>#DIV/0!</v>
      </c>
      <c r="AK6" s="104" t="e">
        <f>L6/Y6-1</f>
        <v>#DIV/0!</v>
      </c>
    </row>
    <row r="7" spans="1:37" ht="17.5" x14ac:dyDescent="0.45">
      <c r="A7" s="13" t="s">
        <v>22</v>
      </c>
      <c r="B7" s="14" t="s">
        <v>23</v>
      </c>
      <c r="C7" s="15" t="s">
        <v>24</v>
      </c>
      <c r="D7" s="15" t="s">
        <v>21</v>
      </c>
      <c r="E7" s="16">
        <f>'Speka esosha maksa'!E7</f>
        <v>0</v>
      </c>
      <c r="F7" s="16">
        <f>'Speka esosha maksa'!F7</f>
        <v>0</v>
      </c>
      <c r="G7" s="16">
        <f>'Speka esosha maksa'!G7</f>
        <v>0</v>
      </c>
      <c r="H7" s="16">
        <f>'Speka esosha maksa'!H7</f>
        <v>0</v>
      </c>
      <c r="I7" s="16">
        <f>'Speka esosha maksa'!I7</f>
        <v>0</v>
      </c>
      <c r="J7" s="16">
        <f>'Speka esosha maksa'!J7</f>
        <v>0</v>
      </c>
      <c r="K7" s="16">
        <f>'Speka esosha maksa'!K7</f>
        <v>0</v>
      </c>
      <c r="L7" s="17">
        <f>SUM(E7:K7)</f>
        <v>0</v>
      </c>
      <c r="M7" s="100"/>
      <c r="N7" s="101" t="s">
        <v>22</v>
      </c>
      <c r="O7" s="14" t="s">
        <v>23</v>
      </c>
      <c r="P7" s="15" t="s">
        <v>24</v>
      </c>
      <c r="Q7" s="15" t="s">
        <v>21</v>
      </c>
      <c r="R7" s="102">
        <v>0</v>
      </c>
      <c r="S7" s="102">
        <v>0</v>
      </c>
      <c r="T7" s="102">
        <v>0</v>
      </c>
      <c r="U7" s="102">
        <v>0</v>
      </c>
      <c r="V7" s="102">
        <v>0</v>
      </c>
      <c r="W7" s="102">
        <v>0</v>
      </c>
      <c r="X7" s="102">
        <v>0</v>
      </c>
      <c r="Y7" s="17">
        <f>SUM(R7:X7)</f>
        <v>0</v>
      </c>
      <c r="Z7" s="100"/>
      <c r="AA7" s="103" t="s">
        <v>22</v>
      </c>
      <c r="AB7" s="14" t="s">
        <v>23</v>
      </c>
      <c r="AC7" s="15" t="s">
        <v>24</v>
      </c>
      <c r="AD7" s="104" t="e">
        <f>E7/R7-1</f>
        <v>#DIV/0!</v>
      </c>
      <c r="AE7" s="104" t="e">
        <f>F7/S7-1</f>
        <v>#DIV/0!</v>
      </c>
      <c r="AF7" s="104" t="e">
        <f>G7/T7-1</f>
        <v>#DIV/0!</v>
      </c>
      <c r="AG7" s="104" t="e">
        <f>H7/U7-1</f>
        <v>#DIV/0!</v>
      </c>
      <c r="AH7" s="104" t="e">
        <f>I7/V7-1</f>
        <v>#DIV/0!</v>
      </c>
      <c r="AI7" s="104" t="e">
        <f>J7/W7-1</f>
        <v>#DIV/0!</v>
      </c>
      <c r="AJ7" s="104" t="e">
        <f>K7/X7-1</f>
        <v>#DIV/0!</v>
      </c>
      <c r="AK7" s="104" t="e">
        <f>L7/Y7-1</f>
        <v>#DIV/0!</v>
      </c>
    </row>
    <row r="8" spans="1:37" x14ac:dyDescent="0.35">
      <c r="A8" s="13" t="s">
        <v>25</v>
      </c>
      <c r="B8" s="14" t="s">
        <v>26</v>
      </c>
      <c r="C8" s="18"/>
      <c r="D8" s="18" t="s">
        <v>27</v>
      </c>
      <c r="E8" s="19" t="e">
        <f t="shared" ref="E8:L8" si="1">E7/E6</f>
        <v>#DIV/0!</v>
      </c>
      <c r="F8" s="19" t="e">
        <f t="shared" si="1"/>
        <v>#DIV/0!</v>
      </c>
      <c r="G8" s="19" t="e">
        <f t="shared" si="1"/>
        <v>#DIV/0!</v>
      </c>
      <c r="H8" s="19" t="e">
        <f t="shared" si="1"/>
        <v>#DIV/0!</v>
      </c>
      <c r="I8" s="19" t="e">
        <f t="shared" si="1"/>
        <v>#DIV/0!</v>
      </c>
      <c r="J8" s="19" t="e">
        <f t="shared" si="1"/>
        <v>#DIV/0!</v>
      </c>
      <c r="K8" s="19" t="e">
        <f t="shared" si="1"/>
        <v>#DIV/0!</v>
      </c>
      <c r="L8" s="19" t="e">
        <f t="shared" si="1"/>
        <v>#DIV/0!</v>
      </c>
      <c r="M8" s="105"/>
      <c r="N8" s="101" t="s">
        <v>25</v>
      </c>
      <c r="O8" s="106" t="s">
        <v>26</v>
      </c>
      <c r="P8" s="18"/>
      <c r="Q8" s="18" t="s">
        <v>27</v>
      </c>
      <c r="R8" s="19" t="e">
        <f t="shared" ref="R8:Y8" si="2">R7/R6</f>
        <v>#DIV/0!</v>
      </c>
      <c r="S8" s="19" t="e">
        <f t="shared" si="2"/>
        <v>#DIV/0!</v>
      </c>
      <c r="T8" s="19" t="e">
        <f t="shared" si="2"/>
        <v>#DIV/0!</v>
      </c>
      <c r="U8" s="19" t="e">
        <f t="shared" si="2"/>
        <v>#DIV/0!</v>
      </c>
      <c r="V8" s="19" t="e">
        <f t="shared" si="2"/>
        <v>#DIV/0!</v>
      </c>
      <c r="W8" s="19" t="e">
        <f t="shared" si="2"/>
        <v>#DIV/0!</v>
      </c>
      <c r="X8" s="19" t="e">
        <f t="shared" si="2"/>
        <v>#DIV/0!</v>
      </c>
      <c r="Y8" s="19" t="e">
        <f t="shared" si="2"/>
        <v>#DIV/0!</v>
      </c>
      <c r="Z8" s="105"/>
      <c r="AA8" s="103" t="s">
        <v>25</v>
      </c>
      <c r="AB8" s="106" t="s">
        <v>26</v>
      </c>
      <c r="AC8" s="18"/>
      <c r="AD8" s="104"/>
      <c r="AE8" s="104"/>
      <c r="AF8" s="104"/>
      <c r="AG8" s="104"/>
      <c r="AH8" s="104"/>
      <c r="AI8" s="104"/>
      <c r="AJ8" s="104"/>
      <c r="AK8" s="104"/>
    </row>
    <row r="9" spans="1:37" ht="31.5" x14ac:dyDescent="0.45">
      <c r="A9" s="20" t="s">
        <v>28</v>
      </c>
      <c r="B9" s="21" t="s">
        <v>29</v>
      </c>
      <c r="C9" s="22" t="s">
        <v>30</v>
      </c>
      <c r="D9" s="22" t="s">
        <v>31</v>
      </c>
      <c r="E9" s="23">
        <f t="shared" ref="E9:K9" si="3">SUM(E10,E15:E17)</f>
        <v>0</v>
      </c>
      <c r="F9" s="23">
        <f t="shared" si="3"/>
        <v>0</v>
      </c>
      <c r="G9" s="23">
        <f t="shared" si="3"/>
        <v>0</v>
      </c>
      <c r="H9" s="23">
        <f t="shared" si="3"/>
        <v>0</v>
      </c>
      <c r="I9" s="23">
        <f t="shared" si="3"/>
        <v>0</v>
      </c>
      <c r="J9" s="23">
        <f t="shared" si="3"/>
        <v>0</v>
      </c>
      <c r="K9" s="23">
        <f t="shared" si="3"/>
        <v>0</v>
      </c>
      <c r="L9" s="23">
        <f t="shared" ref="L9:L44" si="4">SUM(E9:K9)</f>
        <v>0</v>
      </c>
      <c r="M9" s="100"/>
      <c r="N9" s="20" t="s">
        <v>28</v>
      </c>
      <c r="O9" s="21" t="s">
        <v>29</v>
      </c>
      <c r="P9" s="22" t="s">
        <v>30</v>
      </c>
      <c r="Q9" s="22" t="s">
        <v>31</v>
      </c>
      <c r="R9" s="23">
        <f t="shared" ref="R9:X9" si="5">SUM(R10,R15:R17)</f>
        <v>0</v>
      </c>
      <c r="S9" s="23">
        <f t="shared" si="5"/>
        <v>0</v>
      </c>
      <c r="T9" s="23">
        <f t="shared" si="5"/>
        <v>0</v>
      </c>
      <c r="U9" s="23">
        <f t="shared" si="5"/>
        <v>0</v>
      </c>
      <c r="V9" s="23">
        <f t="shared" si="5"/>
        <v>0</v>
      </c>
      <c r="W9" s="23">
        <f t="shared" si="5"/>
        <v>0</v>
      </c>
      <c r="X9" s="23">
        <f t="shared" si="5"/>
        <v>0</v>
      </c>
      <c r="Y9" s="23">
        <f>SUM(R9:X9)</f>
        <v>0</v>
      </c>
      <c r="Z9" s="100"/>
      <c r="AA9" s="20" t="s">
        <v>28</v>
      </c>
      <c r="AB9" s="21" t="s">
        <v>29</v>
      </c>
      <c r="AC9" s="22" t="s">
        <v>30</v>
      </c>
      <c r="AD9" s="107" t="e">
        <f>E9/R9-1</f>
        <v>#DIV/0!</v>
      </c>
      <c r="AE9" s="107" t="e">
        <f t="shared" ref="AE9:AK18" si="6">F9/S9-1</f>
        <v>#DIV/0!</v>
      </c>
      <c r="AF9" s="107" t="e">
        <f t="shared" si="6"/>
        <v>#DIV/0!</v>
      </c>
      <c r="AG9" s="107" t="e">
        <f t="shared" si="6"/>
        <v>#DIV/0!</v>
      </c>
      <c r="AH9" s="107" t="e">
        <f t="shared" si="6"/>
        <v>#DIV/0!</v>
      </c>
      <c r="AI9" s="107" t="e">
        <f t="shared" si="6"/>
        <v>#DIV/0!</v>
      </c>
      <c r="AJ9" s="107" t="e">
        <f t="shared" si="6"/>
        <v>#DIV/0!</v>
      </c>
      <c r="AK9" s="107" t="e">
        <f t="shared" si="6"/>
        <v>#DIV/0!</v>
      </c>
    </row>
    <row r="10" spans="1:37" ht="17.5" x14ac:dyDescent="0.45">
      <c r="A10" s="13" t="s">
        <v>32</v>
      </c>
      <c r="B10" s="14" t="s">
        <v>33</v>
      </c>
      <c r="C10" s="15" t="s">
        <v>34</v>
      </c>
      <c r="D10" s="15" t="s">
        <v>31</v>
      </c>
      <c r="E10" s="24">
        <f t="shared" ref="E10:K10" si="7">SUM(E11,E14)</f>
        <v>0</v>
      </c>
      <c r="F10" s="24">
        <f t="shared" si="7"/>
        <v>0</v>
      </c>
      <c r="G10" s="24">
        <f t="shared" si="7"/>
        <v>0</v>
      </c>
      <c r="H10" s="24">
        <f t="shared" si="7"/>
        <v>0</v>
      </c>
      <c r="I10" s="24">
        <f t="shared" si="7"/>
        <v>0</v>
      </c>
      <c r="J10" s="24">
        <f t="shared" si="7"/>
        <v>0</v>
      </c>
      <c r="K10" s="24">
        <f t="shared" si="7"/>
        <v>0</v>
      </c>
      <c r="L10" s="17">
        <f t="shared" si="4"/>
        <v>0</v>
      </c>
      <c r="M10" s="100"/>
      <c r="N10" s="13" t="s">
        <v>32</v>
      </c>
      <c r="O10" s="14" t="s">
        <v>33</v>
      </c>
      <c r="P10" s="15" t="s">
        <v>34</v>
      </c>
      <c r="Q10" s="15" t="s">
        <v>31</v>
      </c>
      <c r="R10" s="24">
        <f>SUM(R11,R14)</f>
        <v>0</v>
      </c>
      <c r="S10" s="24">
        <f t="shared" ref="S10:X10" si="8">SUM(S11,S14)</f>
        <v>0</v>
      </c>
      <c r="T10" s="24">
        <f t="shared" si="8"/>
        <v>0</v>
      </c>
      <c r="U10" s="24">
        <f t="shared" si="8"/>
        <v>0</v>
      </c>
      <c r="V10" s="24">
        <f t="shared" si="8"/>
        <v>0</v>
      </c>
      <c r="W10" s="24">
        <f t="shared" si="8"/>
        <v>0</v>
      </c>
      <c r="X10" s="24">
        <f t="shared" si="8"/>
        <v>0</v>
      </c>
      <c r="Y10" s="17">
        <f t="shared" ref="Y10:Y50" si="9">SUM(R10:X10)</f>
        <v>0</v>
      </c>
      <c r="Z10" s="100"/>
      <c r="AA10" s="13" t="s">
        <v>32</v>
      </c>
      <c r="AB10" s="14" t="s">
        <v>33</v>
      </c>
      <c r="AC10" s="15" t="s">
        <v>34</v>
      </c>
      <c r="AD10" s="104" t="e">
        <f>E10/R10-1</f>
        <v>#DIV/0!</v>
      </c>
      <c r="AE10" s="104" t="e">
        <f t="shared" si="6"/>
        <v>#DIV/0!</v>
      </c>
      <c r="AF10" s="104" t="e">
        <f t="shared" si="6"/>
        <v>#DIV/0!</v>
      </c>
      <c r="AG10" s="104" t="e">
        <f t="shared" si="6"/>
        <v>#DIV/0!</v>
      </c>
      <c r="AH10" s="104" t="e">
        <f t="shared" si="6"/>
        <v>#DIV/0!</v>
      </c>
      <c r="AI10" s="104" t="e">
        <f t="shared" si="6"/>
        <v>#DIV/0!</v>
      </c>
      <c r="AJ10" s="104" t="e">
        <f t="shared" si="6"/>
        <v>#DIV/0!</v>
      </c>
      <c r="AK10" s="104" t="e">
        <f t="shared" si="6"/>
        <v>#DIV/0!</v>
      </c>
    </row>
    <row r="11" spans="1:37" x14ac:dyDescent="0.35">
      <c r="A11" s="25" t="s">
        <v>35</v>
      </c>
      <c r="B11" s="26" t="s">
        <v>36</v>
      </c>
      <c r="C11" s="15"/>
      <c r="D11" s="15" t="s">
        <v>31</v>
      </c>
      <c r="E11" s="27">
        <f t="shared" ref="E11:K11" si="10">SUM(E12:E13)</f>
        <v>0</v>
      </c>
      <c r="F11" s="27">
        <f t="shared" si="10"/>
        <v>0</v>
      </c>
      <c r="G11" s="27">
        <f t="shared" si="10"/>
        <v>0</v>
      </c>
      <c r="H11" s="27">
        <f t="shared" si="10"/>
        <v>0</v>
      </c>
      <c r="I11" s="27">
        <f t="shared" si="10"/>
        <v>0</v>
      </c>
      <c r="J11" s="27">
        <f t="shared" si="10"/>
        <v>0</v>
      </c>
      <c r="K11" s="27">
        <f t="shared" si="10"/>
        <v>0</v>
      </c>
      <c r="L11" s="17">
        <f t="shared" si="4"/>
        <v>0</v>
      </c>
      <c r="M11" s="100"/>
      <c r="N11" s="25" t="s">
        <v>35</v>
      </c>
      <c r="O11" s="26" t="s">
        <v>36</v>
      </c>
      <c r="P11" s="15"/>
      <c r="Q11" s="15" t="s">
        <v>31</v>
      </c>
      <c r="R11" s="108">
        <f>SUM(R12:R13)</f>
        <v>0</v>
      </c>
      <c r="S11" s="108">
        <f t="shared" ref="S11:X11" si="11">SUM(S12:S13)</f>
        <v>0</v>
      </c>
      <c r="T11" s="108">
        <f t="shared" si="11"/>
        <v>0</v>
      </c>
      <c r="U11" s="108">
        <f t="shared" si="11"/>
        <v>0</v>
      </c>
      <c r="V11" s="108">
        <f t="shared" si="11"/>
        <v>0</v>
      </c>
      <c r="W11" s="108">
        <f t="shared" si="11"/>
        <v>0</v>
      </c>
      <c r="X11" s="108">
        <f t="shared" si="11"/>
        <v>0</v>
      </c>
      <c r="Y11" s="17">
        <f>SUM(R11:X11)</f>
        <v>0</v>
      </c>
      <c r="Z11" s="100"/>
      <c r="AA11" s="25" t="s">
        <v>35</v>
      </c>
      <c r="AB11" s="26" t="s">
        <v>36</v>
      </c>
      <c r="AC11" s="15"/>
      <c r="AD11" s="104" t="e">
        <f t="shared" ref="AD11:AD17" si="12">E11/R11-1</f>
        <v>#DIV/0!</v>
      </c>
      <c r="AE11" s="104" t="e">
        <f t="shared" si="6"/>
        <v>#DIV/0!</v>
      </c>
      <c r="AF11" s="104" t="e">
        <f t="shared" si="6"/>
        <v>#DIV/0!</v>
      </c>
      <c r="AG11" s="104" t="e">
        <f t="shared" si="6"/>
        <v>#DIV/0!</v>
      </c>
      <c r="AH11" s="104" t="e">
        <f t="shared" si="6"/>
        <v>#DIV/0!</v>
      </c>
      <c r="AI11" s="104" t="e">
        <f t="shared" si="6"/>
        <v>#DIV/0!</v>
      </c>
      <c r="AJ11" s="104" t="e">
        <f t="shared" si="6"/>
        <v>#DIV/0!</v>
      </c>
      <c r="AK11" s="104" t="e">
        <f t="shared" si="6"/>
        <v>#DIV/0!</v>
      </c>
    </row>
    <row r="12" spans="1:37" x14ac:dyDescent="0.35">
      <c r="A12" s="13" t="s">
        <v>37</v>
      </c>
      <c r="B12" s="28" t="s">
        <v>38</v>
      </c>
      <c r="C12" s="15"/>
      <c r="D12" s="15" t="s">
        <v>31</v>
      </c>
      <c r="E12" s="139">
        <f>'Speka esosha maksa'!E12</f>
        <v>0</v>
      </c>
      <c r="F12" s="139">
        <f>'Speka esosha maksa'!F12</f>
        <v>0</v>
      </c>
      <c r="G12" s="139">
        <f>'Speka esosha maksa'!G12</f>
        <v>0</v>
      </c>
      <c r="H12" s="139">
        <f>'Speka esosha maksa'!H12</f>
        <v>0</v>
      </c>
      <c r="I12" s="139">
        <f>'Speka esosha maksa'!I12</f>
        <v>0</v>
      </c>
      <c r="J12" s="139">
        <f>'Speka esosha maksa'!J12</f>
        <v>0</v>
      </c>
      <c r="K12" s="139">
        <f>'Speka esosha maksa'!K12</f>
        <v>0</v>
      </c>
      <c r="L12" s="17">
        <f t="shared" si="4"/>
        <v>0</v>
      </c>
      <c r="M12" s="100"/>
      <c r="N12" s="13" t="s">
        <v>37</v>
      </c>
      <c r="O12" s="109" t="s">
        <v>38</v>
      </c>
      <c r="P12" s="15"/>
      <c r="Q12" s="15" t="s">
        <v>31</v>
      </c>
      <c r="R12" s="164"/>
      <c r="S12" s="164"/>
      <c r="T12" s="164"/>
      <c r="U12" s="164"/>
      <c r="V12" s="164"/>
      <c r="W12" s="164"/>
      <c r="X12" s="164"/>
      <c r="Y12" s="17">
        <f>SUM(R12:X12)</f>
        <v>0</v>
      </c>
      <c r="Z12" s="100"/>
      <c r="AA12" s="13" t="s">
        <v>37</v>
      </c>
      <c r="AB12" s="28" t="s">
        <v>38</v>
      </c>
      <c r="AC12" s="15"/>
      <c r="AD12" s="104" t="e">
        <f t="shared" si="12"/>
        <v>#DIV/0!</v>
      </c>
      <c r="AE12" s="104" t="e">
        <f t="shared" si="6"/>
        <v>#DIV/0!</v>
      </c>
      <c r="AF12" s="104" t="e">
        <f t="shared" si="6"/>
        <v>#DIV/0!</v>
      </c>
      <c r="AG12" s="104" t="e">
        <f t="shared" si="6"/>
        <v>#DIV/0!</v>
      </c>
      <c r="AH12" s="104" t="e">
        <f t="shared" si="6"/>
        <v>#DIV/0!</v>
      </c>
      <c r="AI12" s="104" t="e">
        <f t="shared" si="6"/>
        <v>#DIV/0!</v>
      </c>
      <c r="AJ12" s="104" t="e">
        <f t="shared" si="6"/>
        <v>#DIV/0!</v>
      </c>
      <c r="AK12" s="104" t="e">
        <f t="shared" si="6"/>
        <v>#DIV/0!</v>
      </c>
    </row>
    <row r="13" spans="1:37" x14ac:dyDescent="0.35">
      <c r="A13" s="13" t="s">
        <v>39</v>
      </c>
      <c r="B13" s="28" t="s">
        <v>40</v>
      </c>
      <c r="C13" s="15"/>
      <c r="D13" s="15" t="s">
        <v>31</v>
      </c>
      <c r="E13" s="139">
        <f>'Speka esosha maksa'!E13</f>
        <v>0</v>
      </c>
      <c r="F13" s="139">
        <f>'Speka esosha maksa'!F13</f>
        <v>0</v>
      </c>
      <c r="G13" s="139">
        <f>'Speka esosha maksa'!G13</f>
        <v>0</v>
      </c>
      <c r="H13" s="139">
        <f>'Speka esosha maksa'!H13</f>
        <v>0</v>
      </c>
      <c r="I13" s="139">
        <f>'Speka esosha maksa'!I13</f>
        <v>0</v>
      </c>
      <c r="J13" s="139">
        <f>'Speka esosha maksa'!J13</f>
        <v>0</v>
      </c>
      <c r="K13" s="139">
        <f>'Speka esosha maksa'!K13</f>
        <v>0</v>
      </c>
      <c r="L13" s="17">
        <f t="shared" si="4"/>
        <v>0</v>
      </c>
      <c r="M13" s="100"/>
      <c r="N13" s="13" t="s">
        <v>39</v>
      </c>
      <c r="O13" s="109" t="s">
        <v>40</v>
      </c>
      <c r="P13" s="15"/>
      <c r="Q13" s="15" t="s">
        <v>31</v>
      </c>
      <c r="R13" s="164"/>
      <c r="S13" s="164"/>
      <c r="T13" s="164"/>
      <c r="U13" s="164"/>
      <c r="V13" s="164"/>
      <c r="W13" s="164"/>
      <c r="X13" s="164"/>
      <c r="Y13" s="17">
        <f>SUM(R13:X13)</f>
        <v>0</v>
      </c>
      <c r="Z13" s="100"/>
      <c r="AA13" s="13" t="s">
        <v>39</v>
      </c>
      <c r="AB13" s="28" t="s">
        <v>40</v>
      </c>
      <c r="AC13" s="15"/>
      <c r="AD13" s="104" t="e">
        <f t="shared" si="12"/>
        <v>#DIV/0!</v>
      </c>
      <c r="AE13" s="104" t="e">
        <f t="shared" si="6"/>
        <v>#DIV/0!</v>
      </c>
      <c r="AF13" s="104" t="e">
        <f t="shared" si="6"/>
        <v>#DIV/0!</v>
      </c>
      <c r="AG13" s="104" t="e">
        <f t="shared" si="6"/>
        <v>#DIV/0!</v>
      </c>
      <c r="AH13" s="104" t="e">
        <f t="shared" si="6"/>
        <v>#DIV/0!</v>
      </c>
      <c r="AI13" s="104" t="e">
        <f t="shared" si="6"/>
        <v>#DIV/0!</v>
      </c>
      <c r="AJ13" s="104" t="e">
        <f t="shared" si="6"/>
        <v>#DIV/0!</v>
      </c>
      <c r="AK13" s="104" t="e">
        <f t="shared" si="6"/>
        <v>#DIV/0!</v>
      </c>
    </row>
    <row r="14" spans="1:37" x14ac:dyDescent="0.35">
      <c r="A14" s="25" t="s">
        <v>41</v>
      </c>
      <c r="B14" s="26" t="s">
        <v>42</v>
      </c>
      <c r="C14" s="15"/>
      <c r="D14" s="15" t="s">
        <v>31</v>
      </c>
      <c r="E14" s="139">
        <f>'Speka esosha maksa'!E14</f>
        <v>0</v>
      </c>
      <c r="F14" s="139">
        <f>'Speka esosha maksa'!F14</f>
        <v>0</v>
      </c>
      <c r="G14" s="139">
        <f>'Speka esosha maksa'!G14</f>
        <v>0</v>
      </c>
      <c r="H14" s="139">
        <f>'Speka esosha maksa'!H14</f>
        <v>0</v>
      </c>
      <c r="I14" s="139">
        <f>'Speka esosha maksa'!I14</f>
        <v>0</v>
      </c>
      <c r="J14" s="139">
        <f>'Speka esosha maksa'!J14</f>
        <v>0</v>
      </c>
      <c r="K14" s="139">
        <f>'Speka esosha maksa'!K14</f>
        <v>0</v>
      </c>
      <c r="L14" s="17">
        <f t="shared" si="4"/>
        <v>0</v>
      </c>
      <c r="M14" s="100"/>
      <c r="N14" s="25" t="s">
        <v>41</v>
      </c>
      <c r="O14" s="26" t="s">
        <v>42</v>
      </c>
      <c r="P14" s="15"/>
      <c r="Q14" s="15" t="s">
        <v>31</v>
      </c>
      <c r="R14" s="164"/>
      <c r="S14" s="164"/>
      <c r="T14" s="164"/>
      <c r="U14" s="164"/>
      <c r="V14" s="164"/>
      <c r="W14" s="164"/>
      <c r="X14" s="164"/>
      <c r="Y14" s="17">
        <f t="shared" si="9"/>
        <v>0</v>
      </c>
      <c r="Z14" s="100"/>
      <c r="AA14" s="25" t="s">
        <v>41</v>
      </c>
      <c r="AB14" s="26" t="s">
        <v>42</v>
      </c>
      <c r="AC14" s="15"/>
      <c r="AD14" s="104" t="e">
        <f t="shared" si="12"/>
        <v>#DIV/0!</v>
      </c>
      <c r="AE14" s="104" t="e">
        <f t="shared" si="6"/>
        <v>#DIV/0!</v>
      </c>
      <c r="AF14" s="104" t="e">
        <f t="shared" si="6"/>
        <v>#DIV/0!</v>
      </c>
      <c r="AG14" s="104" t="e">
        <f t="shared" si="6"/>
        <v>#DIV/0!</v>
      </c>
      <c r="AH14" s="104" t="e">
        <f t="shared" si="6"/>
        <v>#DIV/0!</v>
      </c>
      <c r="AI14" s="104" t="e">
        <f t="shared" si="6"/>
        <v>#DIV/0!</v>
      </c>
      <c r="AJ14" s="104" t="e">
        <f t="shared" si="6"/>
        <v>#DIV/0!</v>
      </c>
      <c r="AK14" s="104" t="e">
        <f t="shared" si="6"/>
        <v>#DIV/0!</v>
      </c>
    </row>
    <row r="15" spans="1:37" ht="17.5" x14ac:dyDescent="0.45">
      <c r="A15" s="13" t="s">
        <v>43</v>
      </c>
      <c r="B15" s="14" t="s">
        <v>44</v>
      </c>
      <c r="C15" s="15" t="s">
        <v>45</v>
      </c>
      <c r="D15" s="15" t="s">
        <v>31</v>
      </c>
      <c r="E15" s="139">
        <f>'Speka esosha maksa'!E15</f>
        <v>0</v>
      </c>
      <c r="F15" s="139">
        <f>'Speka esosha maksa'!F15</f>
        <v>0</v>
      </c>
      <c r="G15" s="139">
        <f>'Speka esosha maksa'!G15</f>
        <v>0</v>
      </c>
      <c r="H15" s="139">
        <f>'Speka esosha maksa'!H15</f>
        <v>0</v>
      </c>
      <c r="I15" s="139">
        <f>'Speka esosha maksa'!I15</f>
        <v>0</v>
      </c>
      <c r="J15" s="139">
        <f>'Speka esosha maksa'!J15</f>
        <v>0</v>
      </c>
      <c r="K15" s="139">
        <f>'Speka esosha maksa'!K15</f>
        <v>0</v>
      </c>
      <c r="L15" s="17">
        <f t="shared" si="4"/>
        <v>0</v>
      </c>
      <c r="M15" s="100"/>
      <c r="N15" s="13" t="s">
        <v>43</v>
      </c>
      <c r="O15" s="14" t="s">
        <v>44</v>
      </c>
      <c r="P15" s="15" t="s">
        <v>45</v>
      </c>
      <c r="Q15" s="15" t="s">
        <v>31</v>
      </c>
      <c r="R15" s="164"/>
      <c r="S15" s="164"/>
      <c r="T15" s="164"/>
      <c r="U15" s="164"/>
      <c r="V15" s="164"/>
      <c r="W15" s="164"/>
      <c r="X15" s="164"/>
      <c r="Y15" s="17">
        <f t="shared" si="9"/>
        <v>0</v>
      </c>
      <c r="Z15" s="100"/>
      <c r="AA15" s="13" t="s">
        <v>43</v>
      </c>
      <c r="AB15" s="14" t="s">
        <v>44</v>
      </c>
      <c r="AC15" s="15" t="s">
        <v>45</v>
      </c>
      <c r="AD15" s="104" t="e">
        <f t="shared" si="12"/>
        <v>#DIV/0!</v>
      </c>
      <c r="AE15" s="104" t="e">
        <f t="shared" si="6"/>
        <v>#DIV/0!</v>
      </c>
      <c r="AF15" s="104" t="e">
        <f t="shared" si="6"/>
        <v>#DIV/0!</v>
      </c>
      <c r="AG15" s="104" t="e">
        <f t="shared" si="6"/>
        <v>#DIV/0!</v>
      </c>
      <c r="AH15" s="104" t="e">
        <f t="shared" si="6"/>
        <v>#DIV/0!</v>
      </c>
      <c r="AI15" s="104" t="e">
        <f t="shared" si="6"/>
        <v>#DIV/0!</v>
      </c>
      <c r="AJ15" s="104" t="e">
        <f t="shared" si="6"/>
        <v>#DIV/0!</v>
      </c>
      <c r="AK15" s="104" t="e">
        <f t="shared" si="6"/>
        <v>#DIV/0!</v>
      </c>
    </row>
    <row r="16" spans="1:37" ht="17.5" x14ac:dyDescent="0.45">
      <c r="A16" s="13" t="s">
        <v>46</v>
      </c>
      <c r="B16" s="30" t="s">
        <v>47</v>
      </c>
      <c r="C16" s="15" t="s">
        <v>48</v>
      </c>
      <c r="D16" s="15" t="s">
        <v>31</v>
      </c>
      <c r="E16" s="139">
        <f>'Speka esosha maksa'!E16</f>
        <v>0</v>
      </c>
      <c r="F16" s="139">
        <f>'Speka esosha maksa'!F16</f>
        <v>0</v>
      </c>
      <c r="G16" s="139">
        <f>'Speka esosha maksa'!G16</f>
        <v>0</v>
      </c>
      <c r="H16" s="139">
        <f>'Speka esosha maksa'!H16</f>
        <v>0</v>
      </c>
      <c r="I16" s="139">
        <f>'Speka esosha maksa'!I16</f>
        <v>0</v>
      </c>
      <c r="J16" s="139">
        <f>'Speka esosha maksa'!J16</f>
        <v>0</v>
      </c>
      <c r="K16" s="139">
        <f>'Speka esosha maksa'!K16</f>
        <v>0</v>
      </c>
      <c r="L16" s="17">
        <f t="shared" si="4"/>
        <v>0</v>
      </c>
      <c r="M16" s="100"/>
      <c r="N16" s="13" t="s">
        <v>46</v>
      </c>
      <c r="O16" s="30" t="s">
        <v>47</v>
      </c>
      <c r="P16" s="15" t="s">
        <v>48</v>
      </c>
      <c r="Q16" s="15" t="s">
        <v>31</v>
      </c>
      <c r="R16" s="164"/>
      <c r="S16" s="164"/>
      <c r="T16" s="164"/>
      <c r="U16" s="164"/>
      <c r="V16" s="164"/>
      <c r="W16" s="164"/>
      <c r="X16" s="164"/>
      <c r="Y16" s="17">
        <f t="shared" si="9"/>
        <v>0</v>
      </c>
      <c r="Z16" s="100"/>
      <c r="AA16" s="13" t="s">
        <v>46</v>
      </c>
      <c r="AB16" s="30" t="s">
        <v>47</v>
      </c>
      <c r="AC16" s="15" t="s">
        <v>48</v>
      </c>
      <c r="AD16" s="104" t="e">
        <f t="shared" si="12"/>
        <v>#DIV/0!</v>
      </c>
      <c r="AE16" s="104" t="e">
        <f t="shared" si="6"/>
        <v>#DIV/0!</v>
      </c>
      <c r="AF16" s="104" t="e">
        <f t="shared" si="6"/>
        <v>#DIV/0!</v>
      </c>
      <c r="AG16" s="104" t="e">
        <f t="shared" si="6"/>
        <v>#DIV/0!</v>
      </c>
      <c r="AH16" s="104" t="e">
        <f t="shared" si="6"/>
        <v>#DIV/0!</v>
      </c>
      <c r="AI16" s="104" t="e">
        <f t="shared" si="6"/>
        <v>#DIV/0!</v>
      </c>
      <c r="AJ16" s="104" t="e">
        <f t="shared" si="6"/>
        <v>#DIV/0!</v>
      </c>
      <c r="AK16" s="104" t="e">
        <f t="shared" si="6"/>
        <v>#DIV/0!</v>
      </c>
    </row>
    <row r="17" spans="1:37" ht="32" x14ac:dyDescent="0.45">
      <c r="A17" s="13" t="s">
        <v>49</v>
      </c>
      <c r="B17" s="31" t="s">
        <v>50</v>
      </c>
      <c r="C17" s="15" t="s">
        <v>51</v>
      </c>
      <c r="D17" s="15" t="s">
        <v>31</v>
      </c>
      <c r="E17" s="139">
        <f>'Speka esosha maksa'!E17</f>
        <v>0</v>
      </c>
      <c r="F17" s="139">
        <f>'Speka esosha maksa'!F17</f>
        <v>0</v>
      </c>
      <c r="G17" s="139">
        <f>'Speka esosha maksa'!G17</f>
        <v>0</v>
      </c>
      <c r="H17" s="139">
        <f>'Speka esosha maksa'!H17</f>
        <v>0</v>
      </c>
      <c r="I17" s="139">
        <f>'Speka esosha maksa'!I17</f>
        <v>0</v>
      </c>
      <c r="J17" s="139">
        <f>'Speka esosha maksa'!J17</f>
        <v>0</v>
      </c>
      <c r="K17" s="139">
        <f>'Speka esosha maksa'!K17</f>
        <v>0</v>
      </c>
      <c r="L17" s="17">
        <f t="shared" si="4"/>
        <v>0</v>
      </c>
      <c r="M17" s="100"/>
      <c r="N17" s="13" t="s">
        <v>49</v>
      </c>
      <c r="O17" s="31" t="s">
        <v>50</v>
      </c>
      <c r="P17" s="15" t="s">
        <v>51</v>
      </c>
      <c r="Q17" s="15" t="s">
        <v>31</v>
      </c>
      <c r="R17" s="164"/>
      <c r="S17" s="164"/>
      <c r="T17" s="164"/>
      <c r="U17" s="164"/>
      <c r="V17" s="164"/>
      <c r="W17" s="164"/>
      <c r="X17" s="164"/>
      <c r="Y17" s="17">
        <f t="shared" si="9"/>
        <v>0</v>
      </c>
      <c r="Z17" s="100"/>
      <c r="AA17" s="13" t="s">
        <v>49</v>
      </c>
      <c r="AB17" s="31" t="s">
        <v>50</v>
      </c>
      <c r="AC17" s="15" t="s">
        <v>51</v>
      </c>
      <c r="AD17" s="104" t="e">
        <f t="shared" si="12"/>
        <v>#DIV/0!</v>
      </c>
      <c r="AE17" s="104" t="e">
        <f t="shared" si="6"/>
        <v>#DIV/0!</v>
      </c>
      <c r="AF17" s="104" t="e">
        <f t="shared" si="6"/>
        <v>#DIV/0!</v>
      </c>
      <c r="AG17" s="104" t="e">
        <f t="shared" si="6"/>
        <v>#DIV/0!</v>
      </c>
      <c r="AH17" s="104" t="e">
        <f t="shared" si="6"/>
        <v>#DIV/0!</v>
      </c>
      <c r="AI17" s="104" t="e">
        <f t="shared" si="6"/>
        <v>#DIV/0!</v>
      </c>
      <c r="AJ17" s="104" t="e">
        <f t="shared" si="6"/>
        <v>#DIV/0!</v>
      </c>
      <c r="AK17" s="104" t="e">
        <f t="shared" si="6"/>
        <v>#DIV/0!</v>
      </c>
    </row>
    <row r="18" spans="1:37" ht="31.5" x14ac:dyDescent="0.45">
      <c r="A18" s="20" t="s">
        <v>52</v>
      </c>
      <c r="B18" s="32" t="s">
        <v>53</v>
      </c>
      <c r="C18" s="22" t="s">
        <v>54</v>
      </c>
      <c r="D18" s="33" t="s">
        <v>31</v>
      </c>
      <c r="E18" s="34">
        <f t="shared" ref="E18:K18" si="13">SUM(E19,E25,E31:E32,E35,E39:E41)</f>
        <v>0</v>
      </c>
      <c r="F18" s="34">
        <f t="shared" si="13"/>
        <v>0</v>
      </c>
      <c r="G18" s="34">
        <f t="shared" si="13"/>
        <v>0</v>
      </c>
      <c r="H18" s="34">
        <f t="shared" si="13"/>
        <v>0</v>
      </c>
      <c r="I18" s="34">
        <f t="shared" si="13"/>
        <v>0</v>
      </c>
      <c r="J18" s="34">
        <f t="shared" si="13"/>
        <v>0</v>
      </c>
      <c r="K18" s="34">
        <f t="shared" si="13"/>
        <v>0</v>
      </c>
      <c r="L18" s="34">
        <f t="shared" si="4"/>
        <v>0</v>
      </c>
      <c r="M18" s="100"/>
      <c r="N18" s="20" t="s">
        <v>52</v>
      </c>
      <c r="O18" s="32" t="s">
        <v>53</v>
      </c>
      <c r="P18" s="22" t="s">
        <v>54</v>
      </c>
      <c r="Q18" s="33" t="s">
        <v>31</v>
      </c>
      <c r="R18" s="34">
        <f t="shared" ref="R18:X18" si="14">SUM(R19,R25,R31:R32,R35,R39:R41)</f>
        <v>0</v>
      </c>
      <c r="S18" s="34">
        <f t="shared" si="14"/>
        <v>0</v>
      </c>
      <c r="T18" s="34">
        <f t="shared" si="14"/>
        <v>0</v>
      </c>
      <c r="U18" s="34">
        <f t="shared" si="14"/>
        <v>0</v>
      </c>
      <c r="V18" s="34">
        <f t="shared" si="14"/>
        <v>0</v>
      </c>
      <c r="W18" s="34">
        <f t="shared" si="14"/>
        <v>0</v>
      </c>
      <c r="X18" s="34">
        <f t="shared" si="14"/>
        <v>0</v>
      </c>
      <c r="Y18" s="34">
        <f t="shared" si="9"/>
        <v>0</v>
      </c>
      <c r="Z18" s="100"/>
      <c r="AA18" s="20" t="s">
        <v>52</v>
      </c>
      <c r="AB18" s="32" t="s">
        <v>175</v>
      </c>
      <c r="AC18" s="22" t="s">
        <v>54</v>
      </c>
      <c r="AD18" s="107" t="e">
        <f>E18/R18-1</f>
        <v>#DIV/0!</v>
      </c>
      <c r="AE18" s="107" t="e">
        <f t="shared" si="6"/>
        <v>#DIV/0!</v>
      </c>
      <c r="AF18" s="107" t="e">
        <f t="shared" si="6"/>
        <v>#DIV/0!</v>
      </c>
      <c r="AG18" s="107" t="e">
        <f t="shared" si="6"/>
        <v>#DIV/0!</v>
      </c>
      <c r="AH18" s="107" t="e">
        <f t="shared" si="6"/>
        <v>#DIV/0!</v>
      </c>
      <c r="AI18" s="107" t="e">
        <f t="shared" si="6"/>
        <v>#DIV/0!</v>
      </c>
      <c r="AJ18" s="107" t="e">
        <f t="shared" si="6"/>
        <v>#DIV/0!</v>
      </c>
      <c r="AK18" s="107" t="e">
        <f t="shared" si="6"/>
        <v>#DIV/0!</v>
      </c>
    </row>
    <row r="19" spans="1:37" ht="30.75" customHeight="1" outlineLevel="1" x14ac:dyDescent="0.45">
      <c r="A19" s="35" t="s">
        <v>55</v>
      </c>
      <c r="B19" s="161" t="s">
        <v>56</v>
      </c>
      <c r="C19" s="37" t="s">
        <v>57</v>
      </c>
      <c r="D19" s="15" t="s">
        <v>31</v>
      </c>
      <c r="E19" s="24">
        <f t="shared" ref="E19:K19" si="15">E20+E23+E24</f>
        <v>0</v>
      </c>
      <c r="F19" s="24">
        <f t="shared" si="15"/>
        <v>0</v>
      </c>
      <c r="G19" s="24">
        <f t="shared" si="15"/>
        <v>0</v>
      </c>
      <c r="H19" s="24">
        <f t="shared" si="15"/>
        <v>0</v>
      </c>
      <c r="I19" s="24">
        <f t="shared" si="15"/>
        <v>0</v>
      </c>
      <c r="J19" s="24">
        <f t="shared" si="15"/>
        <v>0</v>
      </c>
      <c r="K19" s="24">
        <f t="shared" si="15"/>
        <v>0</v>
      </c>
      <c r="L19" s="17">
        <f t="shared" si="4"/>
        <v>0</v>
      </c>
      <c r="M19" s="110"/>
      <c r="N19" s="35" t="s">
        <v>55</v>
      </c>
      <c r="O19" s="161" t="s">
        <v>56</v>
      </c>
      <c r="P19" s="37" t="s">
        <v>57</v>
      </c>
      <c r="Q19" s="15" t="s">
        <v>31</v>
      </c>
      <c r="R19" s="24">
        <f>R20+R23+R24</f>
        <v>0</v>
      </c>
      <c r="S19" s="24">
        <f t="shared" ref="S19:X19" si="16">S20+S23+S24</f>
        <v>0</v>
      </c>
      <c r="T19" s="24">
        <f t="shared" si="16"/>
        <v>0</v>
      </c>
      <c r="U19" s="24">
        <f t="shared" si="16"/>
        <v>0</v>
      </c>
      <c r="V19" s="24">
        <f t="shared" si="16"/>
        <v>0</v>
      </c>
      <c r="W19" s="24">
        <f t="shared" si="16"/>
        <v>0</v>
      </c>
      <c r="X19" s="24">
        <f t="shared" si="16"/>
        <v>0</v>
      </c>
      <c r="Y19" s="17">
        <f t="shared" si="9"/>
        <v>0</v>
      </c>
      <c r="Z19" s="110"/>
      <c r="AA19" s="35" t="s">
        <v>55</v>
      </c>
      <c r="AB19" s="161" t="s">
        <v>56</v>
      </c>
      <c r="AC19" s="37" t="s">
        <v>57</v>
      </c>
      <c r="AD19" s="104"/>
      <c r="AE19" s="104"/>
      <c r="AF19" s="104"/>
      <c r="AG19" s="104"/>
      <c r="AH19" s="104"/>
      <c r="AI19" s="104"/>
      <c r="AJ19" s="104"/>
      <c r="AK19" s="104"/>
    </row>
    <row r="20" spans="1:37" ht="32" outlineLevel="1" x14ac:dyDescent="0.45">
      <c r="A20" s="13" t="s">
        <v>58</v>
      </c>
      <c r="B20" s="38" t="s">
        <v>59</v>
      </c>
      <c r="C20" s="39" t="s">
        <v>60</v>
      </c>
      <c r="D20" s="15" t="s">
        <v>31</v>
      </c>
      <c r="E20" s="24">
        <f t="shared" ref="E20:K20" si="17">SUM(E21:E22)</f>
        <v>0</v>
      </c>
      <c r="F20" s="24">
        <f t="shared" si="17"/>
        <v>0</v>
      </c>
      <c r="G20" s="24">
        <f t="shared" si="17"/>
        <v>0</v>
      </c>
      <c r="H20" s="24">
        <f t="shared" si="17"/>
        <v>0</v>
      </c>
      <c r="I20" s="24">
        <f t="shared" si="17"/>
        <v>0</v>
      </c>
      <c r="J20" s="24">
        <f t="shared" si="17"/>
        <v>0</v>
      </c>
      <c r="K20" s="24">
        <f t="shared" si="17"/>
        <v>0</v>
      </c>
      <c r="L20" s="17">
        <f t="shared" si="4"/>
        <v>0</v>
      </c>
      <c r="M20" s="110"/>
      <c r="N20" s="13" t="s">
        <v>58</v>
      </c>
      <c r="O20" s="112" t="s">
        <v>59</v>
      </c>
      <c r="P20" s="39" t="s">
        <v>60</v>
      </c>
      <c r="Q20" s="15" t="s">
        <v>31</v>
      </c>
      <c r="R20" s="24">
        <f>SUM(R21:R22)</f>
        <v>0</v>
      </c>
      <c r="S20" s="24">
        <f t="shared" ref="S20:X20" si="18">SUM(S21:S22)</f>
        <v>0</v>
      </c>
      <c r="T20" s="24">
        <f t="shared" si="18"/>
        <v>0</v>
      </c>
      <c r="U20" s="24">
        <f t="shared" si="18"/>
        <v>0</v>
      </c>
      <c r="V20" s="24">
        <f t="shared" si="18"/>
        <v>0</v>
      </c>
      <c r="W20" s="24">
        <f t="shared" si="18"/>
        <v>0</v>
      </c>
      <c r="X20" s="24">
        <f t="shared" si="18"/>
        <v>0</v>
      </c>
      <c r="Y20" s="17">
        <f t="shared" si="9"/>
        <v>0</v>
      </c>
      <c r="Z20" s="110"/>
      <c r="AA20" s="13" t="s">
        <v>58</v>
      </c>
      <c r="AB20" s="38" t="s">
        <v>59</v>
      </c>
      <c r="AC20" s="39" t="s">
        <v>60</v>
      </c>
      <c r="AD20" s="104"/>
      <c r="AE20" s="104"/>
      <c r="AF20" s="104"/>
      <c r="AG20" s="104"/>
      <c r="AH20" s="104"/>
      <c r="AI20" s="104"/>
      <c r="AJ20" s="104"/>
      <c r="AK20" s="104"/>
    </row>
    <row r="21" spans="1:37" outlineLevel="1" x14ac:dyDescent="0.35">
      <c r="A21" s="13" t="s">
        <v>61</v>
      </c>
      <c r="B21" s="28" t="s">
        <v>62</v>
      </c>
      <c r="C21" s="15"/>
      <c r="D21" s="15" t="s">
        <v>31</v>
      </c>
      <c r="E21" s="139">
        <f>'Speka esosha maksa'!E21</f>
        <v>0</v>
      </c>
      <c r="F21" s="139">
        <f>'Speka esosha maksa'!F21</f>
        <v>0</v>
      </c>
      <c r="G21" s="139">
        <f>'Speka esosha maksa'!G21</f>
        <v>0</v>
      </c>
      <c r="H21" s="139">
        <f>'Speka esosha maksa'!H21</f>
        <v>0</v>
      </c>
      <c r="I21" s="139">
        <f>'Speka esosha maksa'!I21</f>
        <v>0</v>
      </c>
      <c r="J21" s="139">
        <f>'Speka esosha maksa'!J21</f>
        <v>0</v>
      </c>
      <c r="K21" s="139">
        <f>'Speka esosha maksa'!K21</f>
        <v>0</v>
      </c>
      <c r="L21" s="17">
        <f t="shared" si="4"/>
        <v>0</v>
      </c>
      <c r="M21" s="110"/>
      <c r="N21" s="13" t="s">
        <v>61</v>
      </c>
      <c r="O21" s="109" t="s">
        <v>62</v>
      </c>
      <c r="P21" s="15"/>
      <c r="Q21" s="15" t="s">
        <v>31</v>
      </c>
      <c r="R21" s="164"/>
      <c r="S21" s="164"/>
      <c r="T21" s="164"/>
      <c r="U21" s="164"/>
      <c r="V21" s="164"/>
      <c r="W21" s="164"/>
      <c r="X21" s="164"/>
      <c r="Y21" s="17">
        <f t="shared" si="9"/>
        <v>0</v>
      </c>
      <c r="Z21" s="110"/>
      <c r="AA21" s="13" t="s">
        <v>61</v>
      </c>
      <c r="AB21" s="28" t="s">
        <v>62</v>
      </c>
      <c r="AC21" s="15"/>
      <c r="AD21" s="104"/>
      <c r="AE21" s="104"/>
      <c r="AF21" s="104"/>
      <c r="AG21" s="104"/>
      <c r="AH21" s="104"/>
      <c r="AI21" s="104"/>
      <c r="AJ21" s="104"/>
      <c r="AK21" s="104"/>
    </row>
    <row r="22" spans="1:37" outlineLevel="1" x14ac:dyDescent="0.35">
      <c r="A22" s="13" t="s">
        <v>63</v>
      </c>
      <c r="B22" s="28" t="s">
        <v>64</v>
      </c>
      <c r="C22" s="15"/>
      <c r="D22" s="15" t="s">
        <v>31</v>
      </c>
      <c r="E22" s="139">
        <f>'Speka esosha maksa'!E22</f>
        <v>0</v>
      </c>
      <c r="F22" s="139">
        <f>'Speka esosha maksa'!F22</f>
        <v>0</v>
      </c>
      <c r="G22" s="139">
        <f>'Speka esosha maksa'!G22</f>
        <v>0</v>
      </c>
      <c r="H22" s="139">
        <f>'Speka esosha maksa'!H22</f>
        <v>0</v>
      </c>
      <c r="I22" s="139">
        <f>'Speka esosha maksa'!I22</f>
        <v>0</v>
      </c>
      <c r="J22" s="139">
        <f>'Speka esosha maksa'!J22</f>
        <v>0</v>
      </c>
      <c r="K22" s="139">
        <f>'Speka esosha maksa'!K22</f>
        <v>0</v>
      </c>
      <c r="L22" s="17">
        <f t="shared" si="4"/>
        <v>0</v>
      </c>
      <c r="M22" s="110"/>
      <c r="N22" s="13" t="s">
        <v>63</v>
      </c>
      <c r="O22" s="109" t="s">
        <v>64</v>
      </c>
      <c r="P22" s="15"/>
      <c r="Q22" s="15" t="s">
        <v>31</v>
      </c>
      <c r="R22" s="164"/>
      <c r="S22" s="164"/>
      <c r="T22" s="164"/>
      <c r="U22" s="164"/>
      <c r="V22" s="164"/>
      <c r="W22" s="164"/>
      <c r="X22" s="164"/>
      <c r="Y22" s="17">
        <f t="shared" si="9"/>
        <v>0</v>
      </c>
      <c r="Z22" s="110"/>
      <c r="AA22" s="13" t="s">
        <v>63</v>
      </c>
      <c r="AB22" s="28" t="s">
        <v>64</v>
      </c>
      <c r="AC22" s="15"/>
      <c r="AD22" s="104"/>
      <c r="AE22" s="104"/>
      <c r="AF22" s="104"/>
      <c r="AG22" s="104"/>
      <c r="AH22" s="104"/>
      <c r="AI22" s="104"/>
      <c r="AJ22" s="104"/>
      <c r="AK22" s="104"/>
    </row>
    <row r="23" spans="1:37" ht="17.5" outlineLevel="1" x14ac:dyDescent="0.45">
      <c r="A23" s="13" t="s">
        <v>65</v>
      </c>
      <c r="B23" s="38" t="s">
        <v>66</v>
      </c>
      <c r="C23" s="39" t="s">
        <v>67</v>
      </c>
      <c r="D23" s="15" t="s">
        <v>31</v>
      </c>
      <c r="E23" s="139">
        <f>'Speka esosha maksa'!E23</f>
        <v>0</v>
      </c>
      <c r="F23" s="139">
        <f>'Speka esosha maksa'!F23</f>
        <v>0</v>
      </c>
      <c r="G23" s="139">
        <f>'Speka esosha maksa'!G23</f>
        <v>0</v>
      </c>
      <c r="H23" s="139">
        <f>'Speka esosha maksa'!H23</f>
        <v>0</v>
      </c>
      <c r="I23" s="139">
        <f>'Speka esosha maksa'!I23</f>
        <v>0</v>
      </c>
      <c r="J23" s="139">
        <f>'Speka esosha maksa'!J23</f>
        <v>0</v>
      </c>
      <c r="K23" s="139">
        <f>'Speka esosha maksa'!K23</f>
        <v>0</v>
      </c>
      <c r="L23" s="17">
        <f t="shared" si="4"/>
        <v>0</v>
      </c>
      <c r="M23" s="110"/>
      <c r="N23" s="13" t="s">
        <v>65</v>
      </c>
      <c r="O23" s="112" t="s">
        <v>66</v>
      </c>
      <c r="P23" s="39" t="s">
        <v>67</v>
      </c>
      <c r="Q23" s="15" t="s">
        <v>31</v>
      </c>
      <c r="R23" s="164"/>
      <c r="S23" s="164"/>
      <c r="T23" s="164"/>
      <c r="U23" s="164"/>
      <c r="V23" s="164"/>
      <c r="W23" s="164"/>
      <c r="X23" s="164"/>
      <c r="Y23" s="17">
        <f t="shared" si="9"/>
        <v>0</v>
      </c>
      <c r="Z23" s="110"/>
      <c r="AA23" s="13" t="s">
        <v>65</v>
      </c>
      <c r="AB23" s="38" t="s">
        <v>66</v>
      </c>
      <c r="AC23" s="39" t="s">
        <v>67</v>
      </c>
      <c r="AD23" s="104"/>
      <c r="AE23" s="104"/>
      <c r="AF23" s="104"/>
      <c r="AG23" s="104"/>
      <c r="AH23" s="104"/>
      <c r="AI23" s="104"/>
      <c r="AJ23" s="104"/>
      <c r="AK23" s="104"/>
    </row>
    <row r="24" spans="1:37" ht="17.5" outlineLevel="1" x14ac:dyDescent="0.45">
      <c r="A24" s="13" t="s">
        <v>68</v>
      </c>
      <c r="B24" s="38" t="s">
        <v>69</v>
      </c>
      <c r="C24" s="39" t="s">
        <v>70</v>
      </c>
      <c r="D24" s="15" t="s">
        <v>31</v>
      </c>
      <c r="E24" s="139">
        <f>'Speka esosha maksa'!E24</f>
        <v>0</v>
      </c>
      <c r="F24" s="139">
        <f>'Speka esosha maksa'!F24</f>
        <v>0</v>
      </c>
      <c r="G24" s="139">
        <f>'Speka esosha maksa'!G24</f>
        <v>0</v>
      </c>
      <c r="H24" s="139">
        <f>'Speka esosha maksa'!H24</f>
        <v>0</v>
      </c>
      <c r="I24" s="139">
        <f>'Speka esosha maksa'!I24</f>
        <v>0</v>
      </c>
      <c r="J24" s="139">
        <f>'Speka esosha maksa'!J24</f>
        <v>0</v>
      </c>
      <c r="K24" s="139">
        <f>'Speka esosha maksa'!K24</f>
        <v>0</v>
      </c>
      <c r="L24" s="17">
        <f t="shared" si="4"/>
        <v>0</v>
      </c>
      <c r="M24" s="110"/>
      <c r="N24" s="13" t="s">
        <v>68</v>
      </c>
      <c r="O24" s="112" t="s">
        <v>69</v>
      </c>
      <c r="P24" s="39" t="s">
        <v>70</v>
      </c>
      <c r="Q24" s="15" t="s">
        <v>31</v>
      </c>
      <c r="R24" s="164"/>
      <c r="S24" s="164"/>
      <c r="T24" s="164"/>
      <c r="U24" s="164"/>
      <c r="V24" s="164"/>
      <c r="W24" s="164"/>
      <c r="X24" s="164"/>
      <c r="Y24" s="17">
        <f t="shared" si="9"/>
        <v>0</v>
      </c>
      <c r="Z24" s="110"/>
      <c r="AA24" s="13" t="s">
        <v>68</v>
      </c>
      <c r="AB24" s="38" t="s">
        <v>69</v>
      </c>
      <c r="AC24" s="39" t="s">
        <v>70</v>
      </c>
      <c r="AD24" s="104"/>
      <c r="AE24" s="104"/>
      <c r="AF24" s="104"/>
      <c r="AG24" s="104"/>
      <c r="AH24" s="104"/>
      <c r="AI24" s="104"/>
      <c r="AJ24" s="104"/>
      <c r="AK24" s="104"/>
    </row>
    <row r="25" spans="1:37" ht="47.5" x14ac:dyDescent="0.45">
      <c r="A25" s="35" t="s">
        <v>71</v>
      </c>
      <c r="B25" s="36" t="s">
        <v>72</v>
      </c>
      <c r="C25" s="37" t="s">
        <v>73</v>
      </c>
      <c r="D25" s="15" t="s">
        <v>31</v>
      </c>
      <c r="E25" s="24">
        <f t="shared" ref="E25:K25" si="19">E26+E30</f>
        <v>0</v>
      </c>
      <c r="F25" s="24">
        <f t="shared" si="19"/>
        <v>0</v>
      </c>
      <c r="G25" s="24">
        <f t="shared" si="19"/>
        <v>0</v>
      </c>
      <c r="H25" s="24">
        <f t="shared" si="19"/>
        <v>0</v>
      </c>
      <c r="I25" s="24">
        <f t="shared" si="19"/>
        <v>0</v>
      </c>
      <c r="J25" s="24">
        <f t="shared" si="19"/>
        <v>0</v>
      </c>
      <c r="K25" s="24">
        <f t="shared" si="19"/>
        <v>0</v>
      </c>
      <c r="L25" s="17">
        <f t="shared" si="4"/>
        <v>0</v>
      </c>
      <c r="M25" s="100"/>
      <c r="N25" s="35" t="s">
        <v>71</v>
      </c>
      <c r="O25" s="111" t="s">
        <v>72</v>
      </c>
      <c r="P25" s="37" t="s">
        <v>73</v>
      </c>
      <c r="Q25" s="15" t="s">
        <v>31</v>
      </c>
      <c r="R25" s="24">
        <f t="shared" ref="R25:X25" si="20">R26+R30</f>
        <v>0</v>
      </c>
      <c r="S25" s="24">
        <f t="shared" si="20"/>
        <v>0</v>
      </c>
      <c r="T25" s="24">
        <f t="shared" si="20"/>
        <v>0</v>
      </c>
      <c r="U25" s="24">
        <f t="shared" si="20"/>
        <v>0</v>
      </c>
      <c r="V25" s="24">
        <f t="shared" si="20"/>
        <v>0</v>
      </c>
      <c r="W25" s="24">
        <f t="shared" si="20"/>
        <v>0</v>
      </c>
      <c r="X25" s="24">
        <f t="shared" si="20"/>
        <v>0</v>
      </c>
      <c r="Y25" s="17">
        <f t="shared" si="9"/>
        <v>0</v>
      </c>
      <c r="Z25" s="100"/>
      <c r="AA25" s="35" t="s">
        <v>71</v>
      </c>
      <c r="AB25" s="36" t="s">
        <v>72</v>
      </c>
      <c r="AC25" s="37" t="s">
        <v>73</v>
      </c>
      <c r="AD25" s="104" t="e">
        <f t="shared" ref="AD25:AK40" si="21">E25/R25-1</f>
        <v>#DIV/0!</v>
      </c>
      <c r="AE25" s="104" t="e">
        <f t="shared" si="21"/>
        <v>#DIV/0!</v>
      </c>
      <c r="AF25" s="104" t="e">
        <f t="shared" si="21"/>
        <v>#DIV/0!</v>
      </c>
      <c r="AG25" s="104" t="e">
        <f t="shared" si="21"/>
        <v>#DIV/0!</v>
      </c>
      <c r="AH25" s="104" t="e">
        <f t="shared" si="21"/>
        <v>#DIV/0!</v>
      </c>
      <c r="AI25" s="104" t="e">
        <f t="shared" si="21"/>
        <v>#DIV/0!</v>
      </c>
      <c r="AJ25" s="104" t="e">
        <f t="shared" si="21"/>
        <v>#DIV/0!</v>
      </c>
      <c r="AK25" s="104" t="e">
        <f t="shared" si="21"/>
        <v>#DIV/0!</v>
      </c>
    </row>
    <row r="26" spans="1:37" ht="17.5" x14ac:dyDescent="0.45">
      <c r="A26" s="13" t="s">
        <v>74</v>
      </c>
      <c r="B26" s="38" t="s">
        <v>75</v>
      </c>
      <c r="C26" s="39" t="s">
        <v>76</v>
      </c>
      <c r="D26" s="15" t="s">
        <v>31</v>
      </c>
      <c r="E26" s="24">
        <f t="shared" ref="E26:K26" si="22">SUM(E27:E29)</f>
        <v>0</v>
      </c>
      <c r="F26" s="24">
        <f t="shared" si="22"/>
        <v>0</v>
      </c>
      <c r="G26" s="24">
        <f t="shared" si="22"/>
        <v>0</v>
      </c>
      <c r="H26" s="24">
        <f t="shared" si="22"/>
        <v>0</v>
      </c>
      <c r="I26" s="24">
        <f t="shared" si="22"/>
        <v>0</v>
      </c>
      <c r="J26" s="24">
        <f t="shared" si="22"/>
        <v>0</v>
      </c>
      <c r="K26" s="24">
        <f t="shared" si="22"/>
        <v>0</v>
      </c>
      <c r="L26" s="17">
        <f t="shared" si="4"/>
        <v>0</v>
      </c>
      <c r="M26" s="100"/>
      <c r="N26" s="13" t="s">
        <v>74</v>
      </c>
      <c r="O26" s="112" t="s">
        <v>75</v>
      </c>
      <c r="P26" s="39" t="s">
        <v>76</v>
      </c>
      <c r="Q26" s="15" t="s">
        <v>31</v>
      </c>
      <c r="R26" s="24">
        <f t="shared" ref="R26:X26" si="23">SUM(R27:R29)</f>
        <v>0</v>
      </c>
      <c r="S26" s="24">
        <f t="shared" si="23"/>
        <v>0</v>
      </c>
      <c r="T26" s="24">
        <f t="shared" si="23"/>
        <v>0</v>
      </c>
      <c r="U26" s="24">
        <f t="shared" si="23"/>
        <v>0</v>
      </c>
      <c r="V26" s="24">
        <f t="shared" si="23"/>
        <v>0</v>
      </c>
      <c r="W26" s="24">
        <f t="shared" si="23"/>
        <v>0</v>
      </c>
      <c r="X26" s="24">
        <f t="shared" si="23"/>
        <v>0</v>
      </c>
      <c r="Y26" s="17">
        <f t="shared" si="9"/>
        <v>0</v>
      </c>
      <c r="Z26" s="100"/>
      <c r="AA26" s="13" t="s">
        <v>74</v>
      </c>
      <c r="AB26" s="38" t="s">
        <v>75</v>
      </c>
      <c r="AC26" s="39" t="s">
        <v>76</v>
      </c>
      <c r="AD26" s="104" t="e">
        <f t="shared" si="21"/>
        <v>#DIV/0!</v>
      </c>
      <c r="AE26" s="104" t="e">
        <f t="shared" si="21"/>
        <v>#DIV/0!</v>
      </c>
      <c r="AF26" s="104" t="e">
        <f t="shared" si="21"/>
        <v>#DIV/0!</v>
      </c>
      <c r="AG26" s="104" t="e">
        <f t="shared" si="21"/>
        <v>#DIV/0!</v>
      </c>
      <c r="AH26" s="104" t="e">
        <f t="shared" si="21"/>
        <v>#DIV/0!</v>
      </c>
      <c r="AI26" s="104" t="e">
        <f t="shared" si="21"/>
        <v>#DIV/0!</v>
      </c>
      <c r="AJ26" s="104" t="e">
        <f t="shared" si="21"/>
        <v>#DIV/0!</v>
      </c>
      <c r="AK26" s="104" t="e">
        <f t="shared" si="21"/>
        <v>#DIV/0!</v>
      </c>
    </row>
    <row r="27" spans="1:37" x14ac:dyDescent="0.35">
      <c r="A27" s="13" t="s">
        <v>77</v>
      </c>
      <c r="B27" s="28" t="s">
        <v>78</v>
      </c>
      <c r="C27" s="15"/>
      <c r="D27" s="15" t="s">
        <v>31</v>
      </c>
      <c r="E27" s="16">
        <f>'Speka esosha maksa'!E27</f>
        <v>0</v>
      </c>
      <c r="F27" s="16">
        <f>'Speka esosha maksa'!F27</f>
        <v>0</v>
      </c>
      <c r="G27" s="16">
        <f>'Speka esosha maksa'!G27</f>
        <v>0</v>
      </c>
      <c r="H27" s="16">
        <f>'Speka esosha maksa'!H27</f>
        <v>0</v>
      </c>
      <c r="I27" s="16">
        <f>'Speka esosha maksa'!I27</f>
        <v>0</v>
      </c>
      <c r="J27" s="16">
        <f>'Speka esosha maksa'!J27</f>
        <v>0</v>
      </c>
      <c r="K27" s="16">
        <f>'Speka esosha maksa'!K27</f>
        <v>0</v>
      </c>
      <c r="L27" s="17">
        <f t="shared" si="4"/>
        <v>0</v>
      </c>
      <c r="M27" s="100"/>
      <c r="N27" s="13" t="s">
        <v>77</v>
      </c>
      <c r="O27" s="109" t="s">
        <v>78</v>
      </c>
      <c r="P27" s="15"/>
      <c r="Q27" s="15" t="s">
        <v>31</v>
      </c>
      <c r="R27" s="102"/>
      <c r="S27" s="102"/>
      <c r="T27" s="102"/>
      <c r="U27" s="102"/>
      <c r="V27" s="102"/>
      <c r="W27" s="102"/>
      <c r="X27" s="102"/>
      <c r="Y27" s="17">
        <f t="shared" si="9"/>
        <v>0</v>
      </c>
      <c r="Z27" s="100"/>
      <c r="AA27" s="13" t="s">
        <v>77</v>
      </c>
      <c r="AB27" s="28" t="s">
        <v>78</v>
      </c>
      <c r="AC27" s="15"/>
      <c r="AD27" s="104" t="e">
        <f t="shared" si="21"/>
        <v>#DIV/0!</v>
      </c>
      <c r="AE27" s="104" t="e">
        <f t="shared" si="21"/>
        <v>#DIV/0!</v>
      </c>
      <c r="AF27" s="104" t="e">
        <f t="shared" si="21"/>
        <v>#DIV/0!</v>
      </c>
      <c r="AG27" s="104" t="e">
        <f t="shared" si="21"/>
        <v>#DIV/0!</v>
      </c>
      <c r="AH27" s="104" t="e">
        <f t="shared" si="21"/>
        <v>#DIV/0!</v>
      </c>
      <c r="AI27" s="104" t="e">
        <f t="shared" si="21"/>
        <v>#DIV/0!</v>
      </c>
      <c r="AJ27" s="104" t="e">
        <f t="shared" si="21"/>
        <v>#DIV/0!</v>
      </c>
      <c r="AK27" s="104" t="e">
        <f t="shared" si="21"/>
        <v>#DIV/0!</v>
      </c>
    </row>
    <row r="28" spans="1:37" x14ac:dyDescent="0.35">
      <c r="A28" s="13" t="s">
        <v>79</v>
      </c>
      <c r="B28" s="28" t="s">
        <v>80</v>
      </c>
      <c r="C28" s="15"/>
      <c r="D28" s="15" t="s">
        <v>31</v>
      </c>
      <c r="E28" s="16">
        <f>'Speka esosha maksa'!E28</f>
        <v>0</v>
      </c>
      <c r="F28" s="16">
        <f>'Speka esosha maksa'!F28</f>
        <v>0</v>
      </c>
      <c r="G28" s="16">
        <f>'Speka esosha maksa'!G28</f>
        <v>0</v>
      </c>
      <c r="H28" s="16">
        <f>'Speka esosha maksa'!H28</f>
        <v>0</v>
      </c>
      <c r="I28" s="16">
        <f>'Speka esosha maksa'!I28</f>
        <v>0</v>
      </c>
      <c r="J28" s="16">
        <f>'Speka esosha maksa'!J28</f>
        <v>0</v>
      </c>
      <c r="K28" s="16">
        <f>'Speka esosha maksa'!K28</f>
        <v>0</v>
      </c>
      <c r="L28" s="17">
        <f t="shared" si="4"/>
        <v>0</v>
      </c>
      <c r="M28" s="100"/>
      <c r="N28" s="13" t="s">
        <v>79</v>
      </c>
      <c r="O28" s="109" t="s">
        <v>80</v>
      </c>
      <c r="P28" s="15"/>
      <c r="Q28" s="15" t="s">
        <v>31</v>
      </c>
      <c r="R28" s="102"/>
      <c r="S28" s="102"/>
      <c r="T28" s="102"/>
      <c r="U28" s="102"/>
      <c r="V28" s="102"/>
      <c r="W28" s="102"/>
      <c r="X28" s="102"/>
      <c r="Y28" s="17">
        <f t="shared" si="9"/>
        <v>0</v>
      </c>
      <c r="Z28" s="100"/>
      <c r="AA28" s="13" t="s">
        <v>79</v>
      </c>
      <c r="AB28" s="28" t="s">
        <v>80</v>
      </c>
      <c r="AC28" s="15"/>
      <c r="AD28" s="104" t="e">
        <f t="shared" si="21"/>
        <v>#DIV/0!</v>
      </c>
      <c r="AE28" s="104" t="e">
        <f t="shared" si="21"/>
        <v>#DIV/0!</v>
      </c>
      <c r="AF28" s="104" t="e">
        <f t="shared" si="21"/>
        <v>#DIV/0!</v>
      </c>
      <c r="AG28" s="104" t="e">
        <f t="shared" si="21"/>
        <v>#DIV/0!</v>
      </c>
      <c r="AH28" s="104" t="e">
        <f t="shared" si="21"/>
        <v>#DIV/0!</v>
      </c>
      <c r="AI28" s="104" t="e">
        <f t="shared" si="21"/>
        <v>#DIV/0!</v>
      </c>
      <c r="AJ28" s="104" t="e">
        <f t="shared" si="21"/>
        <v>#DIV/0!</v>
      </c>
      <c r="AK28" s="104" t="e">
        <f t="shared" si="21"/>
        <v>#DIV/0!</v>
      </c>
    </row>
    <row r="29" spans="1:37" x14ac:dyDescent="0.35">
      <c r="A29" s="13" t="s">
        <v>81</v>
      </c>
      <c r="B29" s="28" t="s">
        <v>82</v>
      </c>
      <c r="C29" s="15"/>
      <c r="D29" s="15" t="s">
        <v>31</v>
      </c>
      <c r="E29" s="16">
        <f>'Speka esosha maksa'!E29</f>
        <v>0</v>
      </c>
      <c r="F29" s="16">
        <f>'Speka esosha maksa'!F29</f>
        <v>0</v>
      </c>
      <c r="G29" s="16">
        <f>'Speka esosha maksa'!G29</f>
        <v>0</v>
      </c>
      <c r="H29" s="16">
        <f>'Speka esosha maksa'!H29</f>
        <v>0</v>
      </c>
      <c r="I29" s="16">
        <f>'Speka esosha maksa'!I29</f>
        <v>0</v>
      </c>
      <c r="J29" s="16">
        <f>'Speka esosha maksa'!J29</f>
        <v>0</v>
      </c>
      <c r="K29" s="16">
        <f>'Speka esosha maksa'!K29</f>
        <v>0</v>
      </c>
      <c r="L29" s="17">
        <f t="shared" si="4"/>
        <v>0</v>
      </c>
      <c r="M29" s="100"/>
      <c r="N29" s="13" t="s">
        <v>81</v>
      </c>
      <c r="O29" s="109" t="s">
        <v>82</v>
      </c>
      <c r="P29" s="15"/>
      <c r="Q29" s="15" t="s">
        <v>31</v>
      </c>
      <c r="R29" s="102"/>
      <c r="S29" s="102"/>
      <c r="T29" s="102"/>
      <c r="U29" s="102"/>
      <c r="V29" s="102"/>
      <c r="W29" s="102"/>
      <c r="X29" s="102"/>
      <c r="Y29" s="17">
        <f t="shared" si="9"/>
        <v>0</v>
      </c>
      <c r="Z29" s="100"/>
      <c r="AA29" s="13" t="s">
        <v>81</v>
      </c>
      <c r="AB29" s="28" t="s">
        <v>82</v>
      </c>
      <c r="AC29" s="15"/>
      <c r="AD29" s="104" t="e">
        <f t="shared" si="21"/>
        <v>#DIV/0!</v>
      </c>
      <c r="AE29" s="104" t="e">
        <f t="shared" si="21"/>
        <v>#DIV/0!</v>
      </c>
      <c r="AF29" s="104" t="e">
        <f t="shared" si="21"/>
        <v>#DIV/0!</v>
      </c>
      <c r="AG29" s="104" t="e">
        <f t="shared" si="21"/>
        <v>#DIV/0!</v>
      </c>
      <c r="AH29" s="104" t="e">
        <f t="shared" si="21"/>
        <v>#DIV/0!</v>
      </c>
      <c r="AI29" s="104" t="e">
        <f t="shared" si="21"/>
        <v>#DIV/0!</v>
      </c>
      <c r="AJ29" s="104" t="e">
        <f t="shared" si="21"/>
        <v>#DIV/0!</v>
      </c>
      <c r="AK29" s="104" t="e">
        <f t="shared" si="21"/>
        <v>#DIV/0!</v>
      </c>
    </row>
    <row r="30" spans="1:37" ht="17.5" x14ac:dyDescent="0.45">
      <c r="A30" s="13" t="s">
        <v>83</v>
      </c>
      <c r="B30" s="38" t="s">
        <v>84</v>
      </c>
      <c r="C30" s="39" t="s">
        <v>85</v>
      </c>
      <c r="D30" s="15" t="s">
        <v>31</v>
      </c>
      <c r="E30" s="16">
        <f>'Speka esosha maksa'!E30</f>
        <v>0</v>
      </c>
      <c r="F30" s="16">
        <f>'Speka esosha maksa'!F30</f>
        <v>0</v>
      </c>
      <c r="G30" s="16">
        <f>'Speka esosha maksa'!G30</f>
        <v>0</v>
      </c>
      <c r="H30" s="16">
        <f>'Speka esosha maksa'!H30</f>
        <v>0</v>
      </c>
      <c r="I30" s="16">
        <f>'Speka esosha maksa'!I30</f>
        <v>0</v>
      </c>
      <c r="J30" s="16">
        <f>'Speka esosha maksa'!J30</f>
        <v>0</v>
      </c>
      <c r="K30" s="16">
        <f>'Speka esosha maksa'!K30</f>
        <v>0</v>
      </c>
      <c r="L30" s="17">
        <f t="shared" si="4"/>
        <v>0</v>
      </c>
      <c r="M30" s="100"/>
      <c r="N30" s="13" t="s">
        <v>83</v>
      </c>
      <c r="O30" s="112" t="s">
        <v>84</v>
      </c>
      <c r="P30" s="39" t="s">
        <v>85</v>
      </c>
      <c r="Q30" s="15" t="s">
        <v>31</v>
      </c>
      <c r="R30" s="102"/>
      <c r="S30" s="102"/>
      <c r="T30" s="102"/>
      <c r="U30" s="102"/>
      <c r="V30" s="102"/>
      <c r="W30" s="102"/>
      <c r="X30" s="102"/>
      <c r="Y30" s="17">
        <f t="shared" si="9"/>
        <v>0</v>
      </c>
      <c r="Z30" s="100"/>
      <c r="AA30" s="13" t="s">
        <v>83</v>
      </c>
      <c r="AB30" s="38" t="s">
        <v>84</v>
      </c>
      <c r="AC30" s="39" t="s">
        <v>85</v>
      </c>
      <c r="AD30" s="104" t="e">
        <f t="shared" si="21"/>
        <v>#DIV/0!</v>
      </c>
      <c r="AE30" s="104" t="e">
        <f t="shared" si="21"/>
        <v>#DIV/0!</v>
      </c>
      <c r="AF30" s="104" t="e">
        <f t="shared" si="21"/>
        <v>#DIV/0!</v>
      </c>
      <c r="AG30" s="104" t="e">
        <f t="shared" si="21"/>
        <v>#DIV/0!</v>
      </c>
      <c r="AH30" s="104" t="e">
        <f t="shared" si="21"/>
        <v>#DIV/0!</v>
      </c>
      <c r="AI30" s="104" t="e">
        <f t="shared" si="21"/>
        <v>#DIV/0!</v>
      </c>
      <c r="AJ30" s="104" t="e">
        <f t="shared" si="21"/>
        <v>#DIV/0!</v>
      </c>
      <c r="AK30" s="104" t="e">
        <f t="shared" si="21"/>
        <v>#DIV/0!</v>
      </c>
    </row>
    <row r="31" spans="1:37" ht="17.5" x14ac:dyDescent="0.45">
      <c r="A31" s="35" t="s">
        <v>86</v>
      </c>
      <c r="B31" s="36" t="s">
        <v>87</v>
      </c>
      <c r="C31" s="37" t="s">
        <v>88</v>
      </c>
      <c r="D31" s="15" t="s">
        <v>31</v>
      </c>
      <c r="E31" s="16">
        <f>'Speka esosha maksa'!E31</f>
        <v>0</v>
      </c>
      <c r="F31" s="16">
        <f>'Speka esosha maksa'!F31</f>
        <v>0</v>
      </c>
      <c r="G31" s="16">
        <f>'Speka esosha maksa'!G31</f>
        <v>0</v>
      </c>
      <c r="H31" s="16">
        <f>'Speka esosha maksa'!H31</f>
        <v>0</v>
      </c>
      <c r="I31" s="16">
        <f>'Speka esosha maksa'!I31</f>
        <v>0</v>
      </c>
      <c r="J31" s="16">
        <f>'Speka esosha maksa'!J31</f>
        <v>0</v>
      </c>
      <c r="K31" s="16">
        <f>'Speka esosha maksa'!K31</f>
        <v>0</v>
      </c>
      <c r="L31" s="17">
        <f t="shared" si="4"/>
        <v>0</v>
      </c>
      <c r="M31" s="100"/>
      <c r="N31" s="35" t="s">
        <v>86</v>
      </c>
      <c r="O31" s="111" t="s">
        <v>87</v>
      </c>
      <c r="P31" s="37" t="s">
        <v>88</v>
      </c>
      <c r="Q31" s="15" t="s">
        <v>31</v>
      </c>
      <c r="R31" s="102"/>
      <c r="S31" s="102"/>
      <c r="T31" s="102"/>
      <c r="U31" s="102"/>
      <c r="V31" s="102"/>
      <c r="W31" s="102"/>
      <c r="X31" s="113"/>
      <c r="Y31" s="17">
        <f t="shared" si="9"/>
        <v>0</v>
      </c>
      <c r="Z31" s="100"/>
      <c r="AA31" s="35" t="s">
        <v>86</v>
      </c>
      <c r="AB31" s="36" t="s">
        <v>87</v>
      </c>
      <c r="AC31" s="37" t="s">
        <v>88</v>
      </c>
      <c r="AD31" s="104" t="e">
        <f t="shared" si="21"/>
        <v>#DIV/0!</v>
      </c>
      <c r="AE31" s="104" t="e">
        <f t="shared" si="21"/>
        <v>#DIV/0!</v>
      </c>
      <c r="AF31" s="104" t="e">
        <f t="shared" si="21"/>
        <v>#DIV/0!</v>
      </c>
      <c r="AG31" s="104" t="e">
        <f t="shared" si="21"/>
        <v>#DIV/0!</v>
      </c>
      <c r="AH31" s="104" t="e">
        <f t="shared" si="21"/>
        <v>#DIV/0!</v>
      </c>
      <c r="AI31" s="104" t="e">
        <f t="shared" si="21"/>
        <v>#DIV/0!</v>
      </c>
      <c r="AJ31" s="104" t="e">
        <f t="shared" si="21"/>
        <v>#DIV/0!</v>
      </c>
      <c r="AK31" s="104" t="e">
        <f t="shared" si="21"/>
        <v>#DIV/0!</v>
      </c>
    </row>
    <row r="32" spans="1:37" ht="17.5" x14ac:dyDescent="0.35">
      <c r="A32" s="35" t="s">
        <v>89</v>
      </c>
      <c r="B32" s="41" t="s">
        <v>90</v>
      </c>
      <c r="C32" s="42" t="s">
        <v>91</v>
      </c>
      <c r="D32" s="15" t="s">
        <v>31</v>
      </c>
      <c r="E32" s="24">
        <f t="shared" ref="E32:K32" si="24">SUM(E33:E34)</f>
        <v>0</v>
      </c>
      <c r="F32" s="24">
        <f t="shared" si="24"/>
        <v>0</v>
      </c>
      <c r="G32" s="24">
        <f t="shared" si="24"/>
        <v>0</v>
      </c>
      <c r="H32" s="24">
        <f t="shared" si="24"/>
        <v>0</v>
      </c>
      <c r="I32" s="24">
        <f t="shared" si="24"/>
        <v>0</v>
      </c>
      <c r="J32" s="24">
        <f t="shared" si="24"/>
        <v>0</v>
      </c>
      <c r="K32" s="24">
        <f t="shared" si="24"/>
        <v>0</v>
      </c>
      <c r="L32" s="17">
        <f t="shared" si="4"/>
        <v>0</v>
      </c>
      <c r="M32" s="100"/>
      <c r="N32" s="35" t="s">
        <v>89</v>
      </c>
      <c r="O32" s="41" t="s">
        <v>90</v>
      </c>
      <c r="P32" s="114" t="s">
        <v>91</v>
      </c>
      <c r="Q32" s="15" t="s">
        <v>31</v>
      </c>
      <c r="R32" s="24">
        <f t="shared" ref="R32:X32" si="25">SUM(R33:R34)</f>
        <v>0</v>
      </c>
      <c r="S32" s="24">
        <f t="shared" si="25"/>
        <v>0</v>
      </c>
      <c r="T32" s="24">
        <f t="shared" si="25"/>
        <v>0</v>
      </c>
      <c r="U32" s="24">
        <f t="shared" si="25"/>
        <v>0</v>
      </c>
      <c r="V32" s="24">
        <f t="shared" si="25"/>
        <v>0</v>
      </c>
      <c r="W32" s="24">
        <f t="shared" si="25"/>
        <v>0</v>
      </c>
      <c r="X32" s="24">
        <f t="shared" si="25"/>
        <v>0</v>
      </c>
      <c r="Y32" s="17">
        <f>SUM(R32:X32)</f>
        <v>0</v>
      </c>
      <c r="Z32" s="100"/>
      <c r="AA32" s="35" t="s">
        <v>89</v>
      </c>
      <c r="AB32" s="41" t="s">
        <v>90</v>
      </c>
      <c r="AC32" s="42" t="s">
        <v>91</v>
      </c>
      <c r="AD32" s="104" t="e">
        <f t="shared" si="21"/>
        <v>#DIV/0!</v>
      </c>
      <c r="AE32" s="104" t="e">
        <f t="shared" si="21"/>
        <v>#DIV/0!</v>
      </c>
      <c r="AF32" s="104" t="e">
        <f t="shared" si="21"/>
        <v>#DIV/0!</v>
      </c>
      <c r="AG32" s="104" t="e">
        <f t="shared" si="21"/>
        <v>#DIV/0!</v>
      </c>
      <c r="AH32" s="104" t="e">
        <f t="shared" si="21"/>
        <v>#DIV/0!</v>
      </c>
      <c r="AI32" s="104" t="e">
        <f t="shared" si="21"/>
        <v>#DIV/0!</v>
      </c>
      <c r="AJ32" s="104" t="e">
        <f t="shared" si="21"/>
        <v>#DIV/0!</v>
      </c>
      <c r="AK32" s="104" t="e">
        <f t="shared" si="21"/>
        <v>#DIV/0!</v>
      </c>
    </row>
    <row r="33" spans="1:37" x14ac:dyDescent="0.35">
      <c r="A33" s="13" t="s">
        <v>92</v>
      </c>
      <c r="B33" s="43" t="s">
        <v>93</v>
      </c>
      <c r="C33" s="15"/>
      <c r="D33" s="15" t="s">
        <v>31</v>
      </c>
      <c r="E33" s="16">
        <f>'Speka esosha maksa'!E33</f>
        <v>0</v>
      </c>
      <c r="F33" s="16">
        <f>'Speka esosha maksa'!F33</f>
        <v>0</v>
      </c>
      <c r="G33" s="16">
        <f>'Speka esosha maksa'!G33</f>
        <v>0</v>
      </c>
      <c r="H33" s="16">
        <f>'Speka esosha maksa'!H33</f>
        <v>0</v>
      </c>
      <c r="I33" s="16">
        <f>'Speka esosha maksa'!I33</f>
        <v>0</v>
      </c>
      <c r="J33" s="16">
        <f>'Speka esosha maksa'!J33</f>
        <v>0</v>
      </c>
      <c r="K33" s="16">
        <f>'Speka esosha maksa'!K33</f>
        <v>0</v>
      </c>
      <c r="L33" s="17">
        <f t="shared" si="4"/>
        <v>0</v>
      </c>
      <c r="M33" s="100"/>
      <c r="N33" s="13" t="s">
        <v>92</v>
      </c>
      <c r="O33" s="43" t="s">
        <v>93</v>
      </c>
      <c r="P33" s="15"/>
      <c r="Q33" s="15" t="s">
        <v>31</v>
      </c>
      <c r="R33" s="102"/>
      <c r="S33" s="102"/>
      <c r="T33" s="102"/>
      <c r="U33" s="102"/>
      <c r="V33" s="102"/>
      <c r="W33" s="102"/>
      <c r="X33" s="102"/>
      <c r="Y33" s="17">
        <f t="shared" si="9"/>
        <v>0</v>
      </c>
      <c r="Z33" s="100"/>
      <c r="AA33" s="13" t="s">
        <v>92</v>
      </c>
      <c r="AB33" s="43" t="s">
        <v>93</v>
      </c>
      <c r="AC33" s="15"/>
      <c r="AD33" s="104" t="e">
        <f t="shared" si="21"/>
        <v>#DIV/0!</v>
      </c>
      <c r="AE33" s="104" t="e">
        <f t="shared" si="21"/>
        <v>#DIV/0!</v>
      </c>
      <c r="AF33" s="104" t="e">
        <f t="shared" si="21"/>
        <v>#DIV/0!</v>
      </c>
      <c r="AG33" s="104" t="e">
        <f t="shared" si="21"/>
        <v>#DIV/0!</v>
      </c>
      <c r="AH33" s="104" t="e">
        <f t="shared" si="21"/>
        <v>#DIV/0!</v>
      </c>
      <c r="AI33" s="104" t="e">
        <f t="shared" si="21"/>
        <v>#DIV/0!</v>
      </c>
      <c r="AJ33" s="104" t="e">
        <f t="shared" si="21"/>
        <v>#DIV/0!</v>
      </c>
      <c r="AK33" s="104" t="e">
        <f t="shared" si="21"/>
        <v>#DIV/0!</v>
      </c>
    </row>
    <row r="34" spans="1:37" x14ac:dyDescent="0.35">
      <c r="A34" s="13" t="s">
        <v>94</v>
      </c>
      <c r="B34" s="43" t="s">
        <v>95</v>
      </c>
      <c r="C34" s="15"/>
      <c r="D34" s="15" t="s">
        <v>31</v>
      </c>
      <c r="E34" s="16">
        <f>'Speka esosha maksa'!E34</f>
        <v>0</v>
      </c>
      <c r="F34" s="16">
        <f>'Speka esosha maksa'!F34</f>
        <v>0</v>
      </c>
      <c r="G34" s="16">
        <f>'Speka esosha maksa'!G34</f>
        <v>0</v>
      </c>
      <c r="H34" s="16">
        <f>'Speka esosha maksa'!H34</f>
        <v>0</v>
      </c>
      <c r="I34" s="16">
        <f>'Speka esosha maksa'!I34</f>
        <v>0</v>
      </c>
      <c r="J34" s="16">
        <f>'Speka esosha maksa'!J34</f>
        <v>0</v>
      </c>
      <c r="K34" s="16">
        <f>'Speka esosha maksa'!K34</f>
        <v>0</v>
      </c>
      <c r="L34" s="17">
        <f t="shared" si="4"/>
        <v>0</v>
      </c>
      <c r="M34" s="100"/>
      <c r="N34" s="13" t="s">
        <v>94</v>
      </c>
      <c r="O34" s="43" t="s">
        <v>95</v>
      </c>
      <c r="P34" s="15"/>
      <c r="Q34" s="15" t="s">
        <v>31</v>
      </c>
      <c r="R34" s="102"/>
      <c r="S34" s="102"/>
      <c r="T34" s="102"/>
      <c r="U34" s="102"/>
      <c r="V34" s="102"/>
      <c r="W34" s="102"/>
      <c r="X34" s="102"/>
      <c r="Y34" s="17">
        <f>SUM(R34:X34)</f>
        <v>0</v>
      </c>
      <c r="Z34" s="100"/>
      <c r="AA34" s="13" t="s">
        <v>94</v>
      </c>
      <c r="AB34" s="43" t="s">
        <v>95</v>
      </c>
      <c r="AC34" s="15"/>
      <c r="AD34" s="104" t="e">
        <f t="shared" si="21"/>
        <v>#DIV/0!</v>
      </c>
      <c r="AE34" s="104" t="e">
        <f t="shared" si="21"/>
        <v>#DIV/0!</v>
      </c>
      <c r="AF34" s="104" t="e">
        <f t="shared" si="21"/>
        <v>#DIV/0!</v>
      </c>
      <c r="AG34" s="104" t="e">
        <f t="shared" si="21"/>
        <v>#DIV/0!</v>
      </c>
      <c r="AH34" s="104" t="e">
        <f t="shared" si="21"/>
        <v>#DIV/0!</v>
      </c>
      <c r="AI34" s="104" t="e">
        <f t="shared" si="21"/>
        <v>#DIV/0!</v>
      </c>
      <c r="AJ34" s="104" t="e">
        <f t="shared" si="21"/>
        <v>#DIV/0!</v>
      </c>
      <c r="AK34" s="104" t="e">
        <f t="shared" si="21"/>
        <v>#DIV/0!</v>
      </c>
    </row>
    <row r="35" spans="1:37" ht="51" customHeight="1" x14ac:dyDescent="0.45">
      <c r="A35" s="35" t="s">
        <v>96</v>
      </c>
      <c r="B35" s="41" t="s">
        <v>97</v>
      </c>
      <c r="C35" s="37" t="s">
        <v>98</v>
      </c>
      <c r="D35" s="15" t="s">
        <v>31</v>
      </c>
      <c r="E35" s="24">
        <f t="shared" ref="E35:K35" si="26">SUM(E36:E38)</f>
        <v>0</v>
      </c>
      <c r="F35" s="24">
        <f t="shared" si="26"/>
        <v>0</v>
      </c>
      <c r="G35" s="24">
        <f t="shared" si="26"/>
        <v>0</v>
      </c>
      <c r="H35" s="24">
        <f t="shared" si="26"/>
        <v>0</v>
      </c>
      <c r="I35" s="24">
        <f t="shared" si="26"/>
        <v>0</v>
      </c>
      <c r="J35" s="24">
        <f t="shared" si="26"/>
        <v>0</v>
      </c>
      <c r="K35" s="24">
        <f t="shared" si="26"/>
        <v>0</v>
      </c>
      <c r="L35" s="17">
        <f t="shared" si="4"/>
        <v>0</v>
      </c>
      <c r="M35" s="100"/>
      <c r="N35" s="35" t="s">
        <v>96</v>
      </c>
      <c r="O35" s="41" t="s">
        <v>97</v>
      </c>
      <c r="P35" s="37" t="s">
        <v>98</v>
      </c>
      <c r="Q35" s="15" t="s">
        <v>31</v>
      </c>
      <c r="R35" s="24">
        <f t="shared" ref="R35:X35" si="27">SUM(R36:R38)</f>
        <v>0</v>
      </c>
      <c r="S35" s="24">
        <f t="shared" si="27"/>
        <v>0</v>
      </c>
      <c r="T35" s="24">
        <f t="shared" si="27"/>
        <v>0</v>
      </c>
      <c r="U35" s="24">
        <f t="shared" si="27"/>
        <v>0</v>
      </c>
      <c r="V35" s="24">
        <f t="shared" si="27"/>
        <v>0</v>
      </c>
      <c r="W35" s="24">
        <f t="shared" si="27"/>
        <v>0</v>
      </c>
      <c r="X35" s="24">
        <f t="shared" si="27"/>
        <v>0</v>
      </c>
      <c r="Y35" s="17">
        <f>SUM(R35:X35)</f>
        <v>0</v>
      </c>
      <c r="Z35" s="100"/>
      <c r="AA35" s="35" t="s">
        <v>96</v>
      </c>
      <c r="AB35" s="41" t="s">
        <v>97</v>
      </c>
      <c r="AC35" s="37" t="s">
        <v>98</v>
      </c>
      <c r="AD35" s="104" t="e">
        <f t="shared" si="21"/>
        <v>#DIV/0!</v>
      </c>
      <c r="AE35" s="104" t="e">
        <f t="shared" si="21"/>
        <v>#DIV/0!</v>
      </c>
      <c r="AF35" s="104" t="e">
        <f t="shared" si="21"/>
        <v>#DIV/0!</v>
      </c>
      <c r="AG35" s="104" t="e">
        <f t="shared" si="21"/>
        <v>#DIV/0!</v>
      </c>
      <c r="AH35" s="104" t="e">
        <f t="shared" si="21"/>
        <v>#DIV/0!</v>
      </c>
      <c r="AI35" s="104" t="e">
        <f t="shared" si="21"/>
        <v>#DIV/0!</v>
      </c>
      <c r="AJ35" s="104" t="e">
        <f t="shared" si="21"/>
        <v>#DIV/0!</v>
      </c>
      <c r="AK35" s="104" t="e">
        <f t="shared" si="21"/>
        <v>#DIV/0!</v>
      </c>
    </row>
    <row r="36" spans="1:37" x14ac:dyDescent="0.35">
      <c r="A36" s="13" t="s">
        <v>99</v>
      </c>
      <c r="B36" s="43" t="s">
        <v>100</v>
      </c>
      <c r="C36" s="15"/>
      <c r="D36" s="15" t="s">
        <v>31</v>
      </c>
      <c r="E36" s="16">
        <f>'Speka esosha maksa'!E36</f>
        <v>0</v>
      </c>
      <c r="F36" s="16">
        <f>'Speka esosha maksa'!F36</f>
        <v>0</v>
      </c>
      <c r="G36" s="16">
        <f>'Speka esosha maksa'!G36</f>
        <v>0</v>
      </c>
      <c r="H36" s="16">
        <f>'Speka esosha maksa'!H36</f>
        <v>0</v>
      </c>
      <c r="I36" s="16">
        <f>'Speka esosha maksa'!I36</f>
        <v>0</v>
      </c>
      <c r="J36" s="16">
        <f>'Speka esosha maksa'!J36</f>
        <v>0</v>
      </c>
      <c r="K36" s="16">
        <f>'Speka esosha maksa'!K36</f>
        <v>0</v>
      </c>
      <c r="L36" s="17">
        <f t="shared" si="4"/>
        <v>0</v>
      </c>
      <c r="M36" s="100"/>
      <c r="N36" s="13" t="s">
        <v>99</v>
      </c>
      <c r="O36" s="43" t="s">
        <v>100</v>
      </c>
      <c r="P36" s="15"/>
      <c r="Q36" s="15" t="s">
        <v>31</v>
      </c>
      <c r="R36" s="102"/>
      <c r="S36" s="102"/>
      <c r="T36" s="102"/>
      <c r="U36" s="102"/>
      <c r="V36" s="102"/>
      <c r="W36" s="102"/>
      <c r="X36" s="102">
        <v>0</v>
      </c>
      <c r="Y36" s="17">
        <f t="shared" si="9"/>
        <v>0</v>
      </c>
      <c r="Z36" s="100"/>
      <c r="AA36" s="13" t="s">
        <v>99</v>
      </c>
      <c r="AB36" s="43" t="s">
        <v>100</v>
      </c>
      <c r="AC36" s="15"/>
      <c r="AD36" s="104" t="e">
        <f t="shared" si="21"/>
        <v>#DIV/0!</v>
      </c>
      <c r="AE36" s="104" t="e">
        <f t="shared" si="21"/>
        <v>#DIV/0!</v>
      </c>
      <c r="AF36" s="104" t="e">
        <f t="shared" si="21"/>
        <v>#DIV/0!</v>
      </c>
      <c r="AG36" s="104" t="e">
        <f t="shared" si="21"/>
        <v>#DIV/0!</v>
      </c>
      <c r="AH36" s="104" t="e">
        <f t="shared" si="21"/>
        <v>#DIV/0!</v>
      </c>
      <c r="AI36" s="104" t="e">
        <f t="shared" si="21"/>
        <v>#DIV/0!</v>
      </c>
      <c r="AJ36" s="104" t="e">
        <f t="shared" si="21"/>
        <v>#DIV/0!</v>
      </c>
      <c r="AK36" s="104" t="e">
        <f t="shared" si="21"/>
        <v>#DIV/0!</v>
      </c>
    </row>
    <row r="37" spans="1:37" x14ac:dyDescent="0.35">
      <c r="A37" s="13" t="s">
        <v>101</v>
      </c>
      <c r="B37" s="43" t="s">
        <v>102</v>
      </c>
      <c r="C37" s="15"/>
      <c r="D37" s="15" t="s">
        <v>31</v>
      </c>
      <c r="E37" s="16">
        <f>'Speka esosha maksa'!E37</f>
        <v>0</v>
      </c>
      <c r="F37" s="16">
        <f>'Speka esosha maksa'!F37</f>
        <v>0</v>
      </c>
      <c r="G37" s="16">
        <f>'Speka esosha maksa'!G37</f>
        <v>0</v>
      </c>
      <c r="H37" s="16">
        <f>'Speka esosha maksa'!H37</f>
        <v>0</v>
      </c>
      <c r="I37" s="16">
        <f>'Speka esosha maksa'!I37</f>
        <v>0</v>
      </c>
      <c r="J37" s="16">
        <f>'Speka esosha maksa'!J37</f>
        <v>0</v>
      </c>
      <c r="K37" s="16">
        <f>'Speka esosha maksa'!K37</f>
        <v>0</v>
      </c>
      <c r="L37" s="17">
        <f t="shared" si="4"/>
        <v>0</v>
      </c>
      <c r="M37" s="100"/>
      <c r="N37" s="13" t="s">
        <v>101</v>
      </c>
      <c r="O37" s="43" t="s">
        <v>102</v>
      </c>
      <c r="P37" s="15"/>
      <c r="Q37" s="15" t="s">
        <v>31</v>
      </c>
      <c r="R37" s="102"/>
      <c r="S37" s="102"/>
      <c r="T37" s="102"/>
      <c r="U37" s="102"/>
      <c r="V37" s="102"/>
      <c r="W37" s="102"/>
      <c r="X37" s="102">
        <v>0</v>
      </c>
      <c r="Y37" s="17">
        <f t="shared" si="9"/>
        <v>0</v>
      </c>
      <c r="Z37" s="100"/>
      <c r="AA37" s="13" t="s">
        <v>101</v>
      </c>
      <c r="AB37" s="43" t="s">
        <v>102</v>
      </c>
      <c r="AC37" s="15"/>
      <c r="AD37" s="104" t="e">
        <f t="shared" si="21"/>
        <v>#DIV/0!</v>
      </c>
      <c r="AE37" s="104" t="e">
        <f t="shared" si="21"/>
        <v>#DIV/0!</v>
      </c>
      <c r="AF37" s="104" t="e">
        <f t="shared" si="21"/>
        <v>#DIV/0!</v>
      </c>
      <c r="AG37" s="104" t="e">
        <f t="shared" si="21"/>
        <v>#DIV/0!</v>
      </c>
      <c r="AH37" s="104" t="e">
        <f t="shared" si="21"/>
        <v>#DIV/0!</v>
      </c>
      <c r="AI37" s="104" t="e">
        <f t="shared" si="21"/>
        <v>#DIV/0!</v>
      </c>
      <c r="AJ37" s="104" t="e">
        <f t="shared" si="21"/>
        <v>#DIV/0!</v>
      </c>
      <c r="AK37" s="104" t="e">
        <f t="shared" si="21"/>
        <v>#DIV/0!</v>
      </c>
    </row>
    <row r="38" spans="1:37" ht="31" x14ac:dyDescent="0.35">
      <c r="A38" s="13" t="s">
        <v>103</v>
      </c>
      <c r="B38" s="43" t="s">
        <v>104</v>
      </c>
      <c r="C38" s="15"/>
      <c r="D38" s="15" t="s">
        <v>31</v>
      </c>
      <c r="E38" s="16">
        <f>'Speka esosha maksa'!E38</f>
        <v>0</v>
      </c>
      <c r="F38" s="16">
        <f>'Speka esosha maksa'!F38</f>
        <v>0</v>
      </c>
      <c r="G38" s="16">
        <f>'Speka esosha maksa'!G38</f>
        <v>0</v>
      </c>
      <c r="H38" s="16">
        <f>'Speka esosha maksa'!H38</f>
        <v>0</v>
      </c>
      <c r="I38" s="16">
        <f>'Speka esosha maksa'!I38</f>
        <v>0</v>
      </c>
      <c r="J38" s="16">
        <f>'Speka esosha maksa'!J38</f>
        <v>0</v>
      </c>
      <c r="K38" s="16">
        <f>'Speka esosha maksa'!K38</f>
        <v>0</v>
      </c>
      <c r="L38" s="17">
        <f t="shared" si="4"/>
        <v>0</v>
      </c>
      <c r="M38" s="100"/>
      <c r="N38" s="13" t="s">
        <v>103</v>
      </c>
      <c r="O38" s="43" t="s">
        <v>104</v>
      </c>
      <c r="P38" s="15"/>
      <c r="Q38" s="15" t="s">
        <v>31</v>
      </c>
      <c r="R38" s="102"/>
      <c r="S38" s="102"/>
      <c r="T38" s="102"/>
      <c r="U38" s="102"/>
      <c r="V38" s="102"/>
      <c r="W38" s="102"/>
      <c r="X38" s="102">
        <v>0</v>
      </c>
      <c r="Y38" s="17">
        <f t="shared" si="9"/>
        <v>0</v>
      </c>
      <c r="Z38" s="100"/>
      <c r="AA38" s="13" t="s">
        <v>103</v>
      </c>
      <c r="AB38" s="43" t="s">
        <v>104</v>
      </c>
      <c r="AC38" s="15"/>
      <c r="AD38" s="104" t="e">
        <f t="shared" si="21"/>
        <v>#DIV/0!</v>
      </c>
      <c r="AE38" s="104" t="e">
        <f t="shared" si="21"/>
        <v>#DIV/0!</v>
      </c>
      <c r="AF38" s="104" t="e">
        <f t="shared" si="21"/>
        <v>#DIV/0!</v>
      </c>
      <c r="AG38" s="104" t="e">
        <f t="shared" si="21"/>
        <v>#DIV/0!</v>
      </c>
      <c r="AH38" s="104" t="e">
        <f t="shared" si="21"/>
        <v>#DIV/0!</v>
      </c>
      <c r="AI38" s="104" t="e">
        <f t="shared" si="21"/>
        <v>#DIV/0!</v>
      </c>
      <c r="AJ38" s="104" t="e">
        <f t="shared" si="21"/>
        <v>#DIV/0!</v>
      </c>
      <c r="AK38" s="104" t="e">
        <f t="shared" si="21"/>
        <v>#DIV/0!</v>
      </c>
    </row>
    <row r="39" spans="1:37" ht="32" x14ac:dyDescent="0.45">
      <c r="A39" s="35" t="s">
        <v>105</v>
      </c>
      <c r="B39" s="36" t="s">
        <v>106</v>
      </c>
      <c r="C39" s="37" t="s">
        <v>107</v>
      </c>
      <c r="D39" s="15" t="s">
        <v>31</v>
      </c>
      <c r="E39" s="16">
        <f>'Speka esosha maksa'!E39</f>
        <v>0</v>
      </c>
      <c r="F39" s="16">
        <f>'Speka esosha maksa'!F39</f>
        <v>0</v>
      </c>
      <c r="G39" s="16">
        <f>'Speka esosha maksa'!G39</f>
        <v>0</v>
      </c>
      <c r="H39" s="16">
        <f>'Speka esosha maksa'!H39</f>
        <v>0</v>
      </c>
      <c r="I39" s="16">
        <f>'Speka esosha maksa'!I39</f>
        <v>0</v>
      </c>
      <c r="J39" s="16">
        <f>'Speka esosha maksa'!J39</f>
        <v>0</v>
      </c>
      <c r="K39" s="16">
        <f>'Speka esosha maksa'!K39</f>
        <v>0</v>
      </c>
      <c r="L39" s="17">
        <f t="shared" si="4"/>
        <v>0</v>
      </c>
      <c r="M39" s="100"/>
      <c r="N39" s="35" t="s">
        <v>105</v>
      </c>
      <c r="O39" s="111" t="s">
        <v>106</v>
      </c>
      <c r="P39" s="37" t="s">
        <v>107</v>
      </c>
      <c r="Q39" s="15" t="s">
        <v>31</v>
      </c>
      <c r="R39" s="102"/>
      <c r="S39" s="102"/>
      <c r="T39" s="102"/>
      <c r="U39" s="102"/>
      <c r="V39" s="102"/>
      <c r="W39" s="102"/>
      <c r="X39" s="102">
        <v>0</v>
      </c>
      <c r="Y39" s="17">
        <f t="shared" si="9"/>
        <v>0</v>
      </c>
      <c r="Z39" s="100"/>
      <c r="AA39" s="35" t="s">
        <v>105</v>
      </c>
      <c r="AB39" s="36" t="s">
        <v>106</v>
      </c>
      <c r="AC39" s="37" t="s">
        <v>107</v>
      </c>
      <c r="AD39" s="104" t="e">
        <f t="shared" si="21"/>
        <v>#DIV/0!</v>
      </c>
      <c r="AE39" s="104" t="e">
        <f t="shared" si="21"/>
        <v>#DIV/0!</v>
      </c>
      <c r="AF39" s="104" t="e">
        <f t="shared" si="21"/>
        <v>#DIV/0!</v>
      </c>
      <c r="AG39" s="104" t="e">
        <f t="shared" si="21"/>
        <v>#DIV/0!</v>
      </c>
      <c r="AH39" s="104" t="e">
        <f t="shared" si="21"/>
        <v>#DIV/0!</v>
      </c>
      <c r="AI39" s="104" t="e">
        <f t="shared" si="21"/>
        <v>#DIV/0!</v>
      </c>
      <c r="AJ39" s="104" t="e">
        <f t="shared" si="21"/>
        <v>#DIV/0!</v>
      </c>
      <c r="AK39" s="104" t="e">
        <f t="shared" si="21"/>
        <v>#DIV/0!</v>
      </c>
    </row>
    <row r="40" spans="1:37" ht="17.5" x14ac:dyDescent="0.45">
      <c r="A40" s="35" t="s">
        <v>108</v>
      </c>
      <c r="B40" s="36" t="s">
        <v>109</v>
      </c>
      <c r="C40" s="37" t="s">
        <v>110</v>
      </c>
      <c r="D40" s="15" t="s">
        <v>31</v>
      </c>
      <c r="E40" s="16">
        <f>'Speka esosha maksa'!E40</f>
        <v>0</v>
      </c>
      <c r="F40" s="16">
        <f>'Speka esosha maksa'!F40</f>
        <v>0</v>
      </c>
      <c r="G40" s="16">
        <f>'Speka esosha maksa'!G40</f>
        <v>0</v>
      </c>
      <c r="H40" s="16">
        <f>'Speka esosha maksa'!H40</f>
        <v>0</v>
      </c>
      <c r="I40" s="16">
        <f>'Speka esosha maksa'!I40</f>
        <v>0</v>
      </c>
      <c r="J40" s="16">
        <f>'Speka esosha maksa'!J40</f>
        <v>0</v>
      </c>
      <c r="K40" s="16">
        <f>'Speka esosha maksa'!K40</f>
        <v>0</v>
      </c>
      <c r="L40" s="17">
        <f t="shared" si="4"/>
        <v>0</v>
      </c>
      <c r="M40" s="100"/>
      <c r="N40" s="35" t="s">
        <v>108</v>
      </c>
      <c r="O40" s="111" t="s">
        <v>109</v>
      </c>
      <c r="P40" s="37" t="s">
        <v>110</v>
      </c>
      <c r="Q40" s="15" t="s">
        <v>31</v>
      </c>
      <c r="R40" s="102"/>
      <c r="S40" s="102"/>
      <c r="T40" s="102"/>
      <c r="U40" s="102"/>
      <c r="V40" s="102"/>
      <c r="W40" s="102"/>
      <c r="X40" s="102">
        <v>0</v>
      </c>
      <c r="Y40" s="17">
        <f t="shared" si="9"/>
        <v>0</v>
      </c>
      <c r="Z40" s="100"/>
      <c r="AA40" s="35" t="s">
        <v>108</v>
      </c>
      <c r="AB40" s="36" t="s">
        <v>109</v>
      </c>
      <c r="AC40" s="37" t="s">
        <v>110</v>
      </c>
      <c r="AD40" s="104" t="e">
        <f t="shared" si="21"/>
        <v>#DIV/0!</v>
      </c>
      <c r="AE40" s="104" t="e">
        <f t="shared" si="21"/>
        <v>#DIV/0!</v>
      </c>
      <c r="AF40" s="104" t="e">
        <f t="shared" si="21"/>
        <v>#DIV/0!</v>
      </c>
      <c r="AG40" s="104" t="e">
        <f t="shared" si="21"/>
        <v>#DIV/0!</v>
      </c>
      <c r="AH40" s="104" t="e">
        <f t="shared" si="21"/>
        <v>#DIV/0!</v>
      </c>
      <c r="AI40" s="104" t="e">
        <f t="shared" si="21"/>
        <v>#DIV/0!</v>
      </c>
      <c r="AJ40" s="104" t="e">
        <f t="shared" si="21"/>
        <v>#DIV/0!</v>
      </c>
      <c r="AK40" s="104" t="e">
        <f t="shared" si="21"/>
        <v>#DIV/0!</v>
      </c>
    </row>
    <row r="41" spans="1:37" ht="17.5" x14ac:dyDescent="0.45">
      <c r="A41" s="35" t="s">
        <v>111</v>
      </c>
      <c r="B41" s="35" t="s">
        <v>112</v>
      </c>
      <c r="C41" s="37" t="s">
        <v>113</v>
      </c>
      <c r="D41" s="15" t="s">
        <v>31</v>
      </c>
      <c r="E41" s="16">
        <f>'Speka esosha maksa'!E41</f>
        <v>0</v>
      </c>
      <c r="F41" s="16">
        <f>'Speka esosha maksa'!F41</f>
        <v>0</v>
      </c>
      <c r="G41" s="16">
        <f>'Speka esosha maksa'!G41</f>
        <v>0</v>
      </c>
      <c r="H41" s="16">
        <f>'Speka esosha maksa'!H41</f>
        <v>0</v>
      </c>
      <c r="I41" s="16">
        <f>'Speka esosha maksa'!I41</f>
        <v>0</v>
      </c>
      <c r="J41" s="16">
        <f>'Speka esosha maksa'!J41</f>
        <v>0</v>
      </c>
      <c r="K41" s="16">
        <f>'Speka esosha maksa'!K41</f>
        <v>0</v>
      </c>
      <c r="L41" s="17">
        <f t="shared" si="4"/>
        <v>0</v>
      </c>
      <c r="M41" s="100"/>
      <c r="N41" s="35" t="s">
        <v>111</v>
      </c>
      <c r="O41" s="35" t="s">
        <v>112</v>
      </c>
      <c r="P41" s="37" t="s">
        <v>113</v>
      </c>
      <c r="Q41" s="15" t="s">
        <v>31</v>
      </c>
      <c r="R41" s="102"/>
      <c r="S41" s="102"/>
      <c r="T41" s="102"/>
      <c r="U41" s="102"/>
      <c r="V41" s="102"/>
      <c r="W41" s="102"/>
      <c r="X41" s="102"/>
      <c r="Y41" s="17">
        <f t="shared" si="9"/>
        <v>0</v>
      </c>
      <c r="Z41" s="100"/>
      <c r="AA41" s="35" t="s">
        <v>111</v>
      </c>
      <c r="AB41" s="35" t="s">
        <v>112</v>
      </c>
      <c r="AC41" s="37" t="s">
        <v>113</v>
      </c>
      <c r="AD41" s="104" t="e">
        <f t="shared" ref="AD41:AK50" si="28">E41/R41-1</f>
        <v>#DIV/0!</v>
      </c>
      <c r="AE41" s="104" t="e">
        <f t="shared" si="28"/>
        <v>#DIV/0!</v>
      </c>
      <c r="AF41" s="104" t="e">
        <f t="shared" si="28"/>
        <v>#DIV/0!</v>
      </c>
      <c r="AG41" s="104" t="e">
        <f t="shared" si="28"/>
        <v>#DIV/0!</v>
      </c>
      <c r="AH41" s="104" t="e">
        <f t="shared" si="28"/>
        <v>#DIV/0!</v>
      </c>
      <c r="AI41" s="104" t="e">
        <f t="shared" si="28"/>
        <v>#DIV/0!</v>
      </c>
      <c r="AJ41" s="104" t="e">
        <f t="shared" si="28"/>
        <v>#DIV/0!</v>
      </c>
      <c r="AK41" s="104" t="e">
        <f t="shared" si="28"/>
        <v>#DIV/0!</v>
      </c>
    </row>
    <row r="42" spans="1:37" ht="18" x14ac:dyDescent="0.45">
      <c r="A42" s="20" t="s">
        <v>114</v>
      </c>
      <c r="B42" s="21" t="s">
        <v>200</v>
      </c>
      <c r="C42" s="22" t="s">
        <v>115</v>
      </c>
      <c r="D42" s="22" t="s">
        <v>31</v>
      </c>
      <c r="E42" s="44">
        <f>'Speka esosha maksa'!E42</f>
        <v>0</v>
      </c>
      <c r="F42" s="44">
        <f>'Speka esosha maksa'!F42</f>
        <v>0</v>
      </c>
      <c r="G42" s="44">
        <f>'Speka esosha maksa'!G42</f>
        <v>0</v>
      </c>
      <c r="H42" s="44">
        <f>'Speka esosha maksa'!H42</f>
        <v>0</v>
      </c>
      <c r="I42" s="44">
        <f>'Speka esosha maksa'!I42</f>
        <v>0</v>
      </c>
      <c r="J42" s="44">
        <f>'Speka esosha maksa'!J42</f>
        <v>0</v>
      </c>
      <c r="K42" s="44">
        <f>'Speka esosha maksa'!K42</f>
        <v>0</v>
      </c>
      <c r="L42" s="23">
        <f t="shared" si="4"/>
        <v>0</v>
      </c>
      <c r="M42" s="100"/>
      <c r="N42" s="20" t="s">
        <v>114</v>
      </c>
      <c r="O42" s="21" t="s">
        <v>200</v>
      </c>
      <c r="P42" s="22" t="s">
        <v>115</v>
      </c>
      <c r="Q42" s="22" t="s">
        <v>31</v>
      </c>
      <c r="R42" s="115"/>
      <c r="S42" s="115"/>
      <c r="T42" s="115"/>
      <c r="U42" s="115"/>
      <c r="V42" s="115"/>
      <c r="W42" s="115"/>
      <c r="X42" s="115">
        <v>0</v>
      </c>
      <c r="Y42" s="23">
        <f t="shared" si="9"/>
        <v>0</v>
      </c>
      <c r="Z42" s="100"/>
      <c r="AA42" s="20" t="s">
        <v>114</v>
      </c>
      <c r="AB42" s="21" t="s">
        <v>200</v>
      </c>
      <c r="AC42" s="22" t="s">
        <v>115</v>
      </c>
      <c r="AD42" s="107" t="e">
        <f t="shared" si="28"/>
        <v>#DIV/0!</v>
      </c>
      <c r="AE42" s="107" t="e">
        <f t="shared" si="28"/>
        <v>#DIV/0!</v>
      </c>
      <c r="AF42" s="107" t="e">
        <f t="shared" si="28"/>
        <v>#DIV/0!</v>
      </c>
      <c r="AG42" s="107" t="e">
        <f t="shared" si="28"/>
        <v>#DIV/0!</v>
      </c>
      <c r="AH42" s="107" t="e">
        <f t="shared" si="28"/>
        <v>#DIV/0!</v>
      </c>
      <c r="AI42" s="107" t="e">
        <f t="shared" si="28"/>
        <v>#DIV/0!</v>
      </c>
      <c r="AJ42" s="107" t="e">
        <f t="shared" si="28"/>
        <v>#DIV/0!</v>
      </c>
      <c r="AK42" s="107" t="e">
        <f t="shared" si="28"/>
        <v>#DIV/0!</v>
      </c>
    </row>
    <row r="43" spans="1:37" ht="18" x14ac:dyDescent="0.35">
      <c r="A43" s="20" t="s">
        <v>116</v>
      </c>
      <c r="B43" s="21" t="s">
        <v>117</v>
      </c>
      <c r="C43" s="33" t="s">
        <v>118</v>
      </c>
      <c r="D43" s="45" t="s">
        <v>31</v>
      </c>
      <c r="E43" s="44">
        <f>'Speka esosha maksa'!E43</f>
        <v>0</v>
      </c>
      <c r="F43" s="44">
        <f>'Speka esosha maksa'!F43</f>
        <v>0</v>
      </c>
      <c r="G43" s="44">
        <f>'Speka esosha maksa'!G43</f>
        <v>0</v>
      </c>
      <c r="H43" s="44">
        <f>'Speka esosha maksa'!H43</f>
        <v>0</v>
      </c>
      <c r="I43" s="44">
        <f>'Speka esosha maksa'!I43</f>
        <v>0</v>
      </c>
      <c r="J43" s="44">
        <f>'Speka esosha maksa'!J43</f>
        <v>0</v>
      </c>
      <c r="K43" s="44">
        <f>'Speka esosha maksa'!K43</f>
        <v>0</v>
      </c>
      <c r="L43" s="23">
        <f t="shared" si="4"/>
        <v>0</v>
      </c>
      <c r="M43" s="100"/>
      <c r="N43" s="20" t="s">
        <v>116</v>
      </c>
      <c r="O43" s="21" t="s">
        <v>117</v>
      </c>
      <c r="P43" s="33" t="s">
        <v>118</v>
      </c>
      <c r="Q43" s="45" t="s">
        <v>31</v>
      </c>
      <c r="R43" s="116"/>
      <c r="S43" s="116"/>
      <c r="T43" s="116"/>
      <c r="U43" s="116"/>
      <c r="V43" s="116"/>
      <c r="W43" s="116"/>
      <c r="X43" s="116"/>
      <c r="Y43" s="23">
        <f t="shared" si="9"/>
        <v>0</v>
      </c>
      <c r="Z43" s="100"/>
      <c r="AA43" s="20" t="s">
        <v>116</v>
      </c>
      <c r="AB43" s="21" t="s">
        <v>117</v>
      </c>
      <c r="AC43" s="33" t="s">
        <v>118</v>
      </c>
      <c r="AD43" s="107" t="e">
        <f t="shared" si="28"/>
        <v>#DIV/0!</v>
      </c>
      <c r="AE43" s="107" t="e">
        <f t="shared" si="28"/>
        <v>#DIV/0!</v>
      </c>
      <c r="AF43" s="107" t="e">
        <f t="shared" si="28"/>
        <v>#DIV/0!</v>
      </c>
      <c r="AG43" s="107" t="e">
        <f t="shared" si="28"/>
        <v>#DIV/0!</v>
      </c>
      <c r="AH43" s="107" t="e">
        <f t="shared" si="28"/>
        <v>#DIV/0!</v>
      </c>
      <c r="AI43" s="107" t="e">
        <f t="shared" si="28"/>
        <v>#DIV/0!</v>
      </c>
      <c r="AJ43" s="107" t="e">
        <f t="shared" si="28"/>
        <v>#DIV/0!</v>
      </c>
      <c r="AK43" s="107" t="e">
        <f t="shared" si="28"/>
        <v>#DIV/0!</v>
      </c>
    </row>
    <row r="44" spans="1:37" ht="37.5" customHeight="1" x14ac:dyDescent="0.35">
      <c r="A44" s="46" t="s">
        <v>119</v>
      </c>
      <c r="B44" s="47" t="s">
        <v>120</v>
      </c>
      <c r="C44" s="33" t="s">
        <v>121</v>
      </c>
      <c r="D44" s="33" t="s">
        <v>31</v>
      </c>
      <c r="E44" s="23">
        <f t="shared" ref="E44:K44" si="29">E9+E18+SUM(E42:E43)</f>
        <v>0</v>
      </c>
      <c r="F44" s="23">
        <f t="shared" si="29"/>
        <v>0</v>
      </c>
      <c r="G44" s="23">
        <f t="shared" si="29"/>
        <v>0</v>
      </c>
      <c r="H44" s="23">
        <f t="shared" si="29"/>
        <v>0</v>
      </c>
      <c r="I44" s="23">
        <f t="shared" si="29"/>
        <v>0</v>
      </c>
      <c r="J44" s="23">
        <f t="shared" si="29"/>
        <v>0</v>
      </c>
      <c r="K44" s="23">
        <f t="shared" si="29"/>
        <v>0</v>
      </c>
      <c r="L44" s="23">
        <f t="shared" si="4"/>
        <v>0</v>
      </c>
      <c r="M44" s="117"/>
      <c r="N44" s="46" t="s">
        <v>119</v>
      </c>
      <c r="O44" s="47" t="s">
        <v>120</v>
      </c>
      <c r="P44" s="33" t="s">
        <v>121</v>
      </c>
      <c r="Q44" s="33" t="s">
        <v>31</v>
      </c>
      <c r="R44" s="23">
        <f t="shared" ref="R44:X44" si="30">R9+R18+SUM(R42:R43)</f>
        <v>0</v>
      </c>
      <c r="S44" s="23">
        <f t="shared" si="30"/>
        <v>0</v>
      </c>
      <c r="T44" s="23">
        <f t="shared" si="30"/>
        <v>0</v>
      </c>
      <c r="U44" s="23">
        <f t="shared" si="30"/>
        <v>0</v>
      </c>
      <c r="V44" s="23">
        <f t="shared" si="30"/>
        <v>0</v>
      </c>
      <c r="W44" s="23">
        <f t="shared" si="30"/>
        <v>0</v>
      </c>
      <c r="X44" s="23">
        <f t="shared" si="30"/>
        <v>0</v>
      </c>
      <c r="Y44" s="23">
        <f t="shared" si="9"/>
        <v>0</v>
      </c>
      <c r="Z44" s="117"/>
      <c r="AA44" s="46" t="s">
        <v>119</v>
      </c>
      <c r="AB44" s="47" t="s">
        <v>176</v>
      </c>
      <c r="AC44" s="33" t="s">
        <v>121</v>
      </c>
      <c r="AD44" s="107" t="e">
        <f t="shared" si="28"/>
        <v>#DIV/0!</v>
      </c>
      <c r="AE44" s="107" t="e">
        <f t="shared" si="28"/>
        <v>#DIV/0!</v>
      </c>
      <c r="AF44" s="107" t="e">
        <f t="shared" si="28"/>
        <v>#DIV/0!</v>
      </c>
      <c r="AG44" s="107" t="e">
        <f t="shared" si="28"/>
        <v>#DIV/0!</v>
      </c>
      <c r="AH44" s="107" t="e">
        <f t="shared" si="28"/>
        <v>#DIV/0!</v>
      </c>
      <c r="AI44" s="107" t="e">
        <f t="shared" si="28"/>
        <v>#DIV/0!</v>
      </c>
      <c r="AJ44" s="107" t="e">
        <f t="shared" si="28"/>
        <v>#DIV/0!</v>
      </c>
      <c r="AK44" s="107" t="e">
        <f t="shared" si="28"/>
        <v>#DIV/0!</v>
      </c>
    </row>
    <row r="45" spans="1:37" ht="32.25" customHeight="1" x14ac:dyDescent="0.35">
      <c r="A45" s="48" t="s">
        <v>122</v>
      </c>
      <c r="B45" s="49" t="s">
        <v>123</v>
      </c>
      <c r="C45" s="50" t="s">
        <v>124</v>
      </c>
      <c r="D45" s="51" t="s">
        <v>31</v>
      </c>
      <c r="E45" s="52">
        <f t="shared" ref="E45:L45" si="31">E46-E47+E48+E49</f>
        <v>0</v>
      </c>
      <c r="F45" s="52">
        <f t="shared" si="31"/>
        <v>0</v>
      </c>
      <c r="G45" s="52">
        <f t="shared" si="31"/>
        <v>0</v>
      </c>
      <c r="H45" s="52">
        <f t="shared" si="31"/>
        <v>0</v>
      </c>
      <c r="I45" s="52">
        <f t="shared" si="31"/>
        <v>0</v>
      </c>
      <c r="J45" s="52">
        <f t="shared" si="31"/>
        <v>0</v>
      </c>
      <c r="K45" s="52">
        <f t="shared" si="31"/>
        <v>0</v>
      </c>
      <c r="L45" s="52">
        <f t="shared" si="31"/>
        <v>0</v>
      </c>
      <c r="M45" s="100"/>
      <c r="N45" s="48" t="s">
        <v>122</v>
      </c>
      <c r="O45" s="49" t="s">
        <v>123</v>
      </c>
      <c r="P45" s="118" t="s">
        <v>124</v>
      </c>
      <c r="Q45" s="51" t="s">
        <v>31</v>
      </c>
      <c r="R45" s="52">
        <f>R46-R47+R48+R49</f>
        <v>0</v>
      </c>
      <c r="S45" s="52">
        <f t="shared" ref="S45:X45" si="32">S46-S47+S48+S49</f>
        <v>0</v>
      </c>
      <c r="T45" s="52">
        <f t="shared" si="32"/>
        <v>0</v>
      </c>
      <c r="U45" s="52">
        <f t="shared" si="32"/>
        <v>0</v>
      </c>
      <c r="V45" s="52">
        <f t="shared" si="32"/>
        <v>0</v>
      </c>
      <c r="W45" s="52">
        <f t="shared" si="32"/>
        <v>0</v>
      </c>
      <c r="X45" s="52">
        <f t="shared" si="32"/>
        <v>0</v>
      </c>
      <c r="Y45" s="52">
        <f>Y46-Y47+Y48+Y49</f>
        <v>0</v>
      </c>
      <c r="Z45" s="100"/>
      <c r="AA45" s="48" t="s">
        <v>122</v>
      </c>
      <c r="AB45" s="49" t="s">
        <v>123</v>
      </c>
      <c r="AC45" s="50" t="s">
        <v>124</v>
      </c>
      <c r="AD45" s="119" t="e">
        <f t="shared" si="28"/>
        <v>#DIV/0!</v>
      </c>
      <c r="AE45" s="119" t="e">
        <f t="shared" si="28"/>
        <v>#DIV/0!</v>
      </c>
      <c r="AF45" s="119" t="e">
        <f t="shared" si="28"/>
        <v>#DIV/0!</v>
      </c>
      <c r="AG45" s="119" t="e">
        <f t="shared" si="28"/>
        <v>#DIV/0!</v>
      </c>
      <c r="AH45" s="119" t="e">
        <f t="shared" si="28"/>
        <v>#DIV/0!</v>
      </c>
      <c r="AI45" s="119" t="e">
        <f t="shared" si="28"/>
        <v>#DIV/0!</v>
      </c>
      <c r="AJ45" s="119" t="e">
        <f t="shared" si="28"/>
        <v>#DIV/0!</v>
      </c>
      <c r="AK45" s="119" t="e">
        <f t="shared" si="28"/>
        <v>#DIV/0!</v>
      </c>
    </row>
    <row r="46" spans="1:37" ht="17.5" x14ac:dyDescent="0.45">
      <c r="A46" s="13" t="s">
        <v>125</v>
      </c>
      <c r="B46" s="14" t="s">
        <v>126</v>
      </c>
      <c r="C46" s="15" t="s">
        <v>127</v>
      </c>
      <c r="D46" s="15" t="s">
        <v>31</v>
      </c>
      <c r="E46" s="16">
        <f>'Speka esosha maksa'!E46</f>
        <v>0</v>
      </c>
      <c r="F46" s="16">
        <f>'Speka esosha maksa'!F46</f>
        <v>0</v>
      </c>
      <c r="G46" s="16">
        <f>'Speka esosha maksa'!G46</f>
        <v>0</v>
      </c>
      <c r="H46" s="16">
        <f>'Speka esosha maksa'!H46</f>
        <v>0</v>
      </c>
      <c r="I46" s="16">
        <f>'Speka esosha maksa'!I46</f>
        <v>0</v>
      </c>
      <c r="J46" s="16">
        <f>'Speka esosha maksa'!J46</f>
        <v>0</v>
      </c>
      <c r="K46" s="16">
        <f>'Speka esosha maksa'!K46</f>
        <v>0</v>
      </c>
      <c r="L46" s="17">
        <f>SUM(E46:K46)</f>
        <v>0</v>
      </c>
      <c r="M46" s="100"/>
      <c r="N46" s="13" t="s">
        <v>125</v>
      </c>
      <c r="O46" s="14" t="s">
        <v>126</v>
      </c>
      <c r="P46" s="15" t="s">
        <v>127</v>
      </c>
      <c r="Q46" s="15" t="s">
        <v>31</v>
      </c>
      <c r="R46" s="102"/>
      <c r="S46" s="102"/>
      <c r="T46" s="102"/>
      <c r="U46" s="102"/>
      <c r="V46" s="102"/>
      <c r="W46" s="102"/>
      <c r="X46" s="102"/>
      <c r="Y46" s="17">
        <f>SUM(R46:X46)</f>
        <v>0</v>
      </c>
      <c r="Z46" s="100"/>
      <c r="AA46" s="13" t="s">
        <v>125</v>
      </c>
      <c r="AB46" s="14" t="s">
        <v>126</v>
      </c>
      <c r="AC46" s="15" t="s">
        <v>127</v>
      </c>
      <c r="AD46" s="104" t="e">
        <f t="shared" si="28"/>
        <v>#DIV/0!</v>
      </c>
      <c r="AE46" s="104" t="e">
        <f t="shared" si="28"/>
        <v>#DIV/0!</v>
      </c>
      <c r="AF46" s="104" t="e">
        <f t="shared" si="28"/>
        <v>#DIV/0!</v>
      </c>
      <c r="AG46" s="104" t="e">
        <f t="shared" si="28"/>
        <v>#DIV/0!</v>
      </c>
      <c r="AH46" s="104" t="e">
        <f t="shared" si="28"/>
        <v>#DIV/0!</v>
      </c>
      <c r="AI46" s="104" t="e">
        <f t="shared" si="28"/>
        <v>#DIV/0!</v>
      </c>
      <c r="AJ46" s="104" t="e">
        <f t="shared" si="28"/>
        <v>#DIV/0!</v>
      </c>
      <c r="AK46" s="104" t="e">
        <f t="shared" si="28"/>
        <v>#DIV/0!</v>
      </c>
    </row>
    <row r="47" spans="1:37" s="58" customFormat="1" ht="17.5" x14ac:dyDescent="0.45">
      <c r="A47" s="53" t="s">
        <v>128</v>
      </c>
      <c r="B47" s="54" t="s">
        <v>129</v>
      </c>
      <c r="C47" s="55" t="s">
        <v>130</v>
      </c>
      <c r="D47" s="55" t="s">
        <v>31</v>
      </c>
      <c r="E47" s="16">
        <f>'Speka esosha maksa'!E47</f>
        <v>0</v>
      </c>
      <c r="F47" s="16">
        <f>'Speka esosha maksa'!F47</f>
        <v>0</v>
      </c>
      <c r="G47" s="16">
        <f>'Speka esosha maksa'!G47</f>
        <v>0</v>
      </c>
      <c r="H47" s="16">
        <f>'Speka esosha maksa'!H47</f>
        <v>0</v>
      </c>
      <c r="I47" s="16">
        <f>'Speka esosha maksa'!I47</f>
        <v>0</v>
      </c>
      <c r="J47" s="16">
        <f>'Speka esosha maksa'!J47</f>
        <v>0</v>
      </c>
      <c r="K47" s="16">
        <f>'Speka esosha maksa'!K47</f>
        <v>0</v>
      </c>
      <c r="L47" s="57">
        <f>SUM(E47:K47)</f>
        <v>0</v>
      </c>
      <c r="M47" s="120"/>
      <c r="N47" s="53" t="s">
        <v>128</v>
      </c>
      <c r="O47" s="54" t="s">
        <v>129</v>
      </c>
      <c r="P47" s="55" t="s">
        <v>130</v>
      </c>
      <c r="Q47" s="55" t="s">
        <v>31</v>
      </c>
      <c r="R47" s="121"/>
      <c r="S47" s="121"/>
      <c r="T47" s="121"/>
      <c r="U47" s="121"/>
      <c r="V47" s="121"/>
      <c r="W47" s="121"/>
      <c r="X47" s="121"/>
      <c r="Y47" s="57">
        <f t="shared" si="9"/>
        <v>0</v>
      </c>
      <c r="Z47" s="120"/>
      <c r="AA47" s="53" t="s">
        <v>128</v>
      </c>
      <c r="AB47" s="54" t="s">
        <v>129</v>
      </c>
      <c r="AC47" s="55" t="s">
        <v>130</v>
      </c>
      <c r="AD47" s="104" t="e">
        <f t="shared" si="28"/>
        <v>#DIV/0!</v>
      </c>
      <c r="AE47" s="104" t="e">
        <f t="shared" si="28"/>
        <v>#DIV/0!</v>
      </c>
      <c r="AF47" s="104" t="e">
        <f t="shared" si="28"/>
        <v>#DIV/0!</v>
      </c>
      <c r="AG47" s="104" t="e">
        <f t="shared" si="28"/>
        <v>#DIV/0!</v>
      </c>
      <c r="AH47" s="104" t="e">
        <f t="shared" si="28"/>
        <v>#DIV/0!</v>
      </c>
      <c r="AI47" s="104" t="e">
        <f t="shared" si="28"/>
        <v>#DIV/0!</v>
      </c>
      <c r="AJ47" s="104" t="e">
        <f t="shared" si="28"/>
        <v>#DIV/0!</v>
      </c>
      <c r="AK47" s="104" t="e">
        <f t="shared" si="28"/>
        <v>#DIV/0!</v>
      </c>
    </row>
    <row r="48" spans="1:37" ht="32" x14ac:dyDescent="0.45">
      <c r="A48" s="13" t="s">
        <v>131</v>
      </c>
      <c r="B48" s="14" t="s">
        <v>132</v>
      </c>
      <c r="C48" s="15" t="s">
        <v>133</v>
      </c>
      <c r="D48" s="15" t="s">
        <v>31</v>
      </c>
      <c r="E48" s="16">
        <f>'Speka esosha maksa'!E48</f>
        <v>0</v>
      </c>
      <c r="F48" s="16">
        <f>'Speka esosha maksa'!F48</f>
        <v>0</v>
      </c>
      <c r="G48" s="16">
        <f>'Speka esosha maksa'!G48</f>
        <v>0</v>
      </c>
      <c r="H48" s="16">
        <f>'Speka esosha maksa'!H48</f>
        <v>0</v>
      </c>
      <c r="I48" s="16">
        <f>'Speka esosha maksa'!I48</f>
        <v>0</v>
      </c>
      <c r="J48" s="16">
        <f>'Speka esosha maksa'!J48</f>
        <v>0</v>
      </c>
      <c r="K48" s="16">
        <f>'Speka esosha maksa'!K48</f>
        <v>0</v>
      </c>
      <c r="L48" s="17">
        <f>SUM(E48:K48)</f>
        <v>0</v>
      </c>
      <c r="M48" s="100"/>
      <c r="N48" s="13" t="s">
        <v>131</v>
      </c>
      <c r="O48" s="14" t="s">
        <v>132</v>
      </c>
      <c r="P48" s="15" t="s">
        <v>133</v>
      </c>
      <c r="Q48" s="15" t="s">
        <v>31</v>
      </c>
      <c r="R48" s="102"/>
      <c r="S48" s="102"/>
      <c r="T48" s="102"/>
      <c r="U48" s="102"/>
      <c r="V48" s="102"/>
      <c r="W48" s="102"/>
      <c r="X48" s="102"/>
      <c r="Y48" s="17">
        <f t="shared" si="9"/>
        <v>0</v>
      </c>
      <c r="Z48" s="100"/>
      <c r="AA48" s="13" t="s">
        <v>131</v>
      </c>
      <c r="AB48" s="14" t="s">
        <v>177</v>
      </c>
      <c r="AC48" s="15" t="s">
        <v>133</v>
      </c>
      <c r="AD48" s="104" t="e">
        <f t="shared" si="28"/>
        <v>#DIV/0!</v>
      </c>
      <c r="AE48" s="104" t="e">
        <f t="shared" si="28"/>
        <v>#DIV/0!</v>
      </c>
      <c r="AF48" s="104" t="e">
        <f t="shared" si="28"/>
        <v>#DIV/0!</v>
      </c>
      <c r="AG48" s="104" t="e">
        <f t="shared" si="28"/>
        <v>#DIV/0!</v>
      </c>
      <c r="AH48" s="104" t="e">
        <f t="shared" si="28"/>
        <v>#DIV/0!</v>
      </c>
      <c r="AI48" s="104" t="e">
        <f t="shared" si="28"/>
        <v>#DIV/0!</v>
      </c>
      <c r="AJ48" s="104" t="e">
        <f t="shared" si="28"/>
        <v>#DIV/0!</v>
      </c>
      <c r="AK48" s="104" t="e">
        <f t="shared" si="28"/>
        <v>#DIV/0!</v>
      </c>
    </row>
    <row r="49" spans="1:37" ht="32" x14ac:dyDescent="0.45">
      <c r="A49" s="13" t="s">
        <v>134</v>
      </c>
      <c r="B49" s="14" t="s">
        <v>135</v>
      </c>
      <c r="C49" s="15" t="s">
        <v>136</v>
      </c>
      <c r="D49" s="15" t="s">
        <v>31</v>
      </c>
      <c r="E49" s="16">
        <f>'Speka esosha maksa'!E49</f>
        <v>0</v>
      </c>
      <c r="F49" s="16">
        <f>'Speka esosha maksa'!F49</f>
        <v>0</v>
      </c>
      <c r="G49" s="16">
        <f>'Speka esosha maksa'!G49</f>
        <v>0</v>
      </c>
      <c r="H49" s="16">
        <f>'Speka esosha maksa'!H49</f>
        <v>0</v>
      </c>
      <c r="I49" s="16">
        <f>'Speka esosha maksa'!I49</f>
        <v>0</v>
      </c>
      <c r="J49" s="16">
        <f>'Speka esosha maksa'!J49</f>
        <v>0</v>
      </c>
      <c r="K49" s="16">
        <f>'Speka esosha maksa'!K49</f>
        <v>0</v>
      </c>
      <c r="L49" s="17">
        <f>SUM(E49:K49)</f>
        <v>0</v>
      </c>
      <c r="M49" s="100"/>
      <c r="N49" s="13" t="s">
        <v>134</v>
      </c>
      <c r="O49" s="14" t="s">
        <v>135</v>
      </c>
      <c r="P49" s="15" t="s">
        <v>136</v>
      </c>
      <c r="Q49" s="15" t="s">
        <v>31</v>
      </c>
      <c r="R49" s="102"/>
      <c r="S49" s="102"/>
      <c r="T49" s="102"/>
      <c r="U49" s="102"/>
      <c r="V49" s="102"/>
      <c r="W49" s="102"/>
      <c r="X49" s="102"/>
      <c r="Y49" s="17">
        <f t="shared" si="9"/>
        <v>0</v>
      </c>
      <c r="Z49" s="100"/>
      <c r="AA49" s="13" t="s">
        <v>134</v>
      </c>
      <c r="AB49" s="14" t="s">
        <v>135</v>
      </c>
      <c r="AC49" s="15" t="s">
        <v>136</v>
      </c>
      <c r="AD49" s="104" t="e">
        <f t="shared" si="28"/>
        <v>#DIV/0!</v>
      </c>
      <c r="AE49" s="104" t="e">
        <f t="shared" si="28"/>
        <v>#DIV/0!</v>
      </c>
      <c r="AF49" s="104" t="e">
        <f t="shared" si="28"/>
        <v>#DIV/0!</v>
      </c>
      <c r="AG49" s="104" t="e">
        <f t="shared" si="28"/>
        <v>#DIV/0!</v>
      </c>
      <c r="AH49" s="104" t="e">
        <f t="shared" si="28"/>
        <v>#DIV/0!</v>
      </c>
      <c r="AI49" s="104" t="e">
        <f t="shared" si="28"/>
        <v>#DIV/0!</v>
      </c>
      <c r="AJ49" s="104" t="e">
        <f t="shared" si="28"/>
        <v>#DIV/0!</v>
      </c>
      <c r="AK49" s="104" t="e">
        <f t="shared" si="28"/>
        <v>#DIV/0!</v>
      </c>
    </row>
    <row r="50" spans="1:37" ht="30" x14ac:dyDescent="0.35">
      <c r="A50" s="59" t="s">
        <v>137</v>
      </c>
      <c r="B50" s="60" t="s">
        <v>138</v>
      </c>
      <c r="C50" s="61" t="s">
        <v>139</v>
      </c>
      <c r="D50" s="61" t="s">
        <v>31</v>
      </c>
      <c r="E50" s="62">
        <f t="shared" ref="E50:K50" si="33">E44-E45</f>
        <v>0</v>
      </c>
      <c r="F50" s="62">
        <f t="shared" si="33"/>
        <v>0</v>
      </c>
      <c r="G50" s="62">
        <f t="shared" si="33"/>
        <v>0</v>
      </c>
      <c r="H50" s="62">
        <f t="shared" si="33"/>
        <v>0</v>
      </c>
      <c r="I50" s="62">
        <f t="shared" si="33"/>
        <v>0</v>
      </c>
      <c r="J50" s="62">
        <f t="shared" si="33"/>
        <v>0</v>
      </c>
      <c r="K50" s="62">
        <f t="shared" si="33"/>
        <v>0</v>
      </c>
      <c r="L50" s="62">
        <f>SUM(E50:K50)</f>
        <v>0</v>
      </c>
      <c r="M50" s="100"/>
      <c r="N50" s="59" t="s">
        <v>137</v>
      </c>
      <c r="O50" s="60" t="s">
        <v>178</v>
      </c>
      <c r="P50" s="61" t="s">
        <v>139</v>
      </c>
      <c r="Q50" s="61" t="s">
        <v>31</v>
      </c>
      <c r="R50" s="62">
        <f t="shared" ref="R50:X50" si="34">R44-R45</f>
        <v>0</v>
      </c>
      <c r="S50" s="62">
        <f t="shared" si="34"/>
        <v>0</v>
      </c>
      <c r="T50" s="62">
        <f t="shared" si="34"/>
        <v>0</v>
      </c>
      <c r="U50" s="62">
        <f t="shared" si="34"/>
        <v>0</v>
      </c>
      <c r="V50" s="62">
        <f t="shared" si="34"/>
        <v>0</v>
      </c>
      <c r="W50" s="62">
        <f t="shared" si="34"/>
        <v>0</v>
      </c>
      <c r="X50" s="62">
        <f t="shared" si="34"/>
        <v>0</v>
      </c>
      <c r="Y50" s="62">
        <f t="shared" si="9"/>
        <v>0</v>
      </c>
      <c r="Z50" s="100"/>
      <c r="AA50" s="59" t="s">
        <v>137</v>
      </c>
      <c r="AB50" s="60" t="s">
        <v>138</v>
      </c>
      <c r="AC50" s="61" t="s">
        <v>139</v>
      </c>
      <c r="AD50" s="122" t="e">
        <f t="shared" si="28"/>
        <v>#DIV/0!</v>
      </c>
      <c r="AE50" s="122" t="e">
        <f t="shared" si="28"/>
        <v>#DIV/0!</v>
      </c>
      <c r="AF50" s="122" t="e">
        <f t="shared" si="28"/>
        <v>#DIV/0!</v>
      </c>
      <c r="AG50" s="122" t="e">
        <f t="shared" si="28"/>
        <v>#DIV/0!</v>
      </c>
      <c r="AH50" s="122" t="e">
        <f t="shared" si="28"/>
        <v>#DIV/0!</v>
      </c>
      <c r="AI50" s="122" t="e">
        <f t="shared" si="28"/>
        <v>#DIV/0!</v>
      </c>
      <c r="AJ50" s="122" t="e">
        <f t="shared" si="28"/>
        <v>#DIV/0!</v>
      </c>
      <c r="AK50" s="122" t="e">
        <f t="shared" si="28"/>
        <v>#DIV/0!</v>
      </c>
    </row>
    <row r="51" spans="1:37" x14ac:dyDescent="0.35">
      <c r="A51" s="162" t="s">
        <v>140</v>
      </c>
      <c r="B51" s="64" t="s">
        <v>141</v>
      </c>
      <c r="C51" s="65"/>
      <c r="D51" s="66"/>
      <c r="E51" s="67"/>
      <c r="F51" s="67"/>
      <c r="G51" s="67"/>
      <c r="H51" s="67"/>
      <c r="I51" s="67"/>
      <c r="J51" s="67"/>
      <c r="K51" s="67"/>
      <c r="L51" s="67"/>
      <c r="M51" s="100"/>
      <c r="N51" s="63" t="s">
        <v>140</v>
      </c>
      <c r="O51" s="64" t="s">
        <v>179</v>
      </c>
      <c r="P51" s="65"/>
      <c r="Q51" s="66"/>
      <c r="R51" s="123"/>
      <c r="S51" s="123"/>
      <c r="T51" s="123"/>
      <c r="U51" s="123"/>
      <c r="V51" s="123"/>
      <c r="W51" s="123"/>
      <c r="X51" s="123"/>
      <c r="Y51" s="123"/>
      <c r="Z51" s="100"/>
      <c r="AA51" s="63" t="s">
        <v>140</v>
      </c>
      <c r="AB51" s="64" t="s">
        <v>141</v>
      </c>
      <c r="AC51" s="65"/>
      <c r="AD51" s="67"/>
      <c r="AE51" s="67"/>
      <c r="AF51" s="67"/>
      <c r="AG51" s="67"/>
      <c r="AH51" s="67"/>
      <c r="AI51" s="67"/>
      <c r="AJ51" s="67"/>
      <c r="AK51" s="67"/>
    </row>
    <row r="52" spans="1:37" ht="17.5" x14ac:dyDescent="0.35">
      <c r="A52" s="163" t="s">
        <v>142</v>
      </c>
      <c r="B52" s="69" t="s">
        <v>143</v>
      </c>
      <c r="C52" s="70" t="s">
        <v>144</v>
      </c>
      <c r="D52" s="71" t="s">
        <v>27</v>
      </c>
      <c r="E52" s="72">
        <v>0</v>
      </c>
      <c r="F52" s="72">
        <v>0</v>
      </c>
      <c r="G52" s="72">
        <v>0</v>
      </c>
      <c r="H52" s="72">
        <v>0</v>
      </c>
      <c r="I52" s="72">
        <v>0</v>
      </c>
      <c r="J52" s="72">
        <v>0</v>
      </c>
      <c r="K52" s="72">
        <v>0</v>
      </c>
      <c r="L52" s="67"/>
      <c r="M52" s="100"/>
      <c r="N52" s="124" t="s">
        <v>142</v>
      </c>
      <c r="O52" s="125" t="s">
        <v>180</v>
      </c>
      <c r="P52" s="126" t="s">
        <v>181</v>
      </c>
      <c r="Q52" s="71" t="s">
        <v>27</v>
      </c>
      <c r="R52" s="127">
        <v>0</v>
      </c>
      <c r="S52" s="127">
        <v>0</v>
      </c>
      <c r="T52" s="127">
        <v>0</v>
      </c>
      <c r="U52" s="127">
        <v>0</v>
      </c>
      <c r="V52" s="127">
        <v>0</v>
      </c>
      <c r="W52" s="127">
        <v>0</v>
      </c>
      <c r="X52" s="127">
        <v>0</v>
      </c>
      <c r="Y52" s="128"/>
      <c r="Z52" s="100"/>
      <c r="AA52" s="68" t="s">
        <v>142</v>
      </c>
      <c r="AB52" s="69" t="s">
        <v>143</v>
      </c>
      <c r="AC52" s="70" t="s">
        <v>144</v>
      </c>
      <c r="AD52" s="67"/>
      <c r="AE52" s="67"/>
      <c r="AF52" s="67"/>
      <c r="AG52" s="67"/>
      <c r="AH52" s="67"/>
      <c r="AI52" s="67"/>
      <c r="AJ52" s="67"/>
      <c r="AK52" s="67"/>
    </row>
    <row r="53" spans="1:37" ht="17.5" x14ac:dyDescent="0.35">
      <c r="A53" s="163" t="s">
        <v>145</v>
      </c>
      <c r="B53" s="69" t="s">
        <v>146</v>
      </c>
      <c r="C53" s="70" t="s">
        <v>147</v>
      </c>
      <c r="D53" s="71" t="s">
        <v>31</v>
      </c>
      <c r="E53" s="73">
        <f t="shared" ref="E53:K53" si="35">E52*E50</f>
        <v>0</v>
      </c>
      <c r="F53" s="73">
        <f t="shared" si="35"/>
        <v>0</v>
      </c>
      <c r="G53" s="73">
        <f t="shared" si="35"/>
        <v>0</v>
      </c>
      <c r="H53" s="73">
        <f t="shared" si="35"/>
        <v>0</v>
      </c>
      <c r="I53" s="73">
        <f t="shared" si="35"/>
        <v>0</v>
      </c>
      <c r="J53" s="73">
        <f t="shared" si="35"/>
        <v>0</v>
      </c>
      <c r="K53" s="73">
        <f t="shared" si="35"/>
        <v>0</v>
      </c>
      <c r="L53" s="67"/>
      <c r="M53" s="100"/>
      <c r="N53" s="124" t="s">
        <v>145</v>
      </c>
      <c r="O53" s="125" t="s">
        <v>182</v>
      </c>
      <c r="P53" s="126" t="s">
        <v>183</v>
      </c>
      <c r="Q53" s="71" t="s">
        <v>31</v>
      </c>
      <c r="R53" s="129">
        <f t="shared" ref="R53:X53" si="36">R52*R50</f>
        <v>0</v>
      </c>
      <c r="S53" s="129">
        <f t="shared" si="36"/>
        <v>0</v>
      </c>
      <c r="T53" s="129">
        <f t="shared" si="36"/>
        <v>0</v>
      </c>
      <c r="U53" s="129">
        <f t="shared" si="36"/>
        <v>0</v>
      </c>
      <c r="V53" s="129">
        <f t="shared" si="36"/>
        <v>0</v>
      </c>
      <c r="W53" s="129">
        <f t="shared" si="36"/>
        <v>0</v>
      </c>
      <c r="X53" s="129">
        <f t="shared" si="36"/>
        <v>0</v>
      </c>
      <c r="Y53" s="128"/>
      <c r="Z53" s="100"/>
      <c r="AA53" s="68" t="s">
        <v>145</v>
      </c>
      <c r="AB53" s="69" t="s">
        <v>146</v>
      </c>
      <c r="AC53" s="70" t="s">
        <v>147</v>
      </c>
      <c r="AD53" s="67"/>
      <c r="AE53" s="67"/>
      <c r="AF53" s="67"/>
      <c r="AG53" s="67"/>
      <c r="AH53" s="67"/>
      <c r="AI53" s="67"/>
      <c r="AJ53" s="67"/>
      <c r="AK53" s="67"/>
    </row>
    <row r="54" spans="1:37" ht="30" x14ac:dyDescent="0.35">
      <c r="A54" s="162" t="s">
        <v>148</v>
      </c>
      <c r="B54" s="64" t="s">
        <v>149</v>
      </c>
      <c r="C54" s="65" t="s">
        <v>150</v>
      </c>
      <c r="D54" s="66" t="s">
        <v>31</v>
      </c>
      <c r="E54" s="166">
        <f t="shared" ref="E54:K54" si="37">E50+E53</f>
        <v>0</v>
      </c>
      <c r="F54" s="166">
        <f t="shared" si="37"/>
        <v>0</v>
      </c>
      <c r="G54" s="166">
        <f t="shared" si="37"/>
        <v>0</v>
      </c>
      <c r="H54" s="166">
        <f t="shared" si="37"/>
        <v>0</v>
      </c>
      <c r="I54" s="166">
        <f t="shared" si="37"/>
        <v>0</v>
      </c>
      <c r="J54" s="166">
        <f t="shared" si="37"/>
        <v>0</v>
      </c>
      <c r="K54" s="166">
        <f t="shared" si="37"/>
        <v>0</v>
      </c>
      <c r="L54" s="166">
        <f>SUM(E54:K54)</f>
        <v>0</v>
      </c>
      <c r="M54" s="100"/>
      <c r="N54" s="63" t="s">
        <v>148</v>
      </c>
      <c r="O54" s="64" t="s">
        <v>184</v>
      </c>
      <c r="P54" s="65" t="s">
        <v>150</v>
      </c>
      <c r="Q54" s="66" t="s">
        <v>31</v>
      </c>
      <c r="R54" s="166">
        <v>0</v>
      </c>
      <c r="S54" s="166">
        <v>0</v>
      </c>
      <c r="T54" s="166">
        <v>0</v>
      </c>
      <c r="U54" s="166">
        <v>0</v>
      </c>
      <c r="V54" s="166">
        <v>0</v>
      </c>
      <c r="W54" s="166">
        <v>0</v>
      </c>
      <c r="X54" s="166">
        <v>0</v>
      </c>
      <c r="Y54" s="166">
        <f>SUM(R54:X54)</f>
        <v>0</v>
      </c>
      <c r="Z54" s="100"/>
      <c r="AA54" s="63" t="s">
        <v>148</v>
      </c>
      <c r="AB54" s="64" t="s">
        <v>149</v>
      </c>
      <c r="AC54" s="65" t="s">
        <v>150</v>
      </c>
      <c r="AD54" s="167" t="e">
        <f t="shared" ref="AD54:AK54" si="38">E54/R54-1</f>
        <v>#DIV/0!</v>
      </c>
      <c r="AE54" s="167" t="e">
        <f t="shared" si="38"/>
        <v>#DIV/0!</v>
      </c>
      <c r="AF54" s="167" t="e">
        <f t="shared" si="38"/>
        <v>#DIV/0!</v>
      </c>
      <c r="AG54" s="167" t="e">
        <f t="shared" si="38"/>
        <v>#DIV/0!</v>
      </c>
      <c r="AH54" s="167" t="e">
        <f t="shared" si="38"/>
        <v>#DIV/0!</v>
      </c>
      <c r="AI54" s="167" t="e">
        <f t="shared" si="38"/>
        <v>#DIV/0!</v>
      </c>
      <c r="AJ54" s="167" t="e">
        <f t="shared" si="38"/>
        <v>#DIV/0!</v>
      </c>
      <c r="AK54" s="167" t="e">
        <f t="shared" si="38"/>
        <v>#DIV/0!</v>
      </c>
    </row>
    <row r="55" spans="1:37" s="79" customFormat="1" ht="31" x14ac:dyDescent="0.35">
      <c r="A55" s="168" t="s">
        <v>151</v>
      </c>
      <c r="B55" s="169" t="s">
        <v>152</v>
      </c>
      <c r="C55" s="170" t="s">
        <v>153</v>
      </c>
      <c r="D55" s="170" t="s">
        <v>31</v>
      </c>
      <c r="E55" s="171">
        <f>'Speka esosha maksa'!E55</f>
        <v>0</v>
      </c>
      <c r="F55" s="171">
        <f>'Speka esosha maksa'!F55</f>
        <v>0</v>
      </c>
      <c r="G55" s="171">
        <f>'Speka esosha maksa'!G55</f>
        <v>0</v>
      </c>
      <c r="H55" s="171">
        <f>'Speka esosha maksa'!H55</f>
        <v>0</v>
      </c>
      <c r="I55" s="171">
        <f>'Speka esosha maksa'!I55</f>
        <v>0</v>
      </c>
      <c r="J55" s="171">
        <f>'Speka esosha maksa'!J55</f>
        <v>0</v>
      </c>
      <c r="K55" s="171">
        <f>'Speka esosha maksa'!K55</f>
        <v>0</v>
      </c>
      <c r="L55" s="172">
        <f>SUM(E55:K55)</f>
        <v>0</v>
      </c>
      <c r="M55" s="100"/>
      <c r="N55" s="168" t="s">
        <v>151</v>
      </c>
      <c r="O55" s="169" t="s">
        <v>152</v>
      </c>
      <c r="P55" s="170" t="s">
        <v>153</v>
      </c>
      <c r="Q55" s="170" t="s">
        <v>31</v>
      </c>
      <c r="R55" s="173">
        <v>0</v>
      </c>
      <c r="S55" s="173">
        <v>0</v>
      </c>
      <c r="T55" s="173">
        <v>0</v>
      </c>
      <c r="U55" s="173">
        <v>0</v>
      </c>
      <c r="V55" s="173">
        <v>0</v>
      </c>
      <c r="W55" s="173">
        <v>0</v>
      </c>
      <c r="X55" s="173">
        <v>0</v>
      </c>
      <c r="Y55" s="174">
        <f>SUM(R55:X55)</f>
        <v>0</v>
      </c>
      <c r="Z55" s="100"/>
      <c r="AA55" s="168" t="s">
        <v>151</v>
      </c>
      <c r="AB55" s="169" t="s">
        <v>185</v>
      </c>
      <c r="AC55" s="170" t="s">
        <v>153</v>
      </c>
      <c r="AD55" s="175">
        <v>0</v>
      </c>
      <c r="AE55" s="175">
        <v>0</v>
      </c>
      <c r="AF55" s="175">
        <v>0</v>
      </c>
      <c r="AG55" s="175">
        <v>0</v>
      </c>
      <c r="AH55" s="175">
        <v>0</v>
      </c>
      <c r="AI55" s="175">
        <v>0</v>
      </c>
      <c r="AJ55" s="175">
        <v>0</v>
      </c>
      <c r="AK55" s="176">
        <f>SUM(AD55:AJ55)</f>
        <v>0</v>
      </c>
    </row>
    <row r="56" spans="1:37" s="79" customFormat="1" ht="30" x14ac:dyDescent="0.35">
      <c r="A56" s="80" t="s">
        <v>154</v>
      </c>
      <c r="B56" s="81" t="s">
        <v>155</v>
      </c>
      <c r="C56" s="82" t="s">
        <v>156</v>
      </c>
      <c r="D56" s="82" t="s">
        <v>31</v>
      </c>
      <c r="E56" s="83">
        <f t="shared" ref="E56:K56" si="39">E53-E55</f>
        <v>0</v>
      </c>
      <c r="F56" s="83">
        <f t="shared" si="39"/>
        <v>0</v>
      </c>
      <c r="G56" s="83">
        <f t="shared" si="39"/>
        <v>0</v>
      </c>
      <c r="H56" s="83">
        <f t="shared" si="39"/>
        <v>0</v>
      </c>
      <c r="I56" s="83">
        <f t="shared" si="39"/>
        <v>0</v>
      </c>
      <c r="J56" s="83">
        <f t="shared" si="39"/>
        <v>0</v>
      </c>
      <c r="K56" s="83">
        <f t="shared" si="39"/>
        <v>0</v>
      </c>
      <c r="L56" s="83">
        <f>SUM(E56:K56)</f>
        <v>0</v>
      </c>
      <c r="M56" s="100"/>
      <c r="N56" s="80" t="s">
        <v>154</v>
      </c>
      <c r="O56" s="81" t="s">
        <v>186</v>
      </c>
      <c r="P56" s="82" t="s">
        <v>187</v>
      </c>
      <c r="Q56" s="82" t="s">
        <v>31</v>
      </c>
      <c r="R56" s="83">
        <f t="shared" ref="R56:X56" si="40">R54-R50</f>
        <v>0</v>
      </c>
      <c r="S56" s="83">
        <f t="shared" si="40"/>
        <v>0</v>
      </c>
      <c r="T56" s="83">
        <f t="shared" si="40"/>
        <v>0</v>
      </c>
      <c r="U56" s="83">
        <f t="shared" si="40"/>
        <v>0</v>
      </c>
      <c r="V56" s="83">
        <f t="shared" si="40"/>
        <v>0</v>
      </c>
      <c r="W56" s="83">
        <f t="shared" si="40"/>
        <v>0</v>
      </c>
      <c r="X56" s="83">
        <f t="shared" si="40"/>
        <v>0</v>
      </c>
      <c r="Y56" s="83">
        <f>SUM(R56:X56)</f>
        <v>0</v>
      </c>
      <c r="Z56" s="100"/>
      <c r="AA56" s="80" t="s">
        <v>154</v>
      </c>
      <c r="AB56" s="81" t="s">
        <v>188</v>
      </c>
      <c r="AC56" s="177" t="s">
        <v>189</v>
      </c>
      <c r="AD56" s="83">
        <f>E56-R56</f>
        <v>0</v>
      </c>
      <c r="AE56" s="83">
        <f t="shared" ref="AE56:AJ56" si="41">F56-S56</f>
        <v>0</v>
      </c>
      <c r="AF56" s="83">
        <f t="shared" si="41"/>
        <v>0</v>
      </c>
      <c r="AG56" s="83">
        <f t="shared" si="41"/>
        <v>0</v>
      </c>
      <c r="AH56" s="83">
        <f t="shared" si="41"/>
        <v>0</v>
      </c>
      <c r="AI56" s="83">
        <f t="shared" si="41"/>
        <v>0</v>
      </c>
      <c r="AJ56" s="83">
        <f t="shared" si="41"/>
        <v>0</v>
      </c>
      <c r="AK56" s="83">
        <f>L56-Y56</f>
        <v>0</v>
      </c>
    </row>
    <row r="57" spans="1:37" ht="30" x14ac:dyDescent="0.35">
      <c r="A57" s="59" t="s">
        <v>157</v>
      </c>
      <c r="B57" s="60" t="s">
        <v>158</v>
      </c>
      <c r="C57" s="61" t="s">
        <v>159</v>
      </c>
      <c r="D57" s="61" t="s">
        <v>31</v>
      </c>
      <c r="E57" s="62">
        <f t="shared" ref="E57:K57" si="42">E54-E55</f>
        <v>0</v>
      </c>
      <c r="F57" s="62">
        <f t="shared" si="42"/>
        <v>0</v>
      </c>
      <c r="G57" s="62">
        <f t="shared" si="42"/>
        <v>0</v>
      </c>
      <c r="H57" s="62">
        <f t="shared" si="42"/>
        <v>0</v>
      </c>
      <c r="I57" s="62">
        <f t="shared" si="42"/>
        <v>0</v>
      </c>
      <c r="J57" s="62">
        <f t="shared" si="42"/>
        <v>0</v>
      </c>
      <c r="K57" s="62">
        <f t="shared" si="42"/>
        <v>0</v>
      </c>
      <c r="L57" s="62">
        <f>SUM(E57:K57)</f>
        <v>0</v>
      </c>
      <c r="M57" s="100"/>
      <c r="N57" s="59" t="s">
        <v>157</v>
      </c>
      <c r="O57" s="60" t="s">
        <v>190</v>
      </c>
      <c r="P57" s="61" t="s">
        <v>159</v>
      </c>
      <c r="Q57" s="61" t="s">
        <v>31</v>
      </c>
      <c r="R57" s="62">
        <f t="shared" ref="R57:X57" si="43">R50</f>
        <v>0</v>
      </c>
      <c r="S57" s="62">
        <f t="shared" si="43"/>
        <v>0</v>
      </c>
      <c r="T57" s="62">
        <f t="shared" si="43"/>
        <v>0</v>
      </c>
      <c r="U57" s="62">
        <f t="shared" si="43"/>
        <v>0</v>
      </c>
      <c r="V57" s="62">
        <f t="shared" si="43"/>
        <v>0</v>
      </c>
      <c r="W57" s="62">
        <f t="shared" si="43"/>
        <v>0</v>
      </c>
      <c r="X57" s="62">
        <f t="shared" si="43"/>
        <v>0</v>
      </c>
      <c r="Y57" s="62">
        <f>SUM(R57:X57)</f>
        <v>0</v>
      </c>
      <c r="Z57" s="100"/>
    </row>
    <row r="58" spans="1:37" ht="30" x14ac:dyDescent="0.35">
      <c r="A58" s="59" t="s">
        <v>160</v>
      </c>
      <c r="B58" s="84" t="s">
        <v>161</v>
      </c>
      <c r="C58" s="61" t="s">
        <v>162</v>
      </c>
      <c r="D58" s="61" t="s">
        <v>163</v>
      </c>
      <c r="E58" s="85" t="e">
        <f t="shared" ref="E58:K58" si="44">IF(E57/E6&lt;=0,0,E57/E6)</f>
        <v>#DIV/0!</v>
      </c>
      <c r="F58" s="85" t="e">
        <f t="shared" si="44"/>
        <v>#DIV/0!</v>
      </c>
      <c r="G58" s="85" t="e">
        <f t="shared" si="44"/>
        <v>#DIV/0!</v>
      </c>
      <c r="H58" s="85" t="e">
        <f t="shared" si="44"/>
        <v>#DIV/0!</v>
      </c>
      <c r="I58" s="85" t="e">
        <f t="shared" si="44"/>
        <v>#DIV/0!</v>
      </c>
      <c r="J58" s="85" t="e">
        <f t="shared" si="44"/>
        <v>#DIV/0!</v>
      </c>
      <c r="K58" s="85" t="e">
        <f t="shared" si="44"/>
        <v>#DIV/0!</v>
      </c>
      <c r="N58" s="59" t="s">
        <v>160</v>
      </c>
      <c r="O58" s="135" t="s">
        <v>191</v>
      </c>
      <c r="P58" s="61" t="s">
        <v>162</v>
      </c>
      <c r="Q58" s="61" t="s">
        <v>163</v>
      </c>
      <c r="R58" s="85" t="e">
        <f t="shared" ref="R58:X58" si="45">IF(R57/R6&lt;=0,0,R57/R6)</f>
        <v>#DIV/0!</v>
      </c>
      <c r="S58" s="85" t="e">
        <f t="shared" si="45"/>
        <v>#DIV/0!</v>
      </c>
      <c r="T58" s="85" t="e">
        <f t="shared" si="45"/>
        <v>#DIV/0!</v>
      </c>
      <c r="U58" s="85" t="e">
        <f t="shared" si="45"/>
        <v>#DIV/0!</v>
      </c>
      <c r="V58" s="85" t="e">
        <f t="shared" si="45"/>
        <v>#DIV/0!</v>
      </c>
      <c r="W58" s="85" t="e">
        <f t="shared" si="45"/>
        <v>#DIV/0!</v>
      </c>
      <c r="X58" s="85" t="e">
        <f t="shared" si="45"/>
        <v>#DIV/0!</v>
      </c>
      <c r="Z58" s="100"/>
    </row>
    <row r="59" spans="1:37" ht="60" customHeight="1" x14ac:dyDescent="0.35">
      <c r="A59" s="510" t="s">
        <v>164</v>
      </c>
      <c r="B59" s="510"/>
      <c r="C59" s="510"/>
      <c r="E59" s="87"/>
      <c r="F59" s="87"/>
      <c r="G59" s="87"/>
      <c r="H59" s="87"/>
      <c r="I59" s="87"/>
      <c r="J59" s="87"/>
      <c r="K59" s="87"/>
      <c r="O59" s="165" t="s">
        <v>192</v>
      </c>
      <c r="Z59" s="100"/>
    </row>
    <row r="60" spans="1:37" x14ac:dyDescent="0.35">
      <c r="A60" s="88" t="s">
        <v>165</v>
      </c>
      <c r="B60" s="89"/>
      <c r="O60" s="136" t="s">
        <v>193</v>
      </c>
      <c r="Z60" s="100"/>
    </row>
    <row r="61" spans="1:37" ht="104.25" customHeight="1" x14ac:dyDescent="0.35">
      <c r="B61" s="90"/>
      <c r="O61" s="90"/>
    </row>
    <row r="62" spans="1:37" ht="15.75" customHeight="1" x14ac:dyDescent="0.35">
      <c r="B62" s="92"/>
      <c r="E62" s="93"/>
      <c r="F62" s="93"/>
      <c r="O62" s="92"/>
      <c r="R62" s="93"/>
      <c r="S62" s="93"/>
      <c r="AD62" s="93"/>
      <c r="AE62" s="93"/>
    </row>
    <row r="63" spans="1:37" ht="16.5" customHeight="1" x14ac:dyDescent="0.35">
      <c r="B63" s="92"/>
      <c r="E63" s="93"/>
      <c r="F63" s="93"/>
      <c r="O63" s="92"/>
      <c r="R63" s="93"/>
      <c r="S63" s="93"/>
    </row>
    <row r="64" spans="1:37" x14ac:dyDescent="0.35">
      <c r="B64" s="92"/>
      <c r="E64" s="93"/>
      <c r="F64" s="93"/>
      <c r="M64" s="137"/>
      <c r="O64" s="92"/>
      <c r="R64" s="93"/>
      <c r="S64" s="93"/>
      <c r="Z64" s="137"/>
    </row>
    <row r="65" spans="1:19" x14ac:dyDescent="0.35">
      <c r="B65" s="92"/>
      <c r="E65" s="93"/>
      <c r="F65" s="93"/>
      <c r="O65" s="92"/>
      <c r="R65" s="93"/>
      <c r="S65" s="93"/>
    </row>
    <row r="66" spans="1:19" x14ac:dyDescent="0.35">
      <c r="B66" s="92"/>
      <c r="E66" s="93"/>
      <c r="F66" s="93"/>
      <c r="O66" s="92"/>
      <c r="R66" s="93"/>
      <c r="S66" s="93"/>
    </row>
    <row r="67" spans="1:19" x14ac:dyDescent="0.35">
      <c r="A67" s="92"/>
      <c r="B67" s="92"/>
      <c r="E67" s="93"/>
      <c r="F67" s="93"/>
      <c r="N67" s="92"/>
      <c r="O67" s="92"/>
      <c r="R67" s="93"/>
      <c r="S67" s="93"/>
    </row>
    <row r="68" spans="1:19" x14ac:dyDescent="0.35">
      <c r="B68" s="92"/>
      <c r="E68" s="93"/>
      <c r="F68" s="93"/>
      <c r="O68" s="92"/>
      <c r="R68" s="93"/>
      <c r="S68" s="93"/>
    </row>
    <row r="69" spans="1:19" x14ac:dyDescent="0.35">
      <c r="B69" s="92"/>
      <c r="E69" s="93"/>
      <c r="F69" s="93"/>
    </row>
    <row r="70" spans="1:19" x14ac:dyDescent="0.35">
      <c r="D70" s="1"/>
    </row>
  </sheetData>
  <mergeCells count="28">
    <mergeCell ref="D1:L1"/>
    <mergeCell ref="P1:Y1"/>
    <mergeCell ref="AA1:AC1"/>
    <mergeCell ref="AD1:AK1"/>
    <mergeCell ref="D2:L2"/>
    <mergeCell ref="R2:Y2"/>
    <mergeCell ref="AD2:AK2"/>
    <mergeCell ref="B3:B4"/>
    <mergeCell ref="C3:C4"/>
    <mergeCell ref="D3:D4"/>
    <mergeCell ref="E3:I3"/>
    <mergeCell ref="J3:K3"/>
    <mergeCell ref="AI3:AJ3"/>
    <mergeCell ref="AK3:AK4"/>
    <mergeCell ref="A59:C59"/>
    <mergeCell ref="W3:X3"/>
    <mergeCell ref="Y3:Y4"/>
    <mergeCell ref="AA3:AA4"/>
    <mergeCell ref="AB3:AB4"/>
    <mergeCell ref="AC3:AC4"/>
    <mergeCell ref="AD3:AH3"/>
    <mergeCell ref="L3:L4"/>
    <mergeCell ref="N3:N4"/>
    <mergeCell ref="O3:O4"/>
    <mergeCell ref="P3:P4"/>
    <mergeCell ref="Q3:Q4"/>
    <mergeCell ref="R3:V3"/>
    <mergeCell ref="A3:A4"/>
  </mergeCells>
  <hyperlinks>
    <hyperlink ref="O2" r:id="rId1" xr:uid="{ECDA5186-632B-469F-A20E-8E78818DD56B}"/>
    <hyperlink ref="P2" r:id="rId2" xr:uid="{7DACC12E-24E6-42AF-94FF-0F5A6ACEBC32}"/>
    <hyperlink ref="B2" r:id="rId3" xr:uid="{984B7E3F-8285-4CF9-8A28-14BF05A33746}"/>
    <hyperlink ref="C2" r:id="rId4" xr:uid="{17C5F9ED-87AB-4BDB-88BC-FAAAE2CB7F3A}"/>
    <hyperlink ref="AB2" r:id="rId5" xr:uid="{CE378E94-622D-4C50-99E5-D38AD1C6CBA1}"/>
  </hyperlinks>
  <pageMargins left="0.7" right="0.7" top="0.75" bottom="0.75" header="0.3" footer="0.3"/>
  <pageSetup paperSize="9" orientation="portrait" verticalDpi="0" r:id="rId6"/>
  <legacy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30</vt:i4>
      </vt:variant>
    </vt:vector>
  </HeadingPairs>
  <TitlesOfParts>
    <vt:vector size="30" baseType="lpstr">
      <vt:lpstr>kontu pl</vt:lpstr>
      <vt:lpstr>2 pielik</vt:lpstr>
      <vt:lpstr>budzets </vt:lpstr>
      <vt:lpstr>virsgramata_fakts'--</vt:lpstr>
      <vt:lpstr>1_apjomi</vt:lpstr>
      <vt:lpstr>apjomi_pa_procesiem</vt:lpstr>
      <vt:lpstr>modelis</vt:lpstr>
      <vt:lpstr>Speka esosha maksa</vt:lpstr>
      <vt:lpstr>Fakts'X-1</vt:lpstr>
      <vt:lpstr>Fakts'X</vt:lpstr>
      <vt:lpstr>TOTAL-MAKSAS PROJEKTS</vt:lpstr>
      <vt:lpstr>2.</vt:lpstr>
      <vt:lpstr>2.1</vt:lpstr>
      <vt:lpstr>2.2</vt:lpstr>
      <vt:lpstr>2.3</vt:lpstr>
      <vt:lpstr>2.4</vt:lpstr>
      <vt:lpstr>3.2.</vt:lpstr>
      <vt:lpstr>3.4.</vt:lpstr>
      <vt:lpstr>3.</vt:lpstr>
      <vt:lpstr>3.3</vt:lpstr>
      <vt:lpstr>3.5</vt:lpstr>
      <vt:lpstr>3.6</vt:lpstr>
      <vt:lpstr>3.7</vt:lpstr>
      <vt:lpstr>3.8</vt:lpstr>
      <vt:lpstr>transports+iekartas</vt:lpstr>
      <vt:lpstr>skir.lin raziba</vt:lpstr>
      <vt:lpstr>Elektriba</vt:lpstr>
      <vt:lpstr>4.-5.</vt:lpstr>
      <vt:lpstr>7.</vt:lpstr>
      <vt:lpstr>Realizacija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Inese Vēvere</dc:creator>
  <cp:lastModifiedBy>Baiba Jakobsone</cp:lastModifiedBy>
  <dcterms:created xsi:type="dcterms:W3CDTF">2022-10-16T04:48:13Z</dcterms:created>
  <dcterms:modified xsi:type="dcterms:W3CDTF">2022-10-25T09:13:23Z</dcterms:modified>
</cp:coreProperties>
</file>