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Baiba_Faili\Baiba Jakobsone\SABIEDRISKO ATTIECĪBU JAUTĀJUMI\KOMUNIKĀCIJU AKTIVITĀTES\"/>
    </mc:Choice>
  </mc:AlternateContent>
  <xr:revisionPtr revIDLastSave="0" documentId="8_{512B8388-D3A8-4510-8905-8D92D2479C75}" xr6:coauthVersionLast="47" xr6:coauthVersionMax="47" xr10:uidLastSave="{00000000-0000-0000-0000-000000000000}"/>
  <bookViews>
    <workbookView xWindow="-120" yWindow="-120" windowWidth="29040" windowHeight="15840" activeTab="1" xr2:uid="{89094A07-BE0A-4DBC-A30D-E21EE5EB8889}"/>
  </bookViews>
  <sheets>
    <sheet name="Apraksts" sheetId="4" r:id="rId1"/>
    <sheet name="Aprēķinu lapa"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6" l="1"/>
  <c r="S19" i="6"/>
  <c r="V38" i="6"/>
  <c r="V39" i="6"/>
  <c r="V40" i="6"/>
  <c r="V41" i="6"/>
  <c r="V44" i="6" s="1"/>
  <c r="S21" i="6" s="1"/>
  <c r="S27" i="6" s="1"/>
  <c r="V42" i="6"/>
  <c r="V43" i="6"/>
  <c r="F44" i="6"/>
  <c r="F43" i="6"/>
  <c r="F42" i="6"/>
  <c r="F41" i="6"/>
  <c r="F40" i="6"/>
  <c r="F39" i="6"/>
  <c r="W19" i="6" l="1"/>
  <c r="W21" i="6" s="1"/>
  <c r="W27" i="6" s="1"/>
  <c r="X19" i="6"/>
  <c r="X21" i="6" s="1"/>
  <c r="X27" i="6" s="1"/>
  <c r="T19" i="6"/>
  <c r="T21" i="6" s="1"/>
  <c r="T27" i="6" s="1"/>
  <c r="V19" i="6"/>
  <c r="V21" i="6" s="1"/>
  <c r="V27" i="6" s="1"/>
  <c r="U19" i="6"/>
  <c r="U21" i="6" s="1"/>
  <c r="U27" i="6" s="1"/>
  <c r="X32" i="6" l="1"/>
  <c r="X30" i="6"/>
  <c r="X31" i="6"/>
  <c r="G19" i="6"/>
  <c r="G21" i="6" s="1"/>
  <c r="G27" i="6" s="1"/>
  <c r="E19" i="6"/>
  <c r="E21" i="6" s="1"/>
  <c r="E27" i="6" s="1"/>
  <c r="D19" i="6"/>
  <c r="D21" i="6" s="1"/>
  <c r="D27" i="6" s="1"/>
  <c r="F19" i="6"/>
  <c r="F21" i="6" s="1"/>
  <c r="F27" i="6" s="1"/>
  <c r="C19" i="6"/>
  <c r="C21" i="6" s="1"/>
  <c r="C27" i="6" s="1"/>
  <c r="H19" i="6"/>
  <c r="H21" i="6" s="1"/>
  <c r="H27" i="6" s="1"/>
  <c r="H32" i="6" l="1"/>
  <c r="H30" i="6"/>
  <c r="H31" i="6"/>
</calcChain>
</file>

<file path=xl/sharedStrings.xml><?xml version="1.0" encoding="utf-8"?>
<sst xmlns="http://schemas.openxmlformats.org/spreadsheetml/2006/main" count="135" uniqueCount="87">
  <si>
    <t>ENOFUTBLQ4-22</t>
  </si>
  <si>
    <t>SYHELFUTBLQ4-22</t>
  </si>
  <si>
    <t>ENOFUTBLQ1-23</t>
  </si>
  <si>
    <t>SYHELFUTBLQ1-23</t>
  </si>
  <si>
    <t>Q1 23</t>
  </si>
  <si>
    <t>Secība</t>
  </si>
  <si>
    <t>Fin. instruments</t>
  </si>
  <si>
    <t xml:space="preserve">Ekrānšāviņš </t>
  </si>
  <si>
    <t>http://www.nasdaqomx.com/commodities/market-prices/history</t>
  </si>
  <si>
    <t>Elektroniskā saite</t>
  </si>
  <si>
    <t>Q2 23</t>
  </si>
  <si>
    <t>SYHELFUTBLQ2-23</t>
  </si>
  <si>
    <r>
      <t>Starpsumma</t>
    </r>
    <r>
      <rPr>
        <sz val="12"/>
        <color theme="1"/>
        <rFont val="Calibri"/>
        <family val="2"/>
        <charset val="186"/>
        <scheme val="minor"/>
      </rPr>
      <t xml:space="preserve"> (biržas cena bez tirgotāja uzcenojuma)</t>
    </r>
  </si>
  <si>
    <t>Elektroenerģijas nodoklis</t>
  </si>
  <si>
    <t>Balansēšana un uzcenojums (līdz 1 EUR/MWh)</t>
  </si>
  <si>
    <t>ENOFUTBLQ2-23</t>
  </si>
  <si>
    <r>
      <t xml:space="preserve">Sagaidāmā cena </t>
    </r>
    <r>
      <rPr>
        <sz val="12"/>
        <color theme="1"/>
        <rFont val="Calibri"/>
        <family val="2"/>
        <charset val="186"/>
        <scheme val="minor"/>
      </rPr>
      <t>(aplēse)</t>
    </r>
  </si>
  <si>
    <t xml:space="preserve">ENOAFUTBLM###-yy </t>
  </si>
  <si>
    <t>ENOFUTBLQ#-YY</t>
  </si>
  <si>
    <t>Ceturksnis +2</t>
  </si>
  <si>
    <t>Ceturksnis +3</t>
  </si>
  <si>
    <t>Ceturksnis +4</t>
  </si>
  <si>
    <t xml:space="preserve">SYHELAFUTBLM###-yy </t>
  </si>
  <si>
    <t>Formulas</t>
  </si>
  <si>
    <t>Mēneša aplēse 1</t>
  </si>
  <si>
    <t>Mēneša aplēse 2</t>
  </si>
  <si>
    <t>Ceturkšņa aplēse 1</t>
  </si>
  <si>
    <t>Ceturkšņa aplēse 2</t>
  </si>
  <si>
    <t>Ceturkšņa aplēse 3</t>
  </si>
  <si>
    <t>Ceturkšņa aplēse 4</t>
  </si>
  <si>
    <t xml:space="preserve">Pirmais pilnais kalendārais ceturksnis pēc tarifu stāšanās spēkā </t>
  </si>
  <si>
    <t>izmantota aplēse par pilniem ceturkšņiem (nav aizpildītas kolonnas C un D)</t>
  </si>
  <si>
    <t>izmantota aplēse ar diviem mēnešiem (kolonnas C un D abas aizpildītas)</t>
  </si>
  <si>
    <t>izmantota aplēse ar vienu mēnesi (aizpildīta viena no kolonnām C un D)</t>
  </si>
  <si>
    <t>https://www.nordpoolgroup.com/en/Market-data1/Dayahead/Area-Prices/LV/Hourly/?dd=LV&amp;view=table</t>
  </si>
  <si>
    <r>
      <rPr>
        <b/>
        <i/>
        <u/>
        <sz val="11"/>
        <color theme="1"/>
        <rFont val="Calibri"/>
        <family val="2"/>
        <charset val="186"/>
        <scheme val="minor"/>
      </rPr>
      <t>Piezīme</t>
    </r>
    <r>
      <rPr>
        <b/>
        <i/>
        <sz val="11"/>
        <color theme="1"/>
        <rFont val="Calibri"/>
        <family val="2"/>
        <charset val="186"/>
        <scheme val="minor"/>
      </rPr>
      <t>:</t>
    </r>
    <r>
      <rPr>
        <i/>
        <sz val="11"/>
        <color theme="1"/>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ja tarifi stājas spēkā vienu mēnesi pirms jauna ceturkšņa sākuma, aizpilda tikai vienu (C vai D) kolonnu.</t>
    </r>
  </si>
  <si>
    <t>Aprēķinu veikšanai aizpilda tumši dzeltenos laukus. Gaiši pelēkajos laukos sniegts skaidrojums par to, kādos gadījumos laukus ir/nav nepieciešams aizpildīt</t>
  </si>
  <si>
    <t>SYHELFUTBLQ#-YY</t>
  </si>
  <si>
    <t>FIN-LV  delta pēdējos  6 mēnešos</t>
  </si>
  <si>
    <t>Kā pirmo izmanto tarifu stāšanās spēkā mēnesi</t>
  </si>
  <si>
    <t>Latvija (LV)</t>
  </si>
  <si>
    <t>Somija (FI)</t>
  </si>
  <si>
    <t>Starpība</t>
  </si>
  <si>
    <t>maijs</t>
  </si>
  <si>
    <t>aprīlis</t>
  </si>
  <si>
    <t>marts</t>
  </si>
  <si>
    <t>februāris</t>
  </si>
  <si>
    <t>janvāris</t>
  </si>
  <si>
    <t>decembris</t>
  </si>
  <si>
    <t>Vid. Starpība (FIN-LV delta)</t>
  </si>
  <si>
    <t>Rezultāts no FIN-LV deltas aprēķina (šūna F44)</t>
  </si>
  <si>
    <t>Mēneši</t>
  </si>
  <si>
    <r>
      <t xml:space="preserve">(zemāk jāizvēlas </t>
    </r>
    <r>
      <rPr>
        <b/>
        <u/>
        <sz val="12"/>
        <color rgb="FFFF0000"/>
        <rFont val="Arial"/>
        <family val="2"/>
      </rPr>
      <t>viens</t>
    </r>
    <r>
      <rPr>
        <b/>
        <sz val="12"/>
        <color rgb="FFFF0000"/>
        <rFont val="Arial"/>
        <family val="2"/>
      </rPr>
      <t xml:space="preserve"> atbilstošais scenārijs)</t>
    </r>
  </si>
  <si>
    <t>Elektroenerģijas biržas cenas aplēse tarifu projektam:</t>
  </si>
  <si>
    <t>iepriekšējais mēnesis pirms aprēķinu veikšanas mēneša</t>
  </si>
  <si>
    <t>Aplēsei izmantoto mēnešu / ceturkšņu nosaukumi</t>
  </si>
  <si>
    <t xml:space="preserve">ENOAFUTBLMAUG-22; ENOAFUTBLMSEP-22; </t>
  </si>
  <si>
    <t>Q4 22</t>
  </si>
  <si>
    <t>Q3 23</t>
  </si>
  <si>
    <t xml:space="preserve">SYHELAFUTBLMAUG-22; SYHELAFUTBLMSEP-22; </t>
  </si>
  <si>
    <t>ENOFUTBLQ3-23</t>
  </si>
  <si>
    <t>Šobrīd izmantojam 1,01 EUR/MWh, jāpārskata līdz ar normatīvo aktu grozījumiem</t>
  </si>
  <si>
    <t>Šobrīd izmantojam 1,00 EUR/MWh, var periodiski pārskatīt</t>
  </si>
  <si>
    <r>
      <rPr>
        <b/>
        <i/>
        <u/>
        <sz val="12"/>
        <color theme="1"/>
        <rFont val="Calibri"/>
        <family val="2"/>
        <charset val="186"/>
        <scheme val="minor"/>
      </rPr>
      <t>Piezīme</t>
    </r>
    <r>
      <rPr>
        <i/>
        <sz val="12"/>
        <color theme="1"/>
        <rFont val="Calibri"/>
        <family val="2"/>
        <charset val="186"/>
        <scheme val="minor"/>
      </rPr>
      <t xml:space="preserve">: ja elektroenerģijas līgums jau ir noslēgts, 24.rindā ieraksta līgumā noteikto </t>
    </r>
    <r>
      <rPr>
        <b/>
        <i/>
        <sz val="12"/>
        <color theme="1"/>
        <rFont val="Calibri"/>
        <family val="2"/>
        <charset val="186"/>
        <scheme val="minor"/>
      </rPr>
      <t>elektroenerģijas tirgotāja uzcenojumu</t>
    </r>
    <r>
      <rPr>
        <i/>
        <sz val="12"/>
        <color theme="1"/>
        <rFont val="Calibri"/>
        <family val="2"/>
        <charset val="186"/>
        <scheme val="minor"/>
      </rPr>
      <t>, savukārt 23.rindu atstāj tukšu. Tirgotāji uzcenojumā nodokli atsevišķi neizdala.</t>
    </r>
  </si>
  <si>
    <t>SYHELFUTBLQ3-23</t>
  </si>
  <si>
    <t>izmantota aplēse ar diviem mēnešiem</t>
  </si>
  <si>
    <t xml:space="preserve">izmantota aplēse ar vienu mēnesi </t>
  </si>
  <si>
    <t>izmantota aplēse par pilniem ceturkšņiem</t>
  </si>
  <si>
    <t>Aprēķina paraugs (veikts 03.06.2022.) tarifiem, kuri stāsies spēkā 01.08.2022.</t>
  </si>
  <si>
    <t>FIN-LV deltas pēdējos 6 mēnešos aprēķins atbilstoši Aprakstam</t>
  </si>
  <si>
    <r>
      <rPr>
        <b/>
        <sz val="11"/>
        <color theme="1"/>
        <rFont val="Arial"/>
        <family val="2"/>
        <charset val="186"/>
      </rPr>
      <t>ENOAFUTBLM###-yy</t>
    </r>
    <r>
      <rPr>
        <sz val="11"/>
        <color theme="1"/>
        <rFont val="Arial"/>
        <family val="2"/>
      </rPr>
      <t xml:space="preserve">
</t>
    </r>
    <r>
      <rPr>
        <i/>
        <sz val="11"/>
        <color theme="1"/>
        <rFont val="Arial"/>
        <family val="2"/>
        <charset val="186"/>
      </rPr>
      <t>(ENOAFUTBLMAUG-22
ENOAFUTBLMSEP-22)</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</si>
  <si>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(SYHELAFUTBLMAUG-22 
SYHELAFUTBLMSEP-22)</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</si>
  <si>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ENOFUTBLQ4-22, ENOFUTBLQ1-23, 
       ENOFUTBLQ2-23 un ENOFUTBLQ3-23 (skat. kolonnu DAILY FIX);
   4) rādītājus ieraksta Aprēķinu lapā attiecīgi šūnās E7, F8, G9 un H10</t>
    </r>
  </si>
  <si>
    <r>
      <rPr>
        <b/>
        <sz val="11"/>
        <color theme="1"/>
        <rFont val="Arial"/>
        <family val="2"/>
        <charset val="186"/>
      </rPr>
      <t>ENOFUTBLQ#-yy</t>
    </r>
    <r>
      <rPr>
        <sz val="11"/>
        <color theme="1"/>
        <rFont val="Arial"/>
        <family val="2"/>
      </rPr>
      <t xml:space="preserve">
</t>
    </r>
    <r>
      <rPr>
        <i/>
        <sz val="11"/>
        <color theme="1"/>
        <rFont val="Arial"/>
        <family val="2"/>
        <charset val="186"/>
      </rPr>
      <t>(ENOFUTBLQ4-22,
ENOFUTBLQ1-23,
ENOFUTBLQ2-23,
ENOFUTBLQ3-23)</t>
    </r>
  </si>
  <si>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(SYHELFUTBLQ4-22, 
SYHELFUTBLQ1-23, 
SYHELFUTBLQ2-23
SYHELFUTBLQ3-23)</t>
    </r>
  </si>
  <si>
    <t>Darbs aprēķinu lapā!</t>
  </si>
  <si>
    <t>finanšu instrumentu summas + eletroenerģijas tirgotāja uzcenojums</t>
  </si>
  <si>
    <t>FIN-LV pēdējo 6 mēnešu
Spot cenas starpība</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</si>
  <si>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pēdējo 6 mēnešu cenu starpībām.
   1) seko norādītajai saitei 
   2) izvēlas valstis 'LV' un 'FI'
   3) izvēlas periodu 'Monthly' 
   4) veic nepieciešamo salīdzinājumu par 6 pēdējiem mēnešiem 
      (darbs Aprēķinu lapā šūnu apgabalā C38:E43)  </t>
  </si>
  <si>
    <t>Darbību apraksts
 (Elektroenerģijas cenas biržā aplēsei tarifu projektam, kas stājas spēkā 2022.gada 1.augustā)*</t>
  </si>
  <si>
    <t>* Aplēsi sāk gatavot, sākot ar mēnesi, kurā plānota tarifu projekta stāšanās spēkā:
     - ja tarifi stājas spēkā ar konkrēta ceturkšņa 1.mēnesi, tad aplēsei izmanto četru ceturkšņu prognozētās cenas;
     - ja tarifi stājas spēkā divus mēnešus pirms jauna ceturkšņa sākuma, tad aplēsei izmanto šo divu mēnešu un tiem sekojošo četru ceturkšņu prognozētās cenas;
     - ja tarifi stājas spēkā vienu mēnesi pirms jauna ceturkšņa sākuma, tad aplēsei izmanto šī viena mēneša un tam sekojošo četru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</si>
  <si>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</si>
  <si>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r>
      <t xml:space="preserve">Summē 1+2+5 punktu cenas (mēnešiem) un 3+4+5 punktu cenas (ceturkšņiem) </t>
    </r>
    <r>
      <rPr>
        <b/>
        <sz val="11"/>
        <color theme="1"/>
        <rFont val="Arial"/>
        <family val="2"/>
        <charset val="186"/>
      </rPr>
      <t>plus elektroenerģijas tirgotāja uzcenojums</t>
    </r>
    <r>
      <rPr>
        <sz val="11"/>
        <color theme="1"/>
        <rFont val="Arial"/>
        <family val="2"/>
      </rPr>
      <t xml:space="preserve"> ***</t>
    </r>
  </si>
  <si>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ENOAFUTBLMAUG-22 un ENOAFUTBLMSEP-22 
       (skat. kolonnu DAILY FIX);
   4) rādītājus ieraksta Aprēķinu lapā attiecīgi šūnās C5 un D5 </t>
    </r>
  </si>
  <si>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SYHELAFUTBLM###-yy</t>
    </r>
    <r>
      <rPr>
        <b/>
        <sz val="11"/>
        <color theme="1"/>
        <rFont val="Arial"/>
        <family val="2"/>
        <charset val="186"/>
      </rPr>
      <t xml:space="preserve"> </t>
    </r>
    <r>
      <rPr>
        <i/>
        <sz val="11"/>
        <color theme="1"/>
        <rFont val="Arial"/>
        <family val="2"/>
        <charset val="186"/>
      </rPr>
      <t>(ar kuru hedžē Nord Pool biržas Sistēmas cenas un Somijas tirdzniecības zonas cenu starpību)</t>
    </r>
    <r>
      <rPr>
        <b/>
        <u/>
        <sz val="11"/>
        <color theme="1"/>
        <rFont val="Arial"/>
        <family val="2"/>
        <charset val="186"/>
      </rPr>
      <t xml:space="preserve">
</t>
    </r>
    <r>
      <rPr>
        <sz val="11"/>
        <color theme="1"/>
        <rFont val="Arial"/>
        <family val="2"/>
      </rPr>
      <t xml:space="preserve">
</t>
    </r>
    <r>
      <rPr>
        <sz val="11"/>
        <color theme="0" tint="-0.499984740745262"/>
        <rFont val="Arial"/>
        <family val="2"/>
        <charset val="186"/>
      </rPr>
      <t xml:space="preserve">Vietnē http://www.nasdaqomx.com/commodities/market-prices/history:
   1) izvēlnē 'Types' izvēlas 'Month';
   2) izņem atzīmi no izvēlnes 'Traded' (ja tā ir atzīmēta);
</t>
    </r>
    <r>
      <rPr>
        <sz val="11"/>
        <color theme="1"/>
        <rFont val="Arial"/>
        <family val="2"/>
      </rPr>
      <t xml:space="preserve">   3) atrod nākotnes finanšu instrumentu </t>
    </r>
    <r>
      <rPr>
        <sz val="11"/>
        <color theme="1"/>
        <rFont val="Arial"/>
        <family val="2"/>
        <charset val="186"/>
      </rPr>
      <t xml:space="preserve">SYHELAFUTBLMAUG-22 un 
       SYHELAFUTBLMSEP-22 (skat. kolonnu DAILY FIX);
   4) rādītājus ieraksta Aprēķinu lapā attiecīgi šūnās C12 un D12 </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</si>
  <si>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SYHELFUTBLQ#-yy</t>
    </r>
    <r>
      <rPr>
        <b/>
        <sz val="11"/>
        <color theme="1"/>
        <rFont val="Arial"/>
        <family val="2"/>
        <charset val="186"/>
      </rPr>
      <t xml:space="preserve"> </t>
    </r>
    <r>
      <rPr>
        <i/>
        <sz val="11"/>
        <color theme="1"/>
        <rFont val="Arial"/>
        <family val="2"/>
        <charset val="186"/>
      </rPr>
      <t>(ar kuru hedžē Nord Pool biržas Sistēmas cenas un Somijas tirdzniecības zonas cenu starpību)</t>
    </r>
    <r>
      <rPr>
        <b/>
        <u/>
        <sz val="11"/>
        <color theme="1"/>
        <rFont val="Arial"/>
        <family val="2"/>
        <charset val="186"/>
      </rPr>
      <t xml:space="preserve">
</t>
    </r>
    <r>
      <rPr>
        <sz val="11"/>
        <color theme="1"/>
        <rFont val="Arial"/>
        <family val="2"/>
      </rPr>
      <t xml:space="preserve">
</t>
    </r>
    <r>
      <rPr>
        <sz val="11"/>
        <color theme="0" tint="-0.499984740745262"/>
        <rFont val="Arial"/>
        <family val="2"/>
        <charset val="186"/>
      </rPr>
      <t xml:space="preserve">Vietnē http://www.nasdaqomx.com/commodities/market-prices/history:
   1) izvēlnē 'Types' izvēlas 'Quarter';
   2) izņem atzīmi no izvēlnes 'Traded' (ja tā ir atzīmēta);
</t>
    </r>
    <r>
      <rPr>
        <sz val="11"/>
        <rFont val="Arial"/>
        <family val="2"/>
        <charset val="186"/>
      </rPr>
      <t xml:space="preserve">   3) atrod nākotnes finanšu instrumentu SYHELFUTBLQ4-22, SYHELFUTBLQ1-23, 
       SYHELFUTBLQ2-23 un SYHELFUTBLQ3-23 (skat. kolonnu DAILY FIX);
   4) rādītājus ieraksta Aprēķinu lapā attiecīgi šūnās E14, F15, G16 un H17</t>
    </r>
  </si>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</sst>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Arial"/>
      <family val="2"/>
    </font>
    <font>
      <sz val="11"/>
      <color theme="0"/>
      <name val="Arial"/>
      <family val="2"/>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b/>
      <sz val="11"/>
      <color rgb="FFFF0000"/>
      <name val="Arial"/>
      <family val="2"/>
      <charset val="186"/>
    </font>
    <font>
      <sz val="11"/>
      <color theme="1"/>
      <name val="Arial"/>
      <family val="2"/>
      <charset val="186"/>
    </font>
    <font>
      <sz val="12"/>
      <color theme="8"/>
      <name val="Calibri"/>
      <family val="2"/>
      <charset val="186"/>
      <scheme val="minor"/>
    </font>
    <font>
      <sz val="12"/>
      <color rgb="FFFF0000"/>
      <name val="Calibri"/>
      <family val="2"/>
      <charset val="186"/>
      <scheme val="minor"/>
    </font>
    <font>
      <sz val="12"/>
      <name val="Calibri"/>
      <family val="2"/>
      <charset val="186"/>
      <scheme val="minor"/>
    </font>
    <font>
      <sz val="11"/>
      <color rgb="FFFF0000"/>
      <name val="Arial"/>
      <family val="2"/>
    </font>
    <font>
      <b/>
      <sz val="12"/>
      <color theme="4"/>
      <name val="Calibri"/>
      <family val="2"/>
      <charset val="186"/>
      <scheme val="minor"/>
    </font>
    <font>
      <b/>
      <sz val="11"/>
      <color theme="1"/>
      <name val="Arial"/>
      <family val="2"/>
      <charset val="186"/>
    </font>
    <font>
      <u/>
      <sz val="11"/>
      <color theme="10"/>
      <name val="Arial"/>
      <family val="2"/>
    </font>
    <font>
      <b/>
      <sz val="12"/>
      <color theme="1"/>
      <name val="Arial"/>
      <family val="2"/>
      <charset val="186"/>
    </font>
    <font>
      <b/>
      <sz val="12"/>
      <name val="Calibri"/>
      <family val="2"/>
      <charset val="186"/>
      <scheme val="minor"/>
    </font>
    <font>
      <i/>
      <sz val="11"/>
      <color theme="1"/>
      <name val="Arial"/>
      <family val="2"/>
      <charset val="186"/>
    </font>
    <font>
      <i/>
      <sz val="12"/>
      <color theme="1"/>
      <name val="Calibri"/>
      <family val="2"/>
      <charset val="186"/>
      <scheme val="minor"/>
    </font>
    <font>
      <i/>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i/>
      <u/>
      <sz val="11"/>
      <color theme="1"/>
      <name val="Calibri"/>
      <family val="2"/>
      <charset val="186"/>
      <scheme val="minor"/>
    </font>
    <font>
      <b/>
      <i/>
      <sz val="12"/>
      <color theme="1"/>
      <name val="Calibri"/>
      <family val="2"/>
      <charset val="186"/>
      <scheme val="minor"/>
    </font>
    <font>
      <b/>
      <i/>
      <u/>
      <sz val="12"/>
      <color theme="1"/>
      <name val="Calibri"/>
      <family val="2"/>
      <charset val="186"/>
      <scheme val="minor"/>
    </font>
    <font>
      <b/>
      <sz val="12"/>
      <color theme="4"/>
      <name val="Arial"/>
      <family val="2"/>
      <charset val="186"/>
    </font>
    <font>
      <b/>
      <sz val="14"/>
      <color theme="4"/>
      <name val="Arial"/>
      <family val="2"/>
      <charset val="186"/>
    </font>
    <font>
      <b/>
      <sz val="12"/>
      <color rgb="FFFF0000"/>
      <name val="Arial"/>
      <family val="2"/>
    </font>
    <font>
      <b/>
      <u/>
      <sz val="12"/>
      <color rgb="FFFF0000"/>
      <name val="Arial"/>
      <family val="2"/>
    </font>
    <font>
      <sz val="12"/>
      <color theme="0"/>
      <name val="Arial"/>
      <family val="2"/>
    </font>
    <font>
      <sz val="12"/>
      <color theme="1"/>
      <name val="Arial"/>
      <family val="2"/>
    </font>
    <font>
      <sz val="12"/>
      <color rgb="FFFF0000"/>
      <name val="Arial"/>
      <family val="2"/>
    </font>
    <font>
      <b/>
      <sz val="14"/>
      <color rgb="FFFF0000"/>
      <name val="Arial"/>
      <family val="2"/>
    </font>
    <font>
      <b/>
      <sz val="14"/>
      <color rgb="FF00B050"/>
      <name val="Arial"/>
      <family val="2"/>
      <charset val="186"/>
    </font>
    <font>
      <b/>
      <u/>
      <sz val="11"/>
      <color theme="1"/>
      <name val="Arial"/>
      <family val="2"/>
      <charset val="186"/>
    </font>
    <font>
      <sz val="11"/>
      <name val="Arial"/>
      <family val="2"/>
      <charset val="186"/>
    </font>
    <font>
      <sz val="11"/>
      <color theme="0" tint="-0.499984740745262"/>
      <name val="Arial"/>
      <family val="2"/>
      <charset val="186"/>
    </font>
    <font>
      <sz val="11"/>
      <color rgb="FF92D05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 fillId="0" borderId="0"/>
    <xf numFmtId="0" fontId="14" fillId="0" borderId="0" applyNumberFormat="0" applyFill="0" applyBorder="0" applyAlignment="0" applyProtection="0"/>
  </cellStyleXfs>
  <cellXfs count="102">
    <xf numFmtId="0" fontId="0" fillId="0" borderId="0" xfId="0"/>
    <xf numFmtId="0" fontId="1" fillId="2" borderId="0" xfId="0" applyFont="1" applyFill="1"/>
    <xf numFmtId="0" fontId="2" fillId="3" borderId="1" xfId="1" applyFill="1" applyBorder="1"/>
    <xf numFmtId="0" fontId="3" fillId="3" borderId="1" xfId="1" applyFont="1" applyFill="1" applyBorder="1" applyAlignment="1">
      <alignment horizontal="center" vertical="center" wrapText="1"/>
    </xf>
    <xf numFmtId="0" fontId="4" fillId="2" borderId="1" xfId="1" applyFont="1" applyFill="1" applyBorder="1" applyAlignment="1">
      <alignment horizontal="left"/>
    </xf>
    <xf numFmtId="0" fontId="3" fillId="2" borderId="1" xfId="1" applyFont="1" applyFill="1" applyBorder="1" applyAlignment="1">
      <alignment horizontal="left"/>
    </xf>
    <xf numFmtId="0" fontId="0" fillId="2" borderId="0" xfId="0" applyFill="1"/>
    <xf numFmtId="0" fontId="11" fillId="2" borderId="0" xfId="0" applyFont="1" applyFill="1"/>
    <xf numFmtId="0" fontId="7" fillId="0" borderId="0" xfId="0" applyFont="1" applyFill="1" applyAlignment="1">
      <alignment horizontal="center"/>
    </xf>
    <xf numFmtId="0" fontId="12" fillId="0" borderId="1" xfId="1" applyFont="1" applyFill="1" applyBorder="1" applyAlignment="1">
      <alignment horizontal="center"/>
    </xf>
    <xf numFmtId="0" fontId="12" fillId="2" borderId="1" xfId="0" applyFont="1" applyFill="1" applyBorder="1" applyAlignment="1">
      <alignment horizontal="center"/>
    </xf>
    <xf numFmtId="2" fontId="10" fillId="0" borderId="1" xfId="1" applyNumberFormat="1" applyFont="1" applyFill="1" applyBorder="1" applyAlignment="1">
      <alignment horizontal="center"/>
    </xf>
    <xf numFmtId="0" fontId="3" fillId="3" borderId="2" xfId="1" applyFont="1" applyFill="1" applyBorder="1" applyAlignment="1">
      <alignment horizontal="center" vertical="center" wrapText="1"/>
    </xf>
    <xf numFmtId="1" fontId="10" fillId="0" borderId="1" xfId="1" applyNumberFormat="1" applyFont="1" applyFill="1" applyBorder="1" applyAlignment="1">
      <alignment horizontal="center"/>
    </xf>
    <xf numFmtId="1" fontId="8" fillId="0" borderId="1" xfId="1" applyNumberFormat="1" applyFont="1" applyFill="1" applyBorder="1" applyAlignment="1">
      <alignment horizontal="center"/>
    </xf>
    <xf numFmtId="1" fontId="5" fillId="2" borderId="1" xfId="1" applyNumberFormat="1" applyFont="1" applyFill="1" applyBorder="1" applyAlignment="1">
      <alignment horizontal="center"/>
    </xf>
    <xf numFmtId="164" fontId="12" fillId="0" borderId="1" xfId="1" applyNumberFormat="1" applyFont="1" applyFill="1" applyBorder="1" applyAlignment="1">
      <alignment horizontal="center"/>
    </xf>
    <xf numFmtId="164" fontId="12" fillId="2" borderId="1" xfId="1" applyNumberFormat="1" applyFont="1" applyFill="1" applyBorder="1" applyAlignment="1">
      <alignment horizontal="center"/>
    </xf>
    <xf numFmtId="1" fontId="9" fillId="0" borderId="1" xfId="1" applyNumberFormat="1" applyFont="1" applyFill="1" applyBorder="1" applyAlignment="1">
      <alignment horizontal="center"/>
    </xf>
    <xf numFmtId="1" fontId="9" fillId="2" borderId="1" xfId="1" applyNumberFormat="1" applyFont="1" applyFill="1" applyBorder="1" applyAlignment="1">
      <alignment horizontal="center"/>
    </xf>
    <xf numFmtId="2" fontId="6" fillId="2" borderId="0" xfId="0" applyNumberFormat="1" applyFont="1" applyFill="1" applyBorder="1" applyAlignment="1"/>
    <xf numFmtId="2" fontId="6" fillId="2" borderId="3" xfId="0" applyNumberFormat="1" applyFont="1" applyFill="1" applyBorder="1" applyAlignment="1">
      <alignment horizont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14" fillId="2" borderId="4" xfId="2" applyFill="1" applyBorder="1" applyAlignment="1">
      <alignment horizontal="center" vertical="center"/>
    </xf>
    <xf numFmtId="0" fontId="0" fillId="2" borderId="1" xfId="0" applyFill="1" applyBorder="1"/>
    <xf numFmtId="0" fontId="0" fillId="2" borderId="0" xfId="0" applyFill="1" applyAlignment="1">
      <alignment horizontal="center" vertical="center"/>
    </xf>
    <xf numFmtId="0" fontId="15" fillId="2" borderId="0" xfId="0" applyFont="1" applyFill="1"/>
    <xf numFmtId="2" fontId="5" fillId="0" borderId="1" xfId="0" applyNumberFormat="1" applyFont="1" applyFill="1" applyBorder="1" applyAlignment="1">
      <alignment horizontal="center"/>
    </xf>
    <xf numFmtId="2" fontId="11" fillId="0" borderId="1" xfId="0" applyNumberFormat="1" applyFont="1" applyFill="1" applyBorder="1"/>
    <xf numFmtId="2" fontId="1" fillId="0" borderId="1" xfId="0" applyNumberFormat="1" applyFont="1" applyFill="1" applyBorder="1"/>
    <xf numFmtId="2" fontId="9" fillId="0" borderId="1" xfId="1" applyNumberFormat="1" applyFont="1" applyFill="1" applyBorder="1" applyAlignment="1">
      <alignment horizontal="center"/>
    </xf>
    <xf numFmtId="2" fontId="5" fillId="0" borderId="1" xfId="1" applyNumberFormat="1" applyFont="1" applyFill="1" applyBorder="1" applyAlignment="1">
      <alignment horizontal="center"/>
    </xf>
    <xf numFmtId="2" fontId="5" fillId="2" borderId="1" xfId="1" applyNumberFormat="1" applyFont="1" applyFill="1" applyBorder="1" applyAlignment="1">
      <alignment horizontal="center"/>
    </xf>
    <xf numFmtId="2" fontId="5" fillId="2" borderId="1" xfId="0" applyNumberFormat="1" applyFont="1" applyFill="1" applyBorder="1" applyAlignment="1">
      <alignment horizontal="center"/>
    </xf>
    <xf numFmtId="2" fontId="12" fillId="2" borderId="1" xfId="0" applyNumberFormat="1" applyFont="1" applyFill="1" applyBorder="1" applyAlignment="1">
      <alignment horizontal="center"/>
    </xf>
    <xf numFmtId="0" fontId="16" fillId="3" borderId="1" xfId="1" applyFont="1" applyFill="1" applyBorder="1" applyAlignment="1">
      <alignment horizontal="center" vertical="center" wrapText="1"/>
    </xf>
    <xf numFmtId="0" fontId="1" fillId="2" borderId="1" xfId="0" applyFont="1" applyFill="1" applyBorder="1"/>
    <xf numFmtId="0" fontId="3" fillId="3" borderId="1" xfId="1" applyFont="1" applyFill="1" applyBorder="1" applyAlignment="1">
      <alignment horizontal="left"/>
    </xf>
    <xf numFmtId="0" fontId="17" fillId="2" borderId="0" xfId="0" applyFont="1" applyFill="1"/>
    <xf numFmtId="0" fontId="4" fillId="4" borderId="1" xfId="1" applyFont="1" applyFill="1" applyBorder="1" applyAlignment="1">
      <alignment horizontal="left"/>
    </xf>
    <xf numFmtId="0" fontId="5" fillId="4" borderId="1" xfId="1" applyFont="1" applyFill="1" applyBorder="1" applyAlignment="1">
      <alignment horizontal="left"/>
    </xf>
    <xf numFmtId="2" fontId="10" fillId="4" borderId="1" xfId="1" applyNumberFormat="1" applyFont="1" applyFill="1" applyBorder="1" applyAlignment="1">
      <alignment horizontal="center"/>
    </xf>
    <xf numFmtId="2" fontId="5" fillId="4" borderId="1" xfId="1" applyNumberFormat="1" applyFont="1" applyFill="1" applyBorder="1" applyAlignment="1">
      <alignment horizontal="center"/>
    </xf>
    <xf numFmtId="2" fontId="5" fillId="4" borderId="1" xfId="0" applyNumberFormat="1" applyFont="1" applyFill="1" applyBorder="1" applyAlignment="1">
      <alignment horizontal="center"/>
    </xf>
    <xf numFmtId="0" fontId="6" fillId="2" borderId="0" xfId="0" applyFont="1" applyFill="1"/>
    <xf numFmtId="2" fontId="0" fillId="6" borderId="7" xfId="0" applyNumberFormat="1" applyFill="1" applyBorder="1"/>
    <xf numFmtId="0" fontId="0" fillId="6" borderId="7" xfId="0" applyFill="1" applyBorder="1"/>
    <xf numFmtId="2" fontId="0" fillId="6" borderId="1" xfId="0" applyNumberFormat="1" applyFill="1" applyBorder="1"/>
    <xf numFmtId="0" fontId="0" fillId="6" borderId="1" xfId="0" applyFill="1" applyBorder="1"/>
    <xf numFmtId="2" fontId="0" fillId="6" borderId="8" xfId="0" applyNumberFormat="1" applyFill="1" applyBorder="1"/>
    <xf numFmtId="0" fontId="0" fillId="6" borderId="8" xfId="0" applyFill="1" applyBorder="1"/>
    <xf numFmtId="0" fontId="0" fillId="2" borderId="0" xfId="0" applyFill="1" applyAlignment="1">
      <alignment horizontal="right"/>
    </xf>
    <xf numFmtId="0" fontId="20" fillId="0" borderId="8" xfId="0" applyFont="1" applyBorder="1" applyAlignment="1">
      <alignment horizontal="center"/>
    </xf>
    <xf numFmtId="0" fontId="13" fillId="0" borderId="8" xfId="0" applyFont="1" applyBorder="1" applyAlignment="1">
      <alignment horizontal="center"/>
    </xf>
    <xf numFmtId="0" fontId="0" fillId="5" borderId="0" xfId="0" applyFill="1" applyAlignment="1">
      <alignment horizontal="right"/>
    </xf>
    <xf numFmtId="2" fontId="12" fillId="8" borderId="1" xfId="1" applyNumberFormat="1" applyFont="1" applyFill="1" applyBorder="1" applyAlignment="1">
      <alignment horizontal="center"/>
    </xf>
    <xf numFmtId="2" fontId="0" fillId="8" borderId="1" xfId="0" applyNumberFormat="1" applyFill="1" applyBorder="1"/>
    <xf numFmtId="0" fontId="25" fillId="2" borderId="0" xfId="0" applyFont="1" applyFill="1" applyAlignment="1">
      <alignment horizontal="left" vertical="center"/>
    </xf>
    <xf numFmtId="0" fontId="27" fillId="2" borderId="0" xfId="0" applyFont="1" applyFill="1" applyAlignment="1">
      <alignment horizontal="left"/>
    </xf>
    <xf numFmtId="0" fontId="29" fillId="2" borderId="0" xfId="0" applyFont="1" applyFill="1"/>
    <xf numFmtId="0" fontId="30" fillId="0" borderId="0" xfId="0" applyFont="1" applyFill="1" applyAlignment="1">
      <alignment horizontal="center"/>
    </xf>
    <xf numFmtId="0" fontId="31" fillId="2" borderId="0" xfId="0" applyFont="1" applyFill="1"/>
    <xf numFmtId="0" fontId="30" fillId="2" borderId="0" xfId="0" applyFont="1" applyFill="1"/>
    <xf numFmtId="0" fontId="32" fillId="0" borderId="0" xfId="0" applyFont="1" applyFill="1" applyAlignment="1">
      <alignment horizontal="right"/>
    </xf>
    <xf numFmtId="0" fontId="13" fillId="0" borderId="8" xfId="0" applyFont="1" applyBorder="1" applyAlignment="1"/>
    <xf numFmtId="0" fontId="20" fillId="0" borderId="8" xfId="0" applyFont="1" applyBorder="1" applyAlignment="1"/>
    <xf numFmtId="2" fontId="15" fillId="8" borderId="3" xfId="0" applyNumberFormat="1" applyFont="1" applyFill="1" applyBorder="1"/>
    <xf numFmtId="0" fontId="16" fillId="6" borderId="1" xfId="1" applyFont="1" applyFill="1" applyBorder="1" applyAlignment="1">
      <alignment horizontal="center" vertical="center" wrapText="1"/>
    </xf>
    <xf numFmtId="17" fontId="16" fillId="6" borderId="1" xfId="1" applyNumberFormat="1" applyFont="1" applyFill="1" applyBorder="1" applyAlignment="1">
      <alignment horizontal="center" vertical="center" wrapText="1"/>
    </xf>
    <xf numFmtId="2" fontId="6" fillId="9" borderId="3" xfId="0" applyNumberFormat="1" applyFont="1" applyFill="1" applyBorder="1" applyAlignment="1">
      <alignment horizontal="center"/>
    </xf>
    <xf numFmtId="2" fontId="6" fillId="7" borderId="3" xfId="0" applyNumberFormat="1" applyFont="1" applyFill="1" applyBorder="1" applyAlignment="1">
      <alignment horizontal="center"/>
    </xf>
    <xf numFmtId="0" fontId="0" fillId="5" borderId="0" xfId="0" applyFill="1"/>
    <xf numFmtId="0" fontId="14" fillId="2" borderId="0" xfId="2" applyFill="1" applyAlignment="1">
      <alignment horizontal="center" vertical="center" wrapText="1"/>
    </xf>
    <xf numFmtId="0" fontId="7"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34" fillId="2" borderId="4" xfId="0" applyFont="1" applyFill="1" applyBorder="1" applyAlignment="1">
      <alignment horizontal="center" vertical="center"/>
    </xf>
    <xf numFmtId="0" fontId="37" fillId="7" borderId="0" xfId="0" applyFont="1" applyFill="1"/>
    <xf numFmtId="0" fontId="15" fillId="2" borderId="0" xfId="0" applyFont="1" applyFill="1" applyBorder="1" applyAlignment="1">
      <alignment horizontal="left" vertical="top"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20" fillId="0" borderId="0" xfId="0" applyFont="1" applyAlignment="1">
      <alignment horizontal="right"/>
    </xf>
    <xf numFmtId="0" fontId="20" fillId="0" borderId="9" xfId="0" applyFont="1" applyBorder="1" applyAlignment="1">
      <alignment horizontal="right"/>
    </xf>
    <xf numFmtId="0" fontId="20" fillId="0" borderId="10" xfId="0" applyFont="1" applyBorder="1" applyAlignment="1">
      <alignment horizontal="right"/>
    </xf>
    <xf numFmtId="0" fontId="33" fillId="2" borderId="0" xfId="0" applyFont="1" applyFill="1" applyBorder="1" applyAlignment="1">
      <alignment horizontal="left" vertical="center" wrapText="1"/>
    </xf>
    <xf numFmtId="0" fontId="18" fillId="5" borderId="4" xfId="1" applyFont="1" applyFill="1" applyBorder="1" applyAlignment="1">
      <alignment horizontal="left" vertical="center" wrapText="1"/>
    </xf>
    <xf numFmtId="0" fontId="18" fillId="5" borderId="5" xfId="1" applyFont="1" applyFill="1" applyBorder="1" applyAlignment="1">
      <alignment horizontal="left" vertical="center" wrapText="1"/>
    </xf>
    <xf numFmtId="0" fontId="18" fillId="5" borderId="2" xfId="1" applyFont="1" applyFill="1" applyBorder="1" applyAlignment="1">
      <alignment horizontal="left" vertical="center" wrapText="1"/>
    </xf>
    <xf numFmtId="0" fontId="19" fillId="5" borderId="4" xfId="1" applyFont="1" applyFill="1" applyBorder="1" applyAlignment="1">
      <alignment horizontal="left" vertical="center" wrapText="1"/>
    </xf>
    <xf numFmtId="0" fontId="19" fillId="5" borderId="5" xfId="1" applyFont="1" applyFill="1" applyBorder="1" applyAlignment="1">
      <alignment horizontal="left" vertical="center" wrapText="1"/>
    </xf>
    <xf numFmtId="0" fontId="19" fillId="5" borderId="2" xfId="1" applyFont="1" applyFill="1" applyBorder="1" applyAlignment="1">
      <alignment horizontal="left" vertical="center" wrapText="1"/>
    </xf>
    <xf numFmtId="0" fontId="26" fillId="0" borderId="0" xfId="0" applyFont="1" applyFill="1" applyBorder="1" applyAlignment="1">
      <alignment horizontal="left" vertical="center" wrapText="1"/>
    </xf>
  </cellXfs>
  <cellStyles count="3">
    <cellStyle name="Hipersaite" xfId="2" builtinId="8"/>
    <cellStyle name="Normal 2" xfId="1" xr:uid="{F18C7906-5473-4435-B2BC-6C5C5BD09E84}"/>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122466</xdr:colOff>
      <xdr:row>3</xdr:row>
      <xdr:rowOff>24078</xdr:rowOff>
    </xdr:from>
    <xdr:to>
      <xdr:col>4</xdr:col>
      <xdr:colOff>6803572</xdr:colOff>
      <xdr:row>3</xdr:row>
      <xdr:rowOff>2701903</xdr:rowOff>
    </xdr:to>
    <xdr:pic>
      <xdr:nvPicPr>
        <xdr:cNvPr id="4" name="Attēls 3">
          <a:extLst>
            <a:ext uri="{FF2B5EF4-FFF2-40B4-BE49-F238E27FC236}">
              <a16:creationId xmlns:a16="http://schemas.microsoft.com/office/drawing/2014/main" id="{AF97A94D-4DF6-27BF-A744-F9AAF52EAB0A}"/>
            </a:ext>
          </a:extLst>
        </xdr:cNvPr>
        <xdr:cNvPicPr>
          <a:picLocks noChangeAspect="1"/>
        </xdr:cNvPicPr>
      </xdr:nvPicPr>
      <xdr:blipFill>
        <a:blip xmlns:r="http://schemas.openxmlformats.org/officeDocument/2006/relationships" r:embed="rId1"/>
        <a:stretch>
          <a:fillRect/>
        </a:stretch>
      </xdr:blipFill>
      <xdr:spPr>
        <a:xfrm>
          <a:off x="14450787" y="813292"/>
          <a:ext cx="6681106" cy="2677825"/>
        </a:xfrm>
        <a:prstGeom prst="rect">
          <a:avLst/>
        </a:prstGeom>
      </xdr:spPr>
    </xdr:pic>
    <xdr:clientData/>
  </xdr:twoCellAnchor>
  <xdr:twoCellAnchor editAs="oneCell">
    <xdr:from>
      <xdr:col>4</xdr:col>
      <xdr:colOff>122464</xdr:colOff>
      <xdr:row>4</xdr:row>
      <xdr:rowOff>340178</xdr:rowOff>
    </xdr:from>
    <xdr:to>
      <xdr:col>4</xdr:col>
      <xdr:colOff>6830786</xdr:colOff>
      <xdr:row>4</xdr:row>
      <xdr:rowOff>851033</xdr:rowOff>
    </xdr:to>
    <xdr:pic>
      <xdr:nvPicPr>
        <xdr:cNvPr id="6" name="Attēls 5">
          <a:extLst>
            <a:ext uri="{FF2B5EF4-FFF2-40B4-BE49-F238E27FC236}">
              <a16:creationId xmlns:a16="http://schemas.microsoft.com/office/drawing/2014/main" id="{AD5FC35E-D7BC-D16E-80B5-6081104F701E}"/>
            </a:ext>
          </a:extLst>
        </xdr:cNvPr>
        <xdr:cNvPicPr>
          <a:picLocks noChangeAspect="1"/>
        </xdr:cNvPicPr>
      </xdr:nvPicPr>
      <xdr:blipFill>
        <a:blip xmlns:r="http://schemas.openxmlformats.org/officeDocument/2006/relationships" r:embed="rId2"/>
        <a:stretch>
          <a:fillRect/>
        </a:stretch>
      </xdr:blipFill>
      <xdr:spPr>
        <a:xfrm>
          <a:off x="14450785" y="3905249"/>
          <a:ext cx="6708322" cy="510855"/>
        </a:xfrm>
        <a:prstGeom prst="rect">
          <a:avLst/>
        </a:prstGeom>
      </xdr:spPr>
    </xdr:pic>
    <xdr:clientData/>
  </xdr:twoCellAnchor>
  <xdr:twoCellAnchor editAs="oneCell">
    <xdr:from>
      <xdr:col>4</xdr:col>
      <xdr:colOff>13605</xdr:colOff>
      <xdr:row>5</xdr:row>
      <xdr:rowOff>91203</xdr:rowOff>
    </xdr:from>
    <xdr:to>
      <xdr:col>4</xdr:col>
      <xdr:colOff>6957628</xdr:colOff>
      <xdr:row>5</xdr:row>
      <xdr:rowOff>3088821</xdr:rowOff>
    </xdr:to>
    <xdr:pic>
      <xdr:nvPicPr>
        <xdr:cNvPr id="7" name="Attēls 6">
          <a:extLst>
            <a:ext uri="{FF2B5EF4-FFF2-40B4-BE49-F238E27FC236}">
              <a16:creationId xmlns:a16="http://schemas.microsoft.com/office/drawing/2014/main" id="{FDF22CE0-BF69-7CB7-64AF-E54C779FA0FC}"/>
            </a:ext>
          </a:extLst>
        </xdr:cNvPr>
        <xdr:cNvPicPr>
          <a:picLocks noChangeAspect="1"/>
        </xdr:cNvPicPr>
      </xdr:nvPicPr>
      <xdr:blipFill>
        <a:blip xmlns:r="http://schemas.openxmlformats.org/officeDocument/2006/relationships" r:embed="rId3"/>
        <a:stretch>
          <a:fillRect/>
        </a:stretch>
      </xdr:blipFill>
      <xdr:spPr>
        <a:xfrm>
          <a:off x="14341926" y="5574882"/>
          <a:ext cx="6944023" cy="2997618"/>
        </a:xfrm>
        <a:prstGeom prst="rect">
          <a:avLst/>
        </a:prstGeom>
      </xdr:spPr>
    </xdr:pic>
    <xdr:clientData/>
  </xdr:twoCellAnchor>
  <xdr:twoCellAnchor editAs="oneCell">
    <xdr:from>
      <xdr:col>4</xdr:col>
      <xdr:colOff>163286</xdr:colOff>
      <xdr:row>6</xdr:row>
      <xdr:rowOff>285749</xdr:rowOff>
    </xdr:from>
    <xdr:to>
      <xdr:col>4</xdr:col>
      <xdr:colOff>6946452</xdr:colOff>
      <xdr:row>6</xdr:row>
      <xdr:rowOff>1197428</xdr:rowOff>
    </xdr:to>
    <xdr:pic>
      <xdr:nvPicPr>
        <xdr:cNvPr id="8" name="Attēls 7">
          <a:extLst>
            <a:ext uri="{FF2B5EF4-FFF2-40B4-BE49-F238E27FC236}">
              <a16:creationId xmlns:a16="http://schemas.microsoft.com/office/drawing/2014/main" id="{7AD7EBC4-FE82-A83A-1775-D77041CC09EB}"/>
            </a:ext>
          </a:extLst>
        </xdr:cNvPr>
        <xdr:cNvPicPr>
          <a:picLocks noChangeAspect="1"/>
        </xdr:cNvPicPr>
      </xdr:nvPicPr>
      <xdr:blipFill>
        <a:blip xmlns:r="http://schemas.openxmlformats.org/officeDocument/2006/relationships" r:embed="rId4"/>
        <a:stretch>
          <a:fillRect/>
        </a:stretch>
      </xdr:blipFill>
      <xdr:spPr>
        <a:xfrm>
          <a:off x="14491607" y="8994320"/>
          <a:ext cx="6783166" cy="911679"/>
        </a:xfrm>
        <a:prstGeom prst="rect">
          <a:avLst/>
        </a:prstGeom>
      </xdr:spPr>
    </xdr:pic>
    <xdr:clientData/>
  </xdr:twoCellAnchor>
  <xdr:twoCellAnchor editAs="oneCell">
    <xdr:from>
      <xdr:col>4</xdr:col>
      <xdr:colOff>108858</xdr:colOff>
      <xdr:row>9</xdr:row>
      <xdr:rowOff>272143</xdr:rowOff>
    </xdr:from>
    <xdr:to>
      <xdr:col>4</xdr:col>
      <xdr:colOff>6908224</xdr:colOff>
      <xdr:row>9</xdr:row>
      <xdr:rowOff>1761892</xdr:rowOff>
    </xdr:to>
    <xdr:pic>
      <xdr:nvPicPr>
        <xdr:cNvPr id="9" name="Attēls 8">
          <a:extLst>
            <a:ext uri="{FF2B5EF4-FFF2-40B4-BE49-F238E27FC236}">
              <a16:creationId xmlns:a16="http://schemas.microsoft.com/office/drawing/2014/main" id="{95D3DD19-3AA2-5731-CFF3-59476405338D}"/>
            </a:ext>
          </a:extLst>
        </xdr:cNvPr>
        <xdr:cNvPicPr>
          <a:picLocks noChangeAspect="1"/>
        </xdr:cNvPicPr>
      </xdr:nvPicPr>
      <xdr:blipFill>
        <a:blip xmlns:r="http://schemas.openxmlformats.org/officeDocument/2006/relationships" r:embed="rId5"/>
        <a:stretch>
          <a:fillRect/>
        </a:stretch>
      </xdr:blipFill>
      <xdr:spPr>
        <a:xfrm>
          <a:off x="14437179" y="14219464"/>
          <a:ext cx="6799366" cy="1489749"/>
        </a:xfrm>
        <a:prstGeom prst="rect">
          <a:avLst/>
        </a:prstGeom>
      </xdr:spPr>
    </xdr:pic>
    <xdr:clientData/>
  </xdr:twoCellAnchor>
  <xdr:twoCellAnchor editAs="oneCell">
    <xdr:from>
      <xdr:col>4</xdr:col>
      <xdr:colOff>231321</xdr:colOff>
      <xdr:row>7</xdr:row>
      <xdr:rowOff>176893</xdr:rowOff>
    </xdr:from>
    <xdr:to>
      <xdr:col>4</xdr:col>
      <xdr:colOff>2177143</xdr:colOff>
      <xdr:row>8</xdr:row>
      <xdr:rowOff>311937</xdr:rowOff>
    </xdr:to>
    <xdr:pic>
      <xdr:nvPicPr>
        <xdr:cNvPr id="19" name="Attēls 18">
          <a:extLst>
            <a:ext uri="{FF2B5EF4-FFF2-40B4-BE49-F238E27FC236}">
              <a16:creationId xmlns:a16="http://schemas.microsoft.com/office/drawing/2014/main" id="{6B8375CD-E29E-346B-DE95-1C24976DF5A1}"/>
            </a:ext>
          </a:extLst>
        </xdr:cNvPr>
        <xdr:cNvPicPr>
          <a:picLocks noChangeAspect="1"/>
        </xdr:cNvPicPr>
      </xdr:nvPicPr>
      <xdr:blipFill>
        <a:blip xmlns:r="http://schemas.openxmlformats.org/officeDocument/2006/relationships" r:embed="rId6"/>
        <a:stretch>
          <a:fillRect/>
        </a:stretch>
      </xdr:blipFill>
      <xdr:spPr>
        <a:xfrm>
          <a:off x="14559642" y="10776857"/>
          <a:ext cx="1945822" cy="1468544"/>
        </a:xfrm>
        <a:prstGeom prst="rect">
          <a:avLst/>
        </a:prstGeom>
      </xdr:spPr>
    </xdr:pic>
    <xdr:clientData/>
  </xdr:twoCellAnchor>
  <xdr:twoCellAnchor editAs="oneCell">
    <xdr:from>
      <xdr:col>4</xdr:col>
      <xdr:colOff>2136321</xdr:colOff>
      <xdr:row>7</xdr:row>
      <xdr:rowOff>285750</xdr:rowOff>
    </xdr:from>
    <xdr:to>
      <xdr:col>4</xdr:col>
      <xdr:colOff>6971649</xdr:colOff>
      <xdr:row>8</xdr:row>
      <xdr:rowOff>530679</xdr:rowOff>
    </xdr:to>
    <xdr:pic>
      <xdr:nvPicPr>
        <xdr:cNvPr id="20" name="Attēls 19">
          <a:extLst>
            <a:ext uri="{FF2B5EF4-FFF2-40B4-BE49-F238E27FC236}">
              <a16:creationId xmlns:a16="http://schemas.microsoft.com/office/drawing/2014/main" id="{163FABE0-494B-ADCE-C14D-BAD2E786DCDD}"/>
            </a:ext>
          </a:extLst>
        </xdr:cNvPr>
        <xdr:cNvPicPr>
          <a:picLocks noChangeAspect="1"/>
        </xdr:cNvPicPr>
      </xdr:nvPicPr>
      <xdr:blipFill>
        <a:blip xmlns:r="http://schemas.openxmlformats.org/officeDocument/2006/relationships" r:embed="rId7"/>
        <a:stretch>
          <a:fillRect/>
        </a:stretch>
      </xdr:blipFill>
      <xdr:spPr>
        <a:xfrm>
          <a:off x="16464642" y="10885714"/>
          <a:ext cx="4835328" cy="157842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1.bin"/><Relationship Id="rId5" Type="http://schemas.openxmlformats.org/officeDocument/2006/relationships/hyperlink" Target="https://www.nordpoolgroup.com/en/Market-data1/Dayahead/Area-Prices/LV/Hourly/?dd=LV&amp;view=table" TargetMode="External"/><Relationship Id="rId4" Type="http://schemas.openxmlformats.org/officeDocument/2006/relationships/hyperlink" Target="http://www.nasdaqomx.com/commodities/market-prices/hist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7D9E-F5C3-455B-A658-7D3AB3D545F4}">
  <sheetPr>
    <tabColor theme="4" tint="0.79998168889431442"/>
  </sheetPr>
  <dimension ref="A1:F17"/>
  <sheetViews>
    <sheetView zoomScale="50" zoomScaleNormal="50" workbookViewId="0">
      <pane xSplit="1" ySplit="3" topLeftCell="B10" activePane="bottomRight" state="frozen"/>
      <selection pane="topRight" activeCell="B1" sqref="B1"/>
      <selection pane="bottomLeft" activeCell="A4" sqref="A4"/>
      <selection pane="bottomRight" activeCell="B14" sqref="B14:F14"/>
    </sheetView>
  </sheetViews>
  <sheetFormatPr defaultColWidth="8.625" defaultRowHeight="14.25" x14ac:dyDescent="0.2"/>
  <cols>
    <col min="1" max="1" width="7" style="6" customWidth="1"/>
    <col min="2" max="2" width="78.5" style="6" customWidth="1"/>
    <col min="3" max="3" width="44.75" style="6" customWidth="1"/>
    <col min="4" max="4" width="57.625" style="6" customWidth="1"/>
    <col min="5" max="5" width="92.5" style="6" customWidth="1"/>
    <col min="6" max="16384" width="8.625" style="6"/>
  </cols>
  <sheetData>
    <row r="1" spans="1:6" ht="21" customHeight="1" x14ac:dyDescent="0.2"/>
    <row r="2" spans="1:6" ht="1.5" hidden="1" customHeight="1" x14ac:dyDescent="0.2"/>
    <row r="3" spans="1:6" ht="47.25" x14ac:dyDescent="0.2">
      <c r="A3" s="22" t="s">
        <v>5</v>
      </c>
      <c r="B3" s="23" t="s">
        <v>79</v>
      </c>
      <c r="C3" s="22" t="s">
        <v>6</v>
      </c>
      <c r="D3" s="24" t="s">
        <v>9</v>
      </c>
      <c r="E3" s="22" t="s">
        <v>7</v>
      </c>
    </row>
    <row r="4" spans="1:6" ht="219" customHeight="1" x14ac:dyDescent="0.2">
      <c r="A4" s="25">
        <v>1</v>
      </c>
      <c r="B4" s="77" t="s">
        <v>83</v>
      </c>
      <c r="C4" s="79" t="s">
        <v>70</v>
      </c>
      <c r="D4" s="27" t="s">
        <v>8</v>
      </c>
      <c r="E4" s="28"/>
    </row>
    <row r="5" spans="1:6" ht="151.5" customHeight="1" x14ac:dyDescent="0.2">
      <c r="A5" s="25">
        <v>2</v>
      </c>
      <c r="B5" s="77" t="s">
        <v>84</v>
      </c>
      <c r="C5" s="79" t="s">
        <v>71</v>
      </c>
      <c r="D5" s="27" t="s">
        <v>8</v>
      </c>
      <c r="E5" s="28"/>
    </row>
    <row r="6" spans="1:6" ht="254.25" customHeight="1" x14ac:dyDescent="0.2">
      <c r="A6" s="25">
        <v>3</v>
      </c>
      <c r="B6" s="77" t="s">
        <v>72</v>
      </c>
      <c r="C6" s="79" t="s">
        <v>73</v>
      </c>
      <c r="D6" s="27" t="s">
        <v>8</v>
      </c>
      <c r="E6" s="28"/>
    </row>
    <row r="7" spans="1:6" ht="149.25" customHeight="1" x14ac:dyDescent="0.2">
      <c r="A7" s="25">
        <v>4</v>
      </c>
      <c r="B7" s="77" t="s">
        <v>85</v>
      </c>
      <c r="C7" s="79" t="s">
        <v>74</v>
      </c>
      <c r="D7" s="27" t="s">
        <v>8</v>
      </c>
      <c r="E7" s="28"/>
    </row>
    <row r="8" spans="1:6" ht="105" customHeight="1" x14ac:dyDescent="0.2">
      <c r="A8" s="83">
        <v>5</v>
      </c>
      <c r="B8" s="85" t="s">
        <v>78</v>
      </c>
      <c r="C8" s="87" t="s">
        <v>77</v>
      </c>
      <c r="D8" s="76" t="s">
        <v>34</v>
      </c>
      <c r="E8" s="89"/>
    </row>
    <row r="9" spans="1:6" s="29" customFormat="1" ht="100.5" customHeight="1" x14ac:dyDescent="0.2">
      <c r="A9" s="84"/>
      <c r="B9" s="86"/>
      <c r="C9" s="88"/>
      <c r="D9" s="80" t="s">
        <v>75</v>
      </c>
      <c r="E9" s="90"/>
    </row>
    <row r="10" spans="1:6" s="29" customFormat="1" ht="178.5" customHeight="1" x14ac:dyDescent="0.2">
      <c r="A10" s="25">
        <v>4</v>
      </c>
      <c r="B10" s="26" t="s">
        <v>82</v>
      </c>
      <c r="C10" s="78" t="s">
        <v>76</v>
      </c>
      <c r="D10" s="80" t="s">
        <v>75</v>
      </c>
      <c r="E10" s="25"/>
    </row>
    <row r="11" spans="1:6" s="30" customFormat="1" ht="15.75" customHeight="1" x14ac:dyDescent="0.25"/>
    <row r="12" spans="1:6" ht="66.75" customHeight="1" x14ac:dyDescent="0.2">
      <c r="B12" s="82" t="s">
        <v>80</v>
      </c>
      <c r="C12" s="82"/>
      <c r="D12" s="82"/>
      <c r="E12" s="82"/>
      <c r="F12" s="82"/>
    </row>
    <row r="13" spans="1:6" ht="38.25" customHeight="1" x14ac:dyDescent="0.2">
      <c r="B13" s="82" t="s">
        <v>81</v>
      </c>
      <c r="C13" s="82"/>
      <c r="D13" s="82"/>
      <c r="E13" s="82"/>
      <c r="F13" s="82"/>
    </row>
    <row r="14" spans="1:6" ht="38.450000000000003" customHeight="1" x14ac:dyDescent="0.2">
      <c r="B14" s="82" t="s">
        <v>86</v>
      </c>
      <c r="C14" s="82"/>
      <c r="D14" s="82"/>
      <c r="E14" s="82"/>
      <c r="F14" s="82"/>
    </row>
    <row r="17" spans="2:2" ht="15" x14ac:dyDescent="0.25">
      <c r="B17" s="48"/>
    </row>
  </sheetData>
  <mergeCells count="7">
    <mergeCell ref="B13:F13"/>
    <mergeCell ref="B14:F14"/>
    <mergeCell ref="B12:F12"/>
    <mergeCell ref="A8:A9"/>
    <mergeCell ref="B8:B9"/>
    <mergeCell ref="C8:C9"/>
    <mergeCell ref="E8:E9"/>
  </mergeCells>
  <hyperlinks>
    <hyperlink ref="D4" r:id="rId1" xr:uid="{D49350EA-124E-46C2-B331-C333C8ACB853}"/>
    <hyperlink ref="D5" r:id="rId2" xr:uid="{A3EF4D06-769E-4FDC-BD5C-7B06A323EE80}"/>
    <hyperlink ref="D6" r:id="rId3" xr:uid="{A7B8416E-ACC6-43EF-9E88-CD88C07AF6AA}"/>
    <hyperlink ref="D7" r:id="rId4" xr:uid="{55640DC0-9636-48D3-8DAA-B97AA0901062}"/>
    <hyperlink ref="D8" r:id="rId5" xr:uid="{FEEDB009-18ED-406A-AFA9-4BB41ED5EC4B}"/>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CD37-42D4-4E59-9DE6-BAAEA9728009}">
  <sheetPr>
    <tabColor theme="5" tint="0.59999389629810485"/>
  </sheetPr>
  <dimension ref="A1:X125"/>
  <sheetViews>
    <sheetView tabSelected="1" zoomScale="70" zoomScaleNormal="70" workbookViewId="0">
      <selection activeCell="N3" sqref="N3"/>
    </sheetView>
  </sheetViews>
  <sheetFormatPr defaultColWidth="8.625" defaultRowHeight="14.25" x14ac:dyDescent="0.2"/>
  <cols>
    <col min="1" max="1" width="4.75" style="6" customWidth="1"/>
    <col min="2" max="2" width="44.625" style="6" customWidth="1"/>
    <col min="3" max="4" width="18.625" style="8" customWidth="1"/>
    <col min="5" max="8" width="18.625" style="6" customWidth="1"/>
    <col min="9" max="15" width="8.625" style="1"/>
    <col min="16" max="16" width="10.5" style="1" customWidth="1"/>
    <col min="17" max="17" width="1.625" style="1" customWidth="1"/>
    <col min="18" max="18" width="45.75" style="1" customWidth="1"/>
    <col min="19" max="20" width="18.625" style="1" customWidth="1"/>
    <col min="21" max="24" width="18.625" style="6" customWidth="1"/>
    <col min="25" max="16384" width="8.625" style="6"/>
  </cols>
  <sheetData>
    <row r="1" spans="1:24" ht="42.75" customHeight="1" x14ac:dyDescent="0.2">
      <c r="B1" s="101" t="s">
        <v>36</v>
      </c>
      <c r="C1" s="101"/>
      <c r="D1" s="101"/>
      <c r="E1" s="101"/>
      <c r="F1" s="101"/>
      <c r="G1" s="101"/>
      <c r="H1" s="101"/>
      <c r="Q1" s="81"/>
      <c r="R1" s="94" t="s">
        <v>68</v>
      </c>
      <c r="S1" s="94"/>
      <c r="T1" s="94"/>
      <c r="U1" s="94"/>
      <c r="V1" s="94"/>
      <c r="W1" s="94"/>
      <c r="X1" s="94"/>
    </row>
    <row r="2" spans="1:24" ht="16.5" customHeight="1" x14ac:dyDescent="0.2">
      <c r="C2" s="71"/>
      <c r="D2" s="71"/>
      <c r="E2" s="71"/>
      <c r="F2" s="71"/>
      <c r="G2" s="71"/>
      <c r="H2" s="71"/>
      <c r="I2" s="42" t="s">
        <v>55</v>
      </c>
      <c r="Q2" s="81"/>
      <c r="S2" s="72">
        <v>44774</v>
      </c>
      <c r="T2" s="72">
        <v>44805</v>
      </c>
      <c r="U2" s="71" t="s">
        <v>57</v>
      </c>
      <c r="V2" s="71" t="s">
        <v>4</v>
      </c>
      <c r="W2" s="71" t="s">
        <v>10</v>
      </c>
      <c r="X2" s="71" t="s">
        <v>58</v>
      </c>
    </row>
    <row r="3" spans="1:24" ht="15.75" x14ac:dyDescent="0.25">
      <c r="B3" s="2"/>
      <c r="C3" s="39" t="s">
        <v>24</v>
      </c>
      <c r="D3" s="39" t="s">
        <v>25</v>
      </c>
      <c r="E3" s="3" t="s">
        <v>26</v>
      </c>
      <c r="F3" s="3" t="s">
        <v>27</v>
      </c>
      <c r="G3" s="3" t="s">
        <v>28</v>
      </c>
      <c r="H3" s="12" t="s">
        <v>29</v>
      </c>
      <c r="Q3" s="81"/>
      <c r="R3" s="2"/>
      <c r="S3" s="39" t="s">
        <v>24</v>
      </c>
      <c r="T3" s="39" t="s">
        <v>25</v>
      </c>
      <c r="U3" s="3" t="s">
        <v>26</v>
      </c>
      <c r="V3" s="3" t="s">
        <v>27</v>
      </c>
      <c r="W3" s="3" t="s">
        <v>28</v>
      </c>
      <c r="X3" s="12" t="s">
        <v>29</v>
      </c>
    </row>
    <row r="4" spans="1:24" ht="88.5" customHeight="1" x14ac:dyDescent="0.2">
      <c r="B4" s="98" t="s">
        <v>35</v>
      </c>
      <c r="C4" s="99"/>
      <c r="D4" s="99"/>
      <c r="E4" s="99"/>
      <c r="F4" s="99"/>
      <c r="G4" s="99"/>
      <c r="H4" s="100"/>
      <c r="Q4" s="81"/>
      <c r="R4" s="98" t="s">
        <v>35</v>
      </c>
      <c r="S4" s="99"/>
      <c r="T4" s="99"/>
      <c r="U4" s="99"/>
      <c r="V4" s="99"/>
      <c r="W4" s="99"/>
      <c r="X4" s="100"/>
    </row>
    <row r="5" spans="1:24" s="1" customFormat="1" ht="15.75" x14ac:dyDescent="0.25">
      <c r="B5" s="43" t="s">
        <v>17</v>
      </c>
      <c r="C5" s="45"/>
      <c r="D5" s="45"/>
      <c r="E5" s="40"/>
      <c r="F5" s="13"/>
      <c r="G5" s="13"/>
      <c r="H5" s="13"/>
      <c r="I5" s="42" t="s">
        <v>39</v>
      </c>
      <c r="J5" s="7"/>
      <c r="Q5" s="81"/>
      <c r="R5" s="43" t="s">
        <v>56</v>
      </c>
      <c r="S5" s="45">
        <v>106.63</v>
      </c>
      <c r="T5" s="45">
        <v>120</v>
      </c>
      <c r="U5" s="40"/>
      <c r="V5" s="13"/>
      <c r="W5" s="13"/>
      <c r="X5" s="13"/>
    </row>
    <row r="6" spans="1:24" s="1" customFormat="1" ht="15.75" x14ac:dyDescent="0.25">
      <c r="B6" s="4"/>
      <c r="C6" s="11"/>
      <c r="D6" s="11"/>
      <c r="E6" s="40"/>
      <c r="F6" s="13"/>
      <c r="G6" s="13"/>
      <c r="H6" s="13"/>
      <c r="J6" s="7"/>
      <c r="Q6" s="81"/>
      <c r="R6" s="4"/>
      <c r="S6" s="11"/>
      <c r="T6" s="11"/>
      <c r="U6" s="40"/>
      <c r="V6" s="13"/>
      <c r="W6" s="13"/>
      <c r="X6" s="13"/>
    </row>
    <row r="7" spans="1:24" s="1" customFormat="1" ht="15.75" x14ac:dyDescent="0.25">
      <c r="B7" s="44" t="s">
        <v>18</v>
      </c>
      <c r="C7" s="13"/>
      <c r="D7" s="13"/>
      <c r="E7" s="45"/>
      <c r="F7" s="13"/>
      <c r="G7" s="13"/>
      <c r="H7" s="13"/>
      <c r="I7" s="42" t="s">
        <v>30</v>
      </c>
      <c r="J7" s="7"/>
      <c r="Q7" s="81"/>
      <c r="R7" s="44" t="s">
        <v>0</v>
      </c>
      <c r="S7" s="13"/>
      <c r="T7" s="13"/>
      <c r="U7" s="45">
        <v>127.23</v>
      </c>
      <c r="V7" s="13"/>
      <c r="W7" s="13"/>
      <c r="X7" s="13"/>
    </row>
    <row r="8" spans="1:24" s="1" customFormat="1" ht="15.75" x14ac:dyDescent="0.25">
      <c r="B8" s="44" t="s">
        <v>18</v>
      </c>
      <c r="C8" s="13"/>
      <c r="D8" s="13"/>
      <c r="E8" s="13"/>
      <c r="F8" s="45"/>
      <c r="G8" s="11"/>
      <c r="H8" s="11"/>
      <c r="I8" s="42" t="s">
        <v>19</v>
      </c>
      <c r="J8" s="7"/>
      <c r="Q8" s="81"/>
      <c r="R8" s="44" t="s">
        <v>2</v>
      </c>
      <c r="S8" s="13"/>
      <c r="T8" s="13"/>
      <c r="U8" s="13"/>
      <c r="V8" s="45">
        <v>135.1</v>
      </c>
      <c r="W8" s="11"/>
      <c r="X8" s="11"/>
    </row>
    <row r="9" spans="1:24" s="1" customFormat="1" ht="15.75" x14ac:dyDescent="0.25">
      <c r="A9" s="1" t="s">
        <v>2</v>
      </c>
      <c r="B9" s="44" t="s">
        <v>18</v>
      </c>
      <c r="C9" s="13"/>
      <c r="D9" s="13"/>
      <c r="E9" s="13"/>
      <c r="F9" s="11"/>
      <c r="G9" s="45"/>
      <c r="H9" s="11"/>
      <c r="I9" s="42" t="s">
        <v>20</v>
      </c>
      <c r="J9" s="7"/>
      <c r="Q9" s="81"/>
      <c r="R9" s="44" t="s">
        <v>15</v>
      </c>
      <c r="S9" s="13"/>
      <c r="T9" s="13"/>
      <c r="U9" s="13"/>
      <c r="V9" s="11"/>
      <c r="W9" s="45">
        <v>77.180000000000007</v>
      </c>
      <c r="X9" s="11"/>
    </row>
    <row r="10" spans="1:24" s="1" customFormat="1" ht="15.75" x14ac:dyDescent="0.25">
      <c r="B10" s="44" t="s">
        <v>18</v>
      </c>
      <c r="C10" s="13"/>
      <c r="D10" s="13"/>
      <c r="E10" s="13"/>
      <c r="F10" s="11"/>
      <c r="G10" s="11"/>
      <c r="H10" s="45"/>
      <c r="I10" s="42" t="s">
        <v>21</v>
      </c>
      <c r="J10" s="7"/>
      <c r="Q10" s="81"/>
      <c r="R10" s="44" t="s">
        <v>60</v>
      </c>
      <c r="S10" s="13"/>
      <c r="T10" s="13"/>
      <c r="U10" s="13"/>
      <c r="V10" s="11"/>
      <c r="W10" s="11"/>
      <c r="X10" s="45">
        <v>50</v>
      </c>
    </row>
    <row r="11" spans="1:24" s="1" customFormat="1" ht="15.6" customHeight="1" x14ac:dyDescent="0.25">
      <c r="B11" s="4"/>
      <c r="C11" s="11"/>
      <c r="D11" s="11"/>
      <c r="E11" s="11"/>
      <c r="F11" s="11"/>
      <c r="G11" s="11"/>
      <c r="H11" s="11"/>
      <c r="J11" s="7"/>
      <c r="Q11" s="81"/>
      <c r="R11" s="4"/>
      <c r="S11" s="11"/>
      <c r="T11" s="11"/>
      <c r="U11" s="11"/>
      <c r="V11" s="11"/>
      <c r="W11" s="11"/>
      <c r="X11" s="11"/>
    </row>
    <row r="12" spans="1:24" s="1" customFormat="1" ht="15.75" x14ac:dyDescent="0.25">
      <c r="B12" s="43" t="s">
        <v>22</v>
      </c>
      <c r="C12" s="45"/>
      <c r="D12" s="45"/>
      <c r="E12" s="19"/>
      <c r="F12" s="32"/>
      <c r="G12" s="33"/>
      <c r="H12" s="33"/>
      <c r="I12" s="42" t="s">
        <v>39</v>
      </c>
      <c r="Q12" s="81"/>
      <c r="R12" s="43" t="s">
        <v>59</v>
      </c>
      <c r="S12" s="45">
        <v>7</v>
      </c>
      <c r="T12" s="45">
        <v>8</v>
      </c>
      <c r="U12" s="19"/>
      <c r="V12" s="32"/>
      <c r="W12" s="33"/>
      <c r="X12" s="33"/>
    </row>
    <row r="13" spans="1:24" s="1" customFormat="1" ht="15.75" x14ac:dyDescent="0.25">
      <c r="B13" s="4"/>
      <c r="C13" s="18"/>
      <c r="D13" s="18"/>
      <c r="E13" s="19"/>
      <c r="F13" s="34"/>
      <c r="G13" s="31"/>
      <c r="H13" s="35"/>
      <c r="I13" s="42" t="s">
        <v>30</v>
      </c>
      <c r="Q13" s="81"/>
      <c r="R13" s="4"/>
      <c r="S13" s="18"/>
      <c r="T13" s="18"/>
      <c r="U13" s="19"/>
      <c r="V13" s="34"/>
      <c r="W13" s="31"/>
      <c r="X13" s="35"/>
    </row>
    <row r="14" spans="1:24" s="1" customFormat="1" ht="15.75" x14ac:dyDescent="0.25">
      <c r="B14" s="44" t="s">
        <v>37</v>
      </c>
      <c r="C14" s="18"/>
      <c r="D14" s="18"/>
      <c r="E14" s="45"/>
      <c r="F14" s="34"/>
      <c r="G14" s="31"/>
      <c r="H14" s="35"/>
      <c r="I14" s="42" t="s">
        <v>19</v>
      </c>
      <c r="Q14" s="81"/>
      <c r="R14" s="44" t="s">
        <v>1</v>
      </c>
      <c r="S14" s="18"/>
      <c r="T14" s="18"/>
      <c r="U14" s="45">
        <v>8.5</v>
      </c>
      <c r="V14" s="34"/>
      <c r="W14" s="31"/>
      <c r="X14" s="35"/>
    </row>
    <row r="15" spans="1:24" s="1" customFormat="1" ht="15.75" x14ac:dyDescent="0.25">
      <c r="B15" s="44" t="s">
        <v>37</v>
      </c>
      <c r="C15" s="14"/>
      <c r="D15" s="14"/>
      <c r="E15" s="15"/>
      <c r="F15" s="46"/>
      <c r="G15" s="31"/>
      <c r="H15" s="35"/>
      <c r="I15" s="42" t="s">
        <v>20</v>
      </c>
      <c r="Q15" s="81"/>
      <c r="R15" s="44" t="s">
        <v>3</v>
      </c>
      <c r="S15" s="14"/>
      <c r="T15" s="14"/>
      <c r="U15" s="15"/>
      <c r="V15" s="46">
        <v>7.75</v>
      </c>
      <c r="W15" s="31"/>
      <c r="X15" s="35"/>
    </row>
    <row r="16" spans="1:24" s="1" customFormat="1" ht="15.75" x14ac:dyDescent="0.25">
      <c r="B16" s="44" t="s">
        <v>37</v>
      </c>
      <c r="C16" s="14"/>
      <c r="D16" s="14"/>
      <c r="E16" s="15"/>
      <c r="F16" s="36"/>
      <c r="G16" s="47"/>
      <c r="H16" s="36"/>
      <c r="I16" s="42" t="s">
        <v>21</v>
      </c>
      <c r="Q16" s="81"/>
      <c r="R16" s="44" t="s">
        <v>11</v>
      </c>
      <c r="S16" s="14"/>
      <c r="T16" s="14"/>
      <c r="U16" s="15"/>
      <c r="V16" s="36"/>
      <c r="W16" s="47">
        <v>6.5</v>
      </c>
      <c r="X16" s="36"/>
    </row>
    <row r="17" spans="2:24" s="1" customFormat="1" ht="15.75" x14ac:dyDescent="0.25">
      <c r="B17" s="44" t="s">
        <v>37</v>
      </c>
      <c r="C17" s="14"/>
      <c r="D17" s="14"/>
      <c r="E17" s="15"/>
      <c r="F17" s="36"/>
      <c r="G17" s="37"/>
      <c r="H17" s="46"/>
      <c r="Q17" s="81"/>
      <c r="R17" s="44" t="s">
        <v>64</v>
      </c>
      <c r="S17" s="14"/>
      <c r="T17" s="14"/>
      <c r="U17" s="15"/>
      <c r="V17" s="36"/>
      <c r="W17" s="37"/>
      <c r="X17" s="46">
        <v>-4.5</v>
      </c>
    </row>
    <row r="18" spans="2:24" s="1" customFormat="1" ht="15.75" x14ac:dyDescent="0.25">
      <c r="B18" s="4"/>
      <c r="C18" s="14"/>
      <c r="D18" s="14"/>
      <c r="E18" s="15"/>
      <c r="F18" s="36"/>
      <c r="G18" s="37"/>
      <c r="H18" s="36"/>
      <c r="Q18" s="81"/>
      <c r="R18" s="4"/>
      <c r="S18" s="14"/>
      <c r="T18" s="14"/>
      <c r="U18" s="15"/>
      <c r="V18" s="36"/>
      <c r="W18" s="37"/>
      <c r="X18" s="36"/>
    </row>
    <row r="19" spans="2:24" s="1" customFormat="1" ht="15.75" x14ac:dyDescent="0.25">
      <c r="B19" s="4" t="s">
        <v>38</v>
      </c>
      <c r="C19" s="59">
        <f>F44</f>
        <v>0</v>
      </c>
      <c r="D19" s="59">
        <f>F44</f>
        <v>0</v>
      </c>
      <c r="E19" s="59">
        <f>F44</f>
        <v>0</v>
      </c>
      <c r="F19" s="59">
        <f>F44</f>
        <v>0</v>
      </c>
      <c r="G19" s="59">
        <f>F44</f>
        <v>0</v>
      </c>
      <c r="H19" s="59">
        <f>F44</f>
        <v>0</v>
      </c>
      <c r="I19" s="42" t="s">
        <v>50</v>
      </c>
      <c r="Q19" s="81"/>
      <c r="R19" s="4" t="s">
        <v>38</v>
      </c>
      <c r="S19" s="59">
        <f>V44</f>
        <v>36.186666666666675</v>
      </c>
      <c r="T19" s="59">
        <f>V44</f>
        <v>36.186666666666675</v>
      </c>
      <c r="U19" s="59">
        <f>V44</f>
        <v>36.186666666666675</v>
      </c>
      <c r="V19" s="59">
        <f>V44</f>
        <v>36.186666666666675</v>
      </c>
      <c r="W19" s="59">
        <f>V44</f>
        <v>36.186666666666675</v>
      </c>
      <c r="X19" s="59">
        <f>V44</f>
        <v>36.186666666666675</v>
      </c>
    </row>
    <row r="20" spans="2:24" s="1" customFormat="1" ht="15.75" x14ac:dyDescent="0.25">
      <c r="B20" s="4"/>
      <c r="C20" s="9"/>
      <c r="D20" s="9"/>
      <c r="E20" s="10"/>
      <c r="F20" s="38"/>
      <c r="G20" s="38"/>
      <c r="H20" s="38"/>
      <c r="Q20" s="81"/>
      <c r="R20" s="4"/>
      <c r="S20" s="9"/>
      <c r="T20" s="9"/>
      <c r="U20" s="10"/>
      <c r="V20" s="38"/>
      <c r="W20" s="38"/>
      <c r="X20" s="38"/>
    </row>
    <row r="21" spans="2:24" s="1" customFormat="1" ht="15.75" x14ac:dyDescent="0.25">
      <c r="B21" s="5" t="s">
        <v>12</v>
      </c>
      <c r="C21" s="59">
        <f>SUM(C5:C19)</f>
        <v>0</v>
      </c>
      <c r="D21" s="59">
        <f>SUM(D5:D19)</f>
        <v>0</v>
      </c>
      <c r="E21" s="59">
        <f t="shared" ref="E21:H21" si="0">SUM(E5:E19)</f>
        <v>0</v>
      </c>
      <c r="F21" s="59">
        <f t="shared" si="0"/>
        <v>0</v>
      </c>
      <c r="G21" s="59">
        <f t="shared" si="0"/>
        <v>0</v>
      </c>
      <c r="H21" s="59">
        <f t="shared" si="0"/>
        <v>0</v>
      </c>
      <c r="I21" s="42" t="s">
        <v>23</v>
      </c>
      <c r="Q21" s="81"/>
      <c r="R21" s="5" t="s">
        <v>12</v>
      </c>
      <c r="S21" s="59">
        <f>SUM(S5:S19)</f>
        <v>149.81666666666666</v>
      </c>
      <c r="T21" s="59">
        <f>SUM(T5:T19)</f>
        <v>164.18666666666667</v>
      </c>
      <c r="U21" s="59">
        <f t="shared" ref="U21:X21" si="1">SUM(U5:U19)</f>
        <v>171.91666666666669</v>
      </c>
      <c r="V21" s="59">
        <f t="shared" si="1"/>
        <v>179.03666666666666</v>
      </c>
      <c r="W21" s="59">
        <f t="shared" si="1"/>
        <v>119.86666666666667</v>
      </c>
      <c r="X21" s="59">
        <f t="shared" si="1"/>
        <v>81.686666666666667</v>
      </c>
    </row>
    <row r="22" spans="2:24" s="1" customFormat="1" ht="15.75" x14ac:dyDescent="0.25">
      <c r="B22" s="4"/>
      <c r="C22" s="16"/>
      <c r="D22" s="16"/>
      <c r="E22" s="17"/>
      <c r="F22" s="38"/>
      <c r="G22" s="38"/>
      <c r="H22" s="38"/>
      <c r="Q22" s="81"/>
      <c r="R22" s="4"/>
      <c r="S22" s="16"/>
      <c r="T22" s="16"/>
      <c r="U22" s="17"/>
      <c r="V22" s="38"/>
      <c r="W22" s="38"/>
      <c r="X22" s="38"/>
    </row>
    <row r="23" spans="2:24" s="1" customFormat="1" ht="15.75" x14ac:dyDescent="0.25">
      <c r="B23" s="4" t="s">
        <v>13</v>
      </c>
      <c r="C23" s="47"/>
      <c r="D23" s="47"/>
      <c r="E23" s="47"/>
      <c r="F23" s="47"/>
      <c r="G23" s="47"/>
      <c r="H23" s="47"/>
      <c r="I23" s="42" t="s">
        <v>61</v>
      </c>
      <c r="Q23" s="81"/>
      <c r="R23" s="4" t="s">
        <v>13</v>
      </c>
      <c r="S23" s="47">
        <v>1.01</v>
      </c>
      <c r="T23" s="47">
        <v>1.01</v>
      </c>
      <c r="U23" s="47">
        <v>1.01</v>
      </c>
      <c r="V23" s="47">
        <v>1.01</v>
      </c>
      <c r="W23" s="47">
        <v>1.01</v>
      </c>
      <c r="X23" s="47">
        <v>1.01</v>
      </c>
    </row>
    <row r="24" spans="2:24" s="1" customFormat="1" ht="15.75" x14ac:dyDescent="0.25">
      <c r="B24" s="4" t="s">
        <v>14</v>
      </c>
      <c r="C24" s="47"/>
      <c r="D24" s="47"/>
      <c r="E24" s="47"/>
      <c r="F24" s="47"/>
      <c r="G24" s="47"/>
      <c r="H24" s="47"/>
      <c r="I24" s="42" t="s">
        <v>62</v>
      </c>
      <c r="Q24" s="81"/>
      <c r="R24" s="4" t="s">
        <v>14</v>
      </c>
      <c r="S24" s="47">
        <v>1</v>
      </c>
      <c r="T24" s="47">
        <v>1</v>
      </c>
      <c r="U24" s="47">
        <v>1</v>
      </c>
      <c r="V24" s="47">
        <v>1</v>
      </c>
      <c r="W24" s="47">
        <v>1</v>
      </c>
      <c r="X24" s="47">
        <v>1</v>
      </c>
    </row>
    <row r="25" spans="2:24" s="1" customFormat="1" ht="39.950000000000003" customHeight="1" x14ac:dyDescent="0.2">
      <c r="B25" s="95" t="s">
        <v>63</v>
      </c>
      <c r="C25" s="96"/>
      <c r="D25" s="96"/>
      <c r="E25" s="96"/>
      <c r="F25" s="96"/>
      <c r="G25" s="96"/>
      <c r="H25" s="97"/>
      <c r="I25" s="42"/>
      <c r="Q25" s="81"/>
      <c r="R25" s="95" t="s">
        <v>63</v>
      </c>
      <c r="S25" s="96"/>
      <c r="T25" s="96"/>
      <c r="U25" s="96"/>
      <c r="V25" s="96"/>
      <c r="W25" s="96"/>
      <c r="X25" s="97"/>
    </row>
    <row r="26" spans="2:24" s="1" customFormat="1" ht="15.75" x14ac:dyDescent="0.25">
      <c r="B26" s="4"/>
      <c r="C26" s="16"/>
      <c r="D26" s="16"/>
      <c r="E26" s="17"/>
      <c r="F26" s="38"/>
      <c r="G26" s="38"/>
      <c r="H26" s="38"/>
      <c r="Q26" s="81"/>
      <c r="R26" s="4"/>
      <c r="S26" s="16"/>
      <c r="T26" s="16"/>
      <c r="U26" s="17"/>
      <c r="V26" s="38"/>
      <c r="W26" s="38"/>
      <c r="X26" s="38"/>
    </row>
    <row r="27" spans="2:24" s="1" customFormat="1" ht="20.100000000000001" customHeight="1" x14ac:dyDescent="0.25">
      <c r="B27" s="41" t="s">
        <v>16</v>
      </c>
      <c r="C27" s="59">
        <f>C21+C23+C24</f>
        <v>0</v>
      </c>
      <c r="D27" s="59">
        <f>D21+D23+D24</f>
        <v>0</v>
      </c>
      <c r="E27" s="59">
        <f t="shared" ref="E27:H27" si="2">E21+E23+E24</f>
        <v>0</v>
      </c>
      <c r="F27" s="59">
        <f t="shared" si="2"/>
        <v>0</v>
      </c>
      <c r="G27" s="59">
        <f t="shared" si="2"/>
        <v>0</v>
      </c>
      <c r="H27" s="59">
        <f t="shared" si="2"/>
        <v>0</v>
      </c>
      <c r="I27" s="42" t="s">
        <v>23</v>
      </c>
      <c r="Q27" s="81"/>
      <c r="R27" s="41" t="s">
        <v>16</v>
      </c>
      <c r="S27" s="59">
        <f>S21+S23+S24</f>
        <v>151.82666666666665</v>
      </c>
      <c r="T27" s="59">
        <f>T21+T23+T24</f>
        <v>166.19666666666666</v>
      </c>
      <c r="U27" s="59">
        <f t="shared" ref="U27:X27" si="3">U21+U23+U24</f>
        <v>173.92666666666668</v>
      </c>
      <c r="V27" s="59">
        <f t="shared" si="3"/>
        <v>181.04666666666665</v>
      </c>
      <c r="W27" s="59">
        <f t="shared" si="3"/>
        <v>121.87666666666668</v>
      </c>
      <c r="X27" s="59">
        <f t="shared" si="3"/>
        <v>83.696666666666673</v>
      </c>
    </row>
    <row r="28" spans="2:24" s="1" customFormat="1" x14ac:dyDescent="0.2">
      <c r="B28" s="6"/>
      <c r="C28" s="8"/>
      <c r="D28" s="8"/>
      <c r="E28" s="6"/>
      <c r="F28" s="6"/>
      <c r="G28" s="6"/>
      <c r="H28" s="6"/>
      <c r="Q28" s="81"/>
      <c r="R28" s="6"/>
      <c r="S28" s="8"/>
      <c r="T28" s="8"/>
      <c r="U28" s="6"/>
      <c r="V28" s="6"/>
      <c r="W28" s="6"/>
      <c r="X28" s="6"/>
    </row>
    <row r="29" spans="2:24" s="1" customFormat="1" ht="21.6" customHeight="1" thickBot="1" x14ac:dyDescent="0.3">
      <c r="C29" s="67" t="s">
        <v>53</v>
      </c>
      <c r="D29" s="62" t="s">
        <v>52</v>
      </c>
      <c r="E29" s="63"/>
      <c r="F29" s="63"/>
      <c r="G29" s="63"/>
      <c r="J29" s="20"/>
      <c r="K29" s="20"/>
      <c r="Q29" s="81"/>
      <c r="S29" s="67" t="s">
        <v>53</v>
      </c>
      <c r="T29" s="62" t="s">
        <v>52</v>
      </c>
      <c r="U29" s="63"/>
      <c r="V29" s="63"/>
      <c r="W29" s="63"/>
    </row>
    <row r="30" spans="2:24" ht="16.5" thickBot="1" x14ac:dyDescent="0.3">
      <c r="C30" s="64"/>
      <c r="D30" s="65" t="s">
        <v>32</v>
      </c>
      <c r="E30" s="66"/>
      <c r="F30" s="66"/>
      <c r="G30" s="66"/>
      <c r="H30" s="73">
        <f>(C27*1+D27*1+E27*3+F27*3+G27*3+H27*3)/14</f>
        <v>0</v>
      </c>
      <c r="I30" s="42" t="s">
        <v>23</v>
      </c>
      <c r="Q30" s="81"/>
      <c r="R30" s="6"/>
      <c r="S30" s="64"/>
      <c r="T30" s="65" t="s">
        <v>65</v>
      </c>
      <c r="U30" s="66"/>
      <c r="V30" s="66"/>
      <c r="W30" s="66"/>
      <c r="X30" s="74">
        <f>(S27*1+T27*1+U27*3+V27*3+W27*3+X27*3)/14</f>
        <v>142.83309523809524</v>
      </c>
    </row>
    <row r="31" spans="2:24" ht="16.5" thickBot="1" x14ac:dyDescent="0.3">
      <c r="C31" s="64"/>
      <c r="D31" s="65" t="s">
        <v>33</v>
      </c>
      <c r="E31" s="66"/>
      <c r="F31" s="66"/>
      <c r="G31" s="66"/>
      <c r="H31" s="73">
        <f>(C27*1+D27*1+E27*3+F27*3+G27*3+H27*3)/13</f>
        <v>0</v>
      </c>
      <c r="I31" s="42" t="s">
        <v>23</v>
      </c>
      <c r="Q31" s="81"/>
      <c r="R31" s="6"/>
      <c r="S31" s="64"/>
      <c r="T31" s="65" t="s">
        <v>66</v>
      </c>
      <c r="U31" s="66"/>
      <c r="V31" s="66"/>
      <c r="W31" s="66"/>
      <c r="X31" s="21">
        <f>(S27*1+T27*1+U27*3+V27*3+W27*3+X27*3)/13</f>
        <v>153.82025641025641</v>
      </c>
    </row>
    <row r="32" spans="2:24" ht="16.5" thickBot="1" x14ac:dyDescent="0.3">
      <c r="C32" s="64"/>
      <c r="D32" s="65" t="s">
        <v>31</v>
      </c>
      <c r="E32" s="66"/>
      <c r="F32" s="66"/>
      <c r="G32" s="66"/>
      <c r="H32" s="73">
        <f>(E27*3+F27*3+G27*3+H27*3)/12</f>
        <v>0</v>
      </c>
      <c r="I32" s="42" t="s">
        <v>23</v>
      </c>
      <c r="Q32" s="81"/>
      <c r="R32" s="6"/>
      <c r="S32" s="64"/>
      <c r="T32" s="65" t="s">
        <v>67</v>
      </c>
      <c r="U32" s="66"/>
      <c r="V32" s="66"/>
      <c r="W32" s="66"/>
      <c r="X32" s="21">
        <f>(U27*3+V27*3+W27*3+X27*3)/12</f>
        <v>140.13666666666668</v>
      </c>
    </row>
    <row r="33" spans="1:22" x14ac:dyDescent="0.2">
      <c r="Q33" s="81"/>
    </row>
    <row r="34" spans="1:22" x14ac:dyDescent="0.2">
      <c r="C34" s="6"/>
      <c r="D34" s="6"/>
      <c r="Q34" s="81"/>
    </row>
    <row r="35" spans="1:22" x14ac:dyDescent="0.2">
      <c r="C35" s="6"/>
      <c r="D35" s="6"/>
      <c r="Q35" s="81"/>
    </row>
    <row r="36" spans="1:22" ht="22.5" customHeight="1" x14ac:dyDescent="0.2">
      <c r="C36" s="61" t="s">
        <v>69</v>
      </c>
      <c r="D36" s="6"/>
      <c r="Q36" s="81"/>
      <c r="S36" s="61" t="s">
        <v>69</v>
      </c>
    </row>
    <row r="37" spans="1:22" ht="15.75" thickBot="1" x14ac:dyDescent="0.3">
      <c r="C37" s="57" t="s">
        <v>51</v>
      </c>
      <c r="D37" s="56" t="s">
        <v>40</v>
      </c>
      <c r="E37" s="56" t="s">
        <v>41</v>
      </c>
      <c r="F37" s="56" t="s">
        <v>42</v>
      </c>
      <c r="Q37" s="81"/>
      <c r="S37" s="68" t="s">
        <v>51</v>
      </c>
      <c r="T37" s="69" t="s">
        <v>40</v>
      </c>
      <c r="U37" s="69" t="s">
        <v>41</v>
      </c>
      <c r="V37" s="69" t="s">
        <v>42</v>
      </c>
    </row>
    <row r="38" spans="1:22" ht="15.75" customHeight="1" x14ac:dyDescent="0.2">
      <c r="A38" s="75"/>
      <c r="B38" s="58" t="s">
        <v>54</v>
      </c>
      <c r="C38" s="50"/>
      <c r="D38" s="49"/>
      <c r="E38" s="50"/>
      <c r="F38" s="60">
        <f>D38-E38</f>
        <v>0</v>
      </c>
      <c r="G38" s="42" t="s">
        <v>23</v>
      </c>
      <c r="Q38" s="81"/>
      <c r="S38" s="50" t="s">
        <v>43</v>
      </c>
      <c r="T38" s="49">
        <v>164.2</v>
      </c>
      <c r="U38" s="50">
        <v>132.66</v>
      </c>
      <c r="V38" s="60">
        <f>T38-U38</f>
        <v>31.539999999999992</v>
      </c>
    </row>
    <row r="39" spans="1:22" x14ac:dyDescent="0.2">
      <c r="B39" s="55"/>
      <c r="C39" s="52"/>
      <c r="D39" s="51"/>
      <c r="E39" s="52"/>
      <c r="F39" s="60">
        <f>D39-E39</f>
        <v>0</v>
      </c>
      <c r="G39" s="42" t="s">
        <v>23</v>
      </c>
      <c r="Q39" s="81"/>
      <c r="S39" s="52" t="s">
        <v>44</v>
      </c>
      <c r="T39" s="51">
        <v>109.4</v>
      </c>
      <c r="U39" s="52">
        <v>79.36</v>
      </c>
      <c r="V39" s="60">
        <f>T39-U39</f>
        <v>30.040000000000006</v>
      </c>
    </row>
    <row r="40" spans="1:22" x14ac:dyDescent="0.2">
      <c r="C40" s="52"/>
      <c r="D40" s="52"/>
      <c r="E40" s="52"/>
      <c r="F40" s="60">
        <f t="shared" ref="F40:F43" si="4">D40-E40</f>
        <v>0</v>
      </c>
      <c r="G40" s="42" t="s">
        <v>23</v>
      </c>
      <c r="Q40" s="81"/>
      <c r="S40" s="52" t="s">
        <v>45</v>
      </c>
      <c r="T40" s="52">
        <v>167.22</v>
      </c>
      <c r="U40" s="52">
        <v>86.48</v>
      </c>
      <c r="V40" s="60">
        <f t="shared" ref="V40:V43" si="5">T40-U40</f>
        <v>80.739999999999995</v>
      </c>
    </row>
    <row r="41" spans="1:22" x14ac:dyDescent="0.2">
      <c r="C41" s="52"/>
      <c r="D41" s="52"/>
      <c r="E41" s="52"/>
      <c r="F41" s="60">
        <f t="shared" si="4"/>
        <v>0</v>
      </c>
      <c r="G41" s="42" t="s">
        <v>23</v>
      </c>
      <c r="Q41" s="81"/>
      <c r="S41" s="52" t="s">
        <v>46</v>
      </c>
      <c r="T41" s="52">
        <v>104.72</v>
      </c>
      <c r="U41" s="52">
        <v>81.040000000000006</v>
      </c>
      <c r="V41" s="60">
        <f t="shared" si="5"/>
        <v>23.679999999999993</v>
      </c>
    </row>
    <row r="42" spans="1:22" x14ac:dyDescent="0.2">
      <c r="C42" s="52"/>
      <c r="D42" s="52"/>
      <c r="E42" s="52"/>
      <c r="F42" s="60">
        <f t="shared" si="4"/>
        <v>0</v>
      </c>
      <c r="G42" s="42" t="s">
        <v>23</v>
      </c>
      <c r="Q42" s="81"/>
      <c r="S42" s="52" t="s">
        <v>47</v>
      </c>
      <c r="T42" s="52">
        <v>143.81</v>
      </c>
      <c r="U42" s="52">
        <v>106.71</v>
      </c>
      <c r="V42" s="60">
        <f t="shared" si="5"/>
        <v>37.100000000000009</v>
      </c>
    </row>
    <row r="43" spans="1:22" ht="15" thickBot="1" x14ac:dyDescent="0.25">
      <c r="C43" s="54"/>
      <c r="D43" s="53"/>
      <c r="E43" s="54"/>
      <c r="F43" s="60">
        <f t="shared" si="4"/>
        <v>0</v>
      </c>
      <c r="G43" s="42" t="s">
        <v>23</v>
      </c>
      <c r="Q43" s="81"/>
      <c r="S43" s="54" t="s">
        <v>48</v>
      </c>
      <c r="T43" s="53">
        <v>207.4</v>
      </c>
      <c r="U43" s="54">
        <v>193.38</v>
      </c>
      <c r="V43" s="60">
        <f t="shared" si="5"/>
        <v>14.02000000000001</v>
      </c>
    </row>
    <row r="44" spans="1:22" ht="16.5" thickBot="1" x14ac:dyDescent="0.3">
      <c r="C44" s="91" t="s">
        <v>49</v>
      </c>
      <c r="D44" s="91"/>
      <c r="E44" s="91"/>
      <c r="F44" s="70">
        <f>AVERAGE(F38:F43)</f>
        <v>0</v>
      </c>
      <c r="G44" s="42" t="s">
        <v>23</v>
      </c>
      <c r="Q44" s="81"/>
      <c r="S44" s="92" t="s">
        <v>49</v>
      </c>
      <c r="T44" s="92"/>
      <c r="U44" s="93"/>
      <c r="V44" s="70">
        <f>AVERAGE(V38:V43)</f>
        <v>36.186666666666675</v>
      </c>
    </row>
    <row r="45" spans="1:22" x14ac:dyDescent="0.2">
      <c r="C45" s="6"/>
      <c r="D45" s="6"/>
      <c r="Q45" s="81"/>
    </row>
    <row r="46" spans="1:22" x14ac:dyDescent="0.2">
      <c r="C46" s="6"/>
      <c r="D46" s="6"/>
      <c r="Q46" s="81"/>
    </row>
    <row r="47" spans="1:22" x14ac:dyDescent="0.2">
      <c r="C47" s="6"/>
      <c r="D47" s="6"/>
      <c r="Q47" s="81"/>
    </row>
    <row r="48" spans="1:22" x14ac:dyDescent="0.2">
      <c r="C48" s="6"/>
      <c r="D48" s="6"/>
      <c r="Q48" s="81"/>
    </row>
    <row r="49" spans="3:17" x14ac:dyDescent="0.2">
      <c r="C49" s="6"/>
      <c r="D49" s="6"/>
      <c r="Q49" s="81"/>
    </row>
    <row r="50" spans="3:17" x14ac:dyDescent="0.2">
      <c r="C50" s="6"/>
      <c r="D50" s="6"/>
    </row>
    <row r="51" spans="3:17" x14ac:dyDescent="0.2">
      <c r="C51" s="6"/>
      <c r="D51" s="6"/>
    </row>
    <row r="52" spans="3:17" x14ac:dyDescent="0.2">
      <c r="C52" s="6"/>
      <c r="D52" s="6"/>
    </row>
    <row r="53" spans="3:17" x14ac:dyDescent="0.2">
      <c r="C53" s="6"/>
      <c r="D53" s="6"/>
    </row>
    <row r="54" spans="3:17" x14ac:dyDescent="0.2">
      <c r="C54" s="6"/>
      <c r="D54" s="6"/>
    </row>
    <row r="55" spans="3:17" x14ac:dyDescent="0.2">
      <c r="C55" s="6"/>
      <c r="D55" s="6"/>
    </row>
    <row r="56" spans="3:17" x14ac:dyDescent="0.2">
      <c r="C56" s="6"/>
      <c r="D56" s="6"/>
    </row>
    <row r="57" spans="3:17" x14ac:dyDescent="0.2">
      <c r="C57" s="6"/>
      <c r="D57" s="6"/>
    </row>
    <row r="58" spans="3:17" x14ac:dyDescent="0.2">
      <c r="C58" s="6"/>
      <c r="D58" s="6"/>
    </row>
    <row r="59" spans="3:17" x14ac:dyDescent="0.2">
      <c r="C59" s="6"/>
      <c r="D59" s="6"/>
    </row>
    <row r="60" spans="3:17" x14ac:dyDescent="0.2">
      <c r="C60" s="6"/>
      <c r="D60" s="6"/>
    </row>
    <row r="61" spans="3:17" x14ac:dyDescent="0.2">
      <c r="C61" s="6"/>
      <c r="D61" s="6"/>
    </row>
    <row r="62" spans="3:17" x14ac:dyDescent="0.2">
      <c r="C62" s="6"/>
      <c r="D62" s="6"/>
    </row>
    <row r="63" spans="3:17" x14ac:dyDescent="0.2">
      <c r="C63" s="6"/>
      <c r="D63" s="6"/>
    </row>
    <row r="64" spans="3:17" x14ac:dyDescent="0.2">
      <c r="C64" s="6"/>
      <c r="D64" s="6"/>
    </row>
    <row r="65" spans="3:4" x14ac:dyDescent="0.2">
      <c r="C65" s="6"/>
      <c r="D65" s="6"/>
    </row>
    <row r="66" spans="3:4" x14ac:dyDescent="0.2">
      <c r="C66" s="6"/>
      <c r="D66" s="6"/>
    </row>
    <row r="67" spans="3:4" x14ac:dyDescent="0.2">
      <c r="C67" s="6"/>
      <c r="D67" s="6"/>
    </row>
    <row r="68" spans="3:4" x14ac:dyDescent="0.2">
      <c r="C68" s="6"/>
      <c r="D68" s="6"/>
    </row>
    <row r="69" spans="3:4" x14ac:dyDescent="0.2">
      <c r="C69" s="6"/>
      <c r="D69" s="6"/>
    </row>
    <row r="70" spans="3:4" x14ac:dyDescent="0.2">
      <c r="C70" s="6"/>
      <c r="D70" s="6"/>
    </row>
    <row r="71" spans="3:4" x14ac:dyDescent="0.2">
      <c r="C71" s="6"/>
      <c r="D71" s="6"/>
    </row>
    <row r="72" spans="3:4" x14ac:dyDescent="0.2">
      <c r="C72" s="6"/>
      <c r="D72" s="6"/>
    </row>
    <row r="73" spans="3:4" x14ac:dyDescent="0.2">
      <c r="C73" s="6"/>
      <c r="D73" s="6"/>
    </row>
    <row r="74" spans="3:4" x14ac:dyDescent="0.2">
      <c r="C74" s="6"/>
      <c r="D74" s="6"/>
    </row>
    <row r="75" spans="3:4" x14ac:dyDescent="0.2">
      <c r="C75" s="6"/>
      <c r="D75" s="6"/>
    </row>
    <row r="76" spans="3:4" x14ac:dyDescent="0.2">
      <c r="C76" s="6"/>
      <c r="D76" s="6"/>
    </row>
    <row r="77" spans="3:4" x14ac:dyDescent="0.2">
      <c r="C77" s="6"/>
      <c r="D77" s="6"/>
    </row>
    <row r="78" spans="3:4" x14ac:dyDescent="0.2">
      <c r="C78" s="6"/>
      <c r="D78" s="6"/>
    </row>
    <row r="79" spans="3:4" x14ac:dyDescent="0.2">
      <c r="C79" s="6"/>
      <c r="D79" s="6"/>
    </row>
    <row r="80" spans="3:4" x14ac:dyDescent="0.2">
      <c r="C80" s="6"/>
      <c r="D80" s="6"/>
    </row>
    <row r="81" spans="3:4" x14ac:dyDescent="0.2">
      <c r="C81" s="6"/>
      <c r="D81" s="6"/>
    </row>
    <row r="82" spans="3:4" x14ac:dyDescent="0.2">
      <c r="C82" s="6"/>
      <c r="D82" s="6"/>
    </row>
    <row r="83" spans="3:4" x14ac:dyDescent="0.2">
      <c r="C83" s="6"/>
      <c r="D83" s="6"/>
    </row>
    <row r="84" spans="3:4" x14ac:dyDescent="0.2">
      <c r="C84" s="6"/>
      <c r="D84" s="6"/>
    </row>
    <row r="85" spans="3:4" x14ac:dyDescent="0.2">
      <c r="C85" s="6"/>
      <c r="D85" s="6"/>
    </row>
    <row r="86" spans="3:4" x14ac:dyDescent="0.2">
      <c r="C86" s="6"/>
      <c r="D86" s="6"/>
    </row>
    <row r="87" spans="3:4" x14ac:dyDescent="0.2">
      <c r="C87" s="6"/>
      <c r="D87" s="6"/>
    </row>
    <row r="88" spans="3:4" x14ac:dyDescent="0.2">
      <c r="C88" s="6"/>
      <c r="D88" s="6"/>
    </row>
    <row r="89" spans="3:4" x14ac:dyDescent="0.2">
      <c r="C89" s="6"/>
      <c r="D89" s="6"/>
    </row>
    <row r="90" spans="3:4" x14ac:dyDescent="0.2">
      <c r="C90" s="6"/>
      <c r="D90" s="6"/>
    </row>
    <row r="91" spans="3:4" x14ac:dyDescent="0.2">
      <c r="C91" s="6"/>
      <c r="D91" s="6"/>
    </row>
    <row r="92" spans="3:4" x14ac:dyDescent="0.2">
      <c r="C92" s="6"/>
      <c r="D92" s="6"/>
    </row>
    <row r="93" spans="3:4" x14ac:dyDescent="0.2">
      <c r="C93" s="6"/>
      <c r="D93" s="6"/>
    </row>
    <row r="94" spans="3:4" x14ac:dyDescent="0.2">
      <c r="C94" s="6"/>
      <c r="D94" s="6"/>
    </row>
    <row r="95" spans="3:4" x14ac:dyDescent="0.2">
      <c r="C95" s="6"/>
      <c r="D95" s="6"/>
    </row>
    <row r="96" spans="3:4" x14ac:dyDescent="0.2">
      <c r="C96" s="6"/>
      <c r="D96" s="6"/>
    </row>
    <row r="97" spans="3:4" x14ac:dyDescent="0.2">
      <c r="C97" s="6"/>
      <c r="D97" s="6"/>
    </row>
    <row r="98" spans="3:4" x14ac:dyDescent="0.2">
      <c r="C98" s="6"/>
      <c r="D98" s="6"/>
    </row>
    <row r="99" spans="3:4" x14ac:dyDescent="0.2">
      <c r="C99" s="6"/>
      <c r="D99" s="6"/>
    </row>
    <row r="100" spans="3:4" x14ac:dyDescent="0.2">
      <c r="C100" s="6"/>
      <c r="D100" s="6"/>
    </row>
    <row r="101" spans="3:4" x14ac:dyDescent="0.2">
      <c r="C101" s="6"/>
      <c r="D101" s="6"/>
    </row>
    <row r="102" spans="3:4" x14ac:dyDescent="0.2">
      <c r="C102" s="6"/>
      <c r="D102" s="6"/>
    </row>
    <row r="103" spans="3:4" x14ac:dyDescent="0.2">
      <c r="C103" s="6"/>
      <c r="D103" s="6"/>
    </row>
    <row r="104" spans="3:4" x14ac:dyDescent="0.2">
      <c r="C104" s="6"/>
      <c r="D104" s="6"/>
    </row>
    <row r="105" spans="3:4" x14ac:dyDescent="0.2">
      <c r="C105" s="6"/>
      <c r="D105" s="6"/>
    </row>
    <row r="106" spans="3:4" x14ac:dyDescent="0.2">
      <c r="C106" s="6"/>
      <c r="D106" s="6"/>
    </row>
    <row r="107" spans="3:4" x14ac:dyDescent="0.2">
      <c r="C107" s="6"/>
      <c r="D107" s="6"/>
    </row>
    <row r="108" spans="3:4" x14ac:dyDescent="0.2">
      <c r="C108" s="6"/>
      <c r="D108" s="6"/>
    </row>
    <row r="109" spans="3:4" x14ac:dyDescent="0.2">
      <c r="C109" s="6"/>
      <c r="D109" s="6"/>
    </row>
    <row r="110" spans="3:4" x14ac:dyDescent="0.2">
      <c r="C110" s="6"/>
      <c r="D110" s="6"/>
    </row>
    <row r="111" spans="3:4" x14ac:dyDescent="0.2">
      <c r="C111" s="6"/>
      <c r="D111" s="6"/>
    </row>
    <row r="112" spans="3:4" x14ac:dyDescent="0.2">
      <c r="C112" s="6"/>
      <c r="D112" s="6"/>
    </row>
    <row r="113" spans="3:4" x14ac:dyDescent="0.2">
      <c r="C113" s="6"/>
      <c r="D113" s="6"/>
    </row>
    <row r="114" spans="3:4" x14ac:dyDescent="0.2">
      <c r="C114" s="6"/>
      <c r="D114" s="6"/>
    </row>
    <row r="115" spans="3:4" x14ac:dyDescent="0.2">
      <c r="C115" s="6"/>
      <c r="D115" s="6"/>
    </row>
    <row r="116" spans="3:4" x14ac:dyDescent="0.2">
      <c r="C116" s="6"/>
      <c r="D116" s="6"/>
    </row>
    <row r="117" spans="3:4" x14ac:dyDescent="0.2">
      <c r="C117" s="6"/>
      <c r="D117" s="6"/>
    </row>
    <row r="118" spans="3:4" x14ac:dyDescent="0.2">
      <c r="C118" s="6"/>
      <c r="D118" s="6"/>
    </row>
    <row r="119" spans="3:4" x14ac:dyDescent="0.2">
      <c r="C119" s="6"/>
      <c r="D119" s="6"/>
    </row>
    <row r="120" spans="3:4" x14ac:dyDescent="0.2">
      <c r="C120" s="6"/>
      <c r="D120" s="6"/>
    </row>
    <row r="121" spans="3:4" x14ac:dyDescent="0.2">
      <c r="C121" s="6"/>
      <c r="D121" s="6"/>
    </row>
    <row r="122" spans="3:4" x14ac:dyDescent="0.2">
      <c r="C122" s="6"/>
      <c r="D122" s="6"/>
    </row>
    <row r="123" spans="3:4" x14ac:dyDescent="0.2">
      <c r="C123" s="6"/>
      <c r="D123" s="6"/>
    </row>
    <row r="124" spans="3:4" x14ac:dyDescent="0.2">
      <c r="C124" s="6"/>
      <c r="D124" s="6"/>
    </row>
    <row r="125" spans="3:4" x14ac:dyDescent="0.2">
      <c r="C125" s="6"/>
      <c r="D125" s="6"/>
    </row>
  </sheetData>
  <mergeCells count="8">
    <mergeCell ref="C44:E44"/>
    <mergeCell ref="S44:U44"/>
    <mergeCell ref="R1:X1"/>
    <mergeCell ref="B25:H25"/>
    <mergeCell ref="B4:H4"/>
    <mergeCell ref="B1:H1"/>
    <mergeCell ref="R4:X4"/>
    <mergeCell ref="R25:X25"/>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Apraksts</vt:lpstr>
      <vt:lpstr>Aprēķinu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Aigars Mežals</dc:creator>
  <cp:lastModifiedBy>Baiba Jakobsone</cp:lastModifiedBy>
  <dcterms:created xsi:type="dcterms:W3CDTF">2022-01-27T14:45:18Z</dcterms:created>
  <dcterms:modified xsi:type="dcterms:W3CDTF">2022-06-15T09:01:41Z</dcterms:modified>
</cp:coreProperties>
</file>