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C3FCBAA8-3E24-471B-9EB4-40C2B9BAE880}" xr6:coauthVersionLast="47" xr6:coauthVersionMax="47" xr10:uidLastSave="{00000000-0000-0000-0000-000000000000}"/>
  <bookViews>
    <workbookView xWindow="-110" yWindow="-110" windowWidth="19420" windowHeight="10420" firstSheet="1" activeTab="1" xr2:uid="{C50FD68C-448D-4825-8046-47757A0B2968}"/>
  </bookViews>
  <sheets>
    <sheet name="tarifa forma_veca" sheetId="1" state="hidden" r:id="rId1"/>
    <sheet name="TP" sheetId="3" r:id="rId2"/>
  </sheets>
  <externalReferences>
    <externalReference r:id="rId3"/>
  </externalReferences>
  <definedNames>
    <definedName name="_xlnm.Print_Area" localSheetId="0">'tarifa forma_veca'!$A$1:$E$75</definedName>
    <definedName name="_xlnm.Print_Area" localSheetId="1">TP!$A$1:$E$80</definedName>
    <definedName name="s_periods">[1]Pieņēmumi!$C$18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 l="1"/>
  <c r="E59" i="3"/>
  <c r="E67" i="3"/>
  <c r="D67" i="3"/>
  <c r="E66" i="3"/>
  <c r="D66" i="3"/>
  <c r="E65" i="3"/>
  <c r="D65" i="3"/>
  <c r="D63" i="3"/>
  <c r="D59" i="3"/>
  <c r="E28" i="3"/>
  <c r="E22" i="3" s="1"/>
  <c r="E21" i="3" s="1"/>
  <c r="D28" i="3"/>
  <c r="E23" i="3"/>
  <c r="D23" i="3"/>
  <c r="D22" i="3"/>
  <c r="D21" i="3"/>
  <c r="D42" i="3" s="1"/>
  <c r="D50" i="3" s="1"/>
  <c r="E17" i="3"/>
  <c r="D17" i="3"/>
  <c r="E11" i="3"/>
  <c r="D11" i="3"/>
  <c r="E10" i="3"/>
  <c r="D10" i="3"/>
  <c r="E42" i="3" l="1"/>
  <c r="E50" i="3" s="1"/>
  <c r="D54" i="3"/>
  <c r="D62" i="3" s="1"/>
  <c r="D52" i="3"/>
  <c r="D69" i="3" l="1"/>
  <c r="D71" i="3"/>
  <c r="D70" i="3"/>
  <c r="E52" i="3"/>
  <c r="E54" i="3" s="1"/>
  <c r="E62" i="3" s="1"/>
  <c r="E70" i="3" l="1"/>
  <c r="E69" i="3"/>
  <c r="E71" i="3"/>
  <c r="D66" i="1"/>
  <c r="D64" i="1"/>
  <c r="D63" i="1"/>
  <c r="D58" i="1"/>
  <c r="D28" i="1"/>
  <c r="D23" i="1"/>
  <c r="D17" i="1"/>
  <c r="D11" i="1"/>
  <c r="D10" i="1"/>
  <c r="D22" i="1" l="1"/>
  <c r="D21" i="1" s="1"/>
  <c r="D42" i="1" s="1"/>
  <c r="D50" i="1" s="1"/>
  <c r="D52" i="1" l="1"/>
  <c r="D54" i="1" s="1"/>
  <c r="D61" i="1" s="1"/>
  <c r="D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D52" authorId="0" shapeId="0" xr:uid="{2F6B7106-DE17-4C55-8FE8-93CA024A2353}">
      <text>
        <r>
          <rPr>
            <b/>
            <sz val="9"/>
            <color indexed="81"/>
            <rFont val="Tahoma"/>
            <family val="2"/>
          </rPr>
          <t>Inese Vēvere:</t>
        </r>
        <r>
          <rPr>
            <sz val="9"/>
            <color indexed="81"/>
            <rFont val="Tahoma"/>
            <family val="2"/>
          </rPr>
          <t xml:space="preserve">
max 7%=0,07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D9" authorId="0" shapeId="0" xr:uid="{FFABC5C9-72D1-42A6-B014-D268D85E8639}">
      <text>
        <r>
          <rPr>
            <sz val="9"/>
            <color indexed="81"/>
            <rFont val="Tahoma"/>
            <family val="2"/>
            <charset val="186"/>
          </rPr>
          <t xml:space="preserve">maksā atkritumu apsaimniekotājs, kas atkritumu apsaimniekošanas reģionālajā centrā (AARC) nodod tālākai apstrādei </t>
        </r>
        <r>
          <rPr>
            <b/>
            <sz val="9"/>
            <color indexed="81"/>
            <rFont val="Tahoma"/>
            <family val="2"/>
            <charset val="186"/>
          </rPr>
          <t>nešķirotus sadzīves atkritumus (klase 200301)</t>
        </r>
      </text>
    </comment>
    <comment ref="E9" authorId="0" shapeId="0" xr:uid="{6ABEFA68-72BD-4369-86E9-E147AD71C854}">
      <text>
        <r>
          <rPr>
            <sz val="9"/>
            <color indexed="81"/>
            <rFont val="Tahoma"/>
            <family val="2"/>
            <charset val="186"/>
          </rPr>
          <t xml:space="preserve">maksā atkritumu apsaimniekotājs, kas pats ir nodrošinājis </t>
        </r>
        <r>
          <rPr>
            <b/>
            <u/>
            <sz val="9"/>
            <color indexed="81"/>
            <rFont val="Tahoma"/>
            <family val="2"/>
            <charset val="186"/>
          </rPr>
          <t xml:space="preserve">nešķirotu sadzīves atkritumu (klase 200301) </t>
        </r>
        <r>
          <rPr>
            <sz val="9"/>
            <color indexed="81"/>
            <rFont val="Tahoma"/>
            <family val="2"/>
            <charset val="186"/>
          </rPr>
          <t xml:space="preserve">sagatavošanu apglabāšanai (mehānisko šķirošanu), kuras rezultātā radusies apglabājamā frakcija (sagatavota apglabāšanai), ir nododama apglabāšanai regionālajam AARC, kas apsaimnieko sadzīves atkritumu poligonu </t>
        </r>
      </text>
    </comment>
    <comment ref="B27" authorId="0" shapeId="0" xr:uid="{31450C9D-2560-4AA4-AD36-CE7CA1F3DB6F}">
      <text>
        <r>
          <rPr>
            <sz val="9"/>
            <color indexed="81"/>
            <rFont val="Tahoma"/>
            <family val="2"/>
            <charset val="186"/>
          </rPr>
          <t>tikai pieņemšanas uz loģistikas izmaksas tālākām darbībām, kas tiek nodrošinātas galvenajā AARC centrā ap poligonu (ja pārkraušanas stacijā veic sagatavošanu apglabāšanai, tad šīs sagatav.apglabāšanai izmaksas liek zem 3.1.1., tās atsevišķi izdalot)</t>
        </r>
      </text>
    </comment>
    <comment ref="D52" authorId="0" shapeId="0" xr:uid="{590C04BF-98CF-42F9-84C6-FCF018179E71}">
      <text>
        <r>
          <rPr>
            <b/>
            <sz val="9"/>
            <color indexed="81"/>
            <rFont val="Tahoma"/>
            <family val="2"/>
          </rPr>
          <t>Inese Vēvere:</t>
        </r>
        <r>
          <rPr>
            <sz val="9"/>
            <color indexed="81"/>
            <rFont val="Tahoma"/>
            <family val="2"/>
          </rPr>
          <t xml:space="preserve">
max 7%=0,07
</t>
        </r>
      </text>
    </comment>
    <comment ref="E52" authorId="0" shapeId="0" xr:uid="{356E697A-43F5-4BC8-98FE-9B1CF9698946}">
      <text>
        <r>
          <rPr>
            <b/>
            <sz val="9"/>
            <color indexed="81"/>
            <rFont val="Tahoma"/>
            <family val="2"/>
          </rPr>
          <t>Inese Vēvere:</t>
        </r>
        <r>
          <rPr>
            <sz val="9"/>
            <color indexed="81"/>
            <rFont val="Tahoma"/>
            <family val="2"/>
          </rPr>
          <t xml:space="preserve">
max 7%=0,07
</t>
        </r>
      </text>
    </comment>
    <comment ref="E59" authorId="0" shapeId="0" xr:uid="{9CD00677-3A87-4E70-9E40-5F3DA1A9905F}">
      <text>
        <r>
          <rPr>
            <b/>
            <sz val="9"/>
            <color indexed="81"/>
            <rFont val="Tahoma"/>
            <charset val="1"/>
          </rPr>
          <t>Jābūt 100%,</t>
        </r>
        <r>
          <rPr>
            <sz val="9"/>
            <color indexed="81"/>
            <rFont val="Tahoma"/>
            <family val="2"/>
            <charset val="186"/>
          </rPr>
          <t xml:space="preserve"> jo visi pieņemtie ir jau sagatvoti apglabāšanai, līdz ar to tiks apglabāti 100% apmērā
</t>
        </r>
      </text>
    </comment>
  </commentList>
</comments>
</file>

<file path=xl/sharedStrings.xml><?xml version="1.0" encoding="utf-8"?>
<sst xmlns="http://schemas.openxmlformats.org/spreadsheetml/2006/main" count="253" uniqueCount="157">
  <si>
    <t>1.pielikums</t>
  </si>
  <si>
    <t>Sabiedrisko pakalpojumu regulēšanas komisijas</t>
  </si>
  <si>
    <t>16.02.2017. lēmumam Nr.1/5</t>
  </si>
  <si>
    <t>Komersanta nosaukums:</t>
  </si>
  <si>
    <t>Vienotais reģistrācijas numurs:</t>
  </si>
  <si>
    <t>Sadzīves atkritumu apglabāšanas pakalpojuma tarifa projekta aprēķins</t>
  </si>
  <si>
    <t>Nr.</t>
  </si>
  <si>
    <r>
      <t xml:space="preserve">   </t>
    </r>
    <r>
      <rPr>
        <b/>
        <sz val="12"/>
        <color indexed="8"/>
        <rFont val="Times New Roman"/>
        <family val="1"/>
        <charset val="186"/>
      </rPr>
      <t>Posteņi</t>
    </r>
  </si>
  <si>
    <t>Apz.</t>
  </si>
  <si>
    <r>
      <t>Tarifa projekta aprēķins</t>
    </r>
    <r>
      <rPr>
        <b/>
        <vertAlign val="superscript"/>
        <sz val="11"/>
        <color indexed="8"/>
        <rFont val="Times New Roman"/>
        <family val="1"/>
        <charset val="186"/>
      </rPr>
      <t>*)</t>
    </r>
  </si>
  <si>
    <t>1.</t>
  </si>
  <si>
    <t>Pamatlīdzekļu nolietojums un nemateriālo ieguldījumu vērtības norakstījums</t>
  </si>
  <si>
    <r>
      <t>I</t>
    </r>
    <r>
      <rPr>
        <b/>
        <vertAlign val="subscript"/>
        <sz val="12"/>
        <color indexed="8"/>
        <rFont val="Times New Roman"/>
        <family val="1"/>
        <charset val="186"/>
      </rPr>
      <t>nol</t>
    </r>
  </si>
  <si>
    <t>1.1.</t>
  </si>
  <si>
    <t>Pamatlīdzekļu nolietojums, t.sk.:</t>
  </si>
  <si>
    <r>
      <t>I</t>
    </r>
    <r>
      <rPr>
        <b/>
        <vertAlign val="subscript"/>
        <sz val="11"/>
        <color indexed="8"/>
        <rFont val="Times New Roman"/>
        <family val="1"/>
        <charset val="186"/>
      </rPr>
      <t>nol.pam</t>
    </r>
  </si>
  <si>
    <t>1.1.1.</t>
  </si>
  <si>
    <t xml:space="preserve">ēkas, būves </t>
  </si>
  <si>
    <t>1.1.2.</t>
  </si>
  <si>
    <t>iekārtas, mehānismi</t>
  </si>
  <si>
    <t>1.1.3.</t>
  </si>
  <si>
    <t>pārējie</t>
  </si>
  <si>
    <t>1.2.</t>
  </si>
  <si>
    <t>Nemateriālo ieguldījumu vērtības norakstījums</t>
  </si>
  <si>
    <r>
      <t>I</t>
    </r>
    <r>
      <rPr>
        <b/>
        <vertAlign val="subscript"/>
        <sz val="11"/>
        <color indexed="8"/>
        <rFont val="Times New Roman"/>
        <family val="1"/>
        <charset val="186"/>
      </rPr>
      <t>nol.nem</t>
    </r>
  </si>
  <si>
    <t>2.</t>
  </si>
  <si>
    <t>Personāla izmaksas</t>
  </si>
  <si>
    <r>
      <t>I</t>
    </r>
    <r>
      <rPr>
        <b/>
        <vertAlign val="subscript"/>
        <sz val="12"/>
        <color indexed="8"/>
        <rFont val="Times New Roman"/>
        <family val="1"/>
        <charset val="186"/>
      </rPr>
      <t>pers</t>
    </r>
  </si>
  <si>
    <t>2.1.</t>
  </si>
  <si>
    <t>Darba samaksa</t>
  </si>
  <si>
    <t>2.2.</t>
  </si>
  <si>
    <t>Sociālās apdrošināšanas izmaksas</t>
  </si>
  <si>
    <t>3.</t>
  </si>
  <si>
    <t>Pārējās saimnieciskās darbības izmaksas</t>
  </si>
  <si>
    <r>
      <t>I</t>
    </r>
    <r>
      <rPr>
        <b/>
        <vertAlign val="subscript"/>
        <sz val="12"/>
        <color indexed="8"/>
        <rFont val="Times New Roman"/>
        <family val="1"/>
        <charset val="186"/>
      </rPr>
      <t>saimn</t>
    </r>
  </si>
  <si>
    <r>
      <t>3.1.</t>
    </r>
    <r>
      <rPr>
        <sz val="8"/>
        <rFont val="Calibri"/>
        <family val="2"/>
        <charset val="186"/>
      </rPr>
      <t> </t>
    </r>
  </si>
  <si>
    <t>Ekspluatācijas, remontu un uzturēšanas izmaksas transportlīdzekļiem, iekārtām, mehānismiem un būvēm, kā arī izmaksas materiāliem sadzīves atkritumu apglabāšanas pakalpojuma nodrošināšanai (t.sk. noma), kas ietver:</t>
  </si>
  <si>
    <t>3.1.1.</t>
  </si>
  <si>
    <t xml:space="preserve">izmaksas sadzīves atkritumu sagatavošanai apglabāšanai </t>
  </si>
  <si>
    <t>3.1.1.1</t>
  </si>
  <si>
    <t>atkritumu mehāniskās apstrādes izmaksas</t>
  </si>
  <si>
    <t>3.1.1.2</t>
  </si>
  <si>
    <t>atkritumu bioloģiskās apstrādes (kompostēšana, transformēšana biogāzē,  nodošana pārstrādei u.c.) izmaksas</t>
  </si>
  <si>
    <t>3.1.1.3</t>
  </si>
  <si>
    <t>atkritumu sagatavošanas tālākai reģenerācijai pēc mehāniskās pārstrādes (sagatavošana pārstrādei, nodošana pārstrādei u.c.) izmaksas</t>
  </si>
  <si>
    <t>3.1.2.</t>
  </si>
  <si>
    <t>izmaksas sadzīves atkritumu pieņemšanai pārkraušanas stacijās un nogādāšanai uz poligonu</t>
  </si>
  <si>
    <t>3.1.3.</t>
  </si>
  <si>
    <t>izmaksas sadzīves atkritumu apglabāšanas nodrošināšanai</t>
  </si>
  <si>
    <t>3.1.3.1</t>
  </si>
  <si>
    <t xml:space="preserve">inerto atkritumu transportēšanas uz apglabāšanas krātuvi, izlīdzināšanas, blietēšanas, starpslāņu klājuma un nogāžu veidošanas, krātuves ceļu izbūves, to uzturēšanas  u.c. izmaksas, kas nav iekļautas citu tehnoloģisko procesu sastāvā </t>
  </si>
  <si>
    <t>3.1.3.2</t>
  </si>
  <si>
    <t>poligona gāzes savākšanas un utilizācijas izmaksas</t>
  </si>
  <si>
    <t>3.1.3.3</t>
  </si>
  <si>
    <t>infiltrāta un citu notekūdeņu apsaimniekošanas  izmaksas</t>
  </si>
  <si>
    <t>3.1.4.</t>
  </si>
  <si>
    <t>izmaksas pārējo poligona infrastruktūras objektu uzturēšanai, kas nav iekļautas citos izmaksu posteņos</t>
  </si>
  <si>
    <t>3.2.</t>
  </si>
  <si>
    <t>Izmaksas vides stāvokļa kontrolei un aizsardzībai poligona darbības laikā</t>
  </si>
  <si>
    <t>3.3.</t>
  </si>
  <si>
    <t>Sadzīves atkritumos konstatēto bīstamo atkritumu apsaimniekošanas un nodošanas izmaksas</t>
  </si>
  <si>
    <t>3.4.</t>
  </si>
  <si>
    <t>Izmaksas sabiedrības izglītības pasākumu finansēšanai attiecīgajā atkritumu apsaimniekošanas reģionā</t>
  </si>
  <si>
    <t>3.5.</t>
  </si>
  <si>
    <t>Pētniecības un attīstības darbības izmaksas</t>
  </si>
  <si>
    <t>3.6.</t>
  </si>
  <si>
    <t>Poligona slēgšanas un rekultivācijas izmaksas un izmaksas, kas saistītas ar slēgtā poligona monitoringu un uzturēšanu</t>
  </si>
  <si>
    <t>3.7.</t>
  </si>
  <si>
    <t>Administrācijas izmaksas, kas nav iekļautas citos izmaksu posteņos</t>
  </si>
  <si>
    <t>3.8.</t>
  </si>
  <si>
    <t>Nodevu maksājumi</t>
  </si>
  <si>
    <t>3.9.</t>
  </si>
  <si>
    <t>Pārējās izmaksas</t>
  </si>
  <si>
    <t>4.</t>
  </si>
  <si>
    <r>
      <t>Ekspluatācijas izmaksas, EUR</t>
    </r>
    <r>
      <rPr>
        <sz val="12"/>
        <color rgb="FF000000"/>
        <rFont val="Times New Roman"/>
        <family val="1"/>
        <charset val="186"/>
      </rPr>
      <t xml:space="preserve"> </t>
    </r>
    <r>
      <rPr>
        <sz val="10"/>
        <color indexed="8"/>
        <rFont val="Times New Roman"/>
        <family val="1"/>
        <charset val="186"/>
      </rPr>
      <t>(2.+3.)</t>
    </r>
  </si>
  <si>
    <r>
      <t>I</t>
    </r>
    <r>
      <rPr>
        <b/>
        <vertAlign val="subscript"/>
        <sz val="12"/>
        <color indexed="8"/>
        <rFont val="Times New Roman"/>
        <family val="1"/>
        <charset val="186"/>
      </rPr>
      <t>ekspl</t>
    </r>
  </si>
  <si>
    <t>5.</t>
  </si>
  <si>
    <t>Nodokļu maksājumi</t>
  </si>
  <si>
    <r>
      <t>I</t>
    </r>
    <r>
      <rPr>
        <b/>
        <vertAlign val="subscript"/>
        <sz val="12"/>
        <color indexed="8"/>
        <rFont val="Times New Roman"/>
        <family val="1"/>
        <charset val="186"/>
      </rPr>
      <t>nod</t>
    </r>
  </si>
  <si>
    <t>6.</t>
  </si>
  <si>
    <t>Kredīta procentu maksājumi un pamatsummas atmaksa, t.sk. izmaksas, kas saistītas ar poligona apsaimniekotāja finansiālo vai citu līdzvērtīgu nodrošinājumu</t>
  </si>
  <si>
    <r>
      <t>I</t>
    </r>
    <r>
      <rPr>
        <b/>
        <vertAlign val="subscript"/>
        <sz val="12"/>
        <color indexed="8"/>
        <rFont val="Times New Roman"/>
        <family val="1"/>
        <charset val="186"/>
      </rPr>
      <t>k</t>
    </r>
  </si>
  <si>
    <t>7.</t>
  </si>
  <si>
    <t>Ieņēmumi saskaņā ar metodikas 11. un 12.punktu</t>
  </si>
  <si>
    <t>Ien</t>
  </si>
  <si>
    <t>8.</t>
  </si>
  <si>
    <r>
      <t xml:space="preserve">Izmaksas kopā, EUR </t>
    </r>
    <r>
      <rPr>
        <sz val="10"/>
        <color indexed="8"/>
        <rFont val="Times New Roman"/>
        <family val="1"/>
        <charset val="186"/>
      </rPr>
      <t>(1.+4.+5.+6.) -7.</t>
    </r>
  </si>
  <si>
    <t>9.</t>
  </si>
  <si>
    <t>Rentabilitāte</t>
  </si>
  <si>
    <r>
      <t>I</t>
    </r>
    <r>
      <rPr>
        <b/>
        <vertAlign val="subscript"/>
        <sz val="12"/>
        <color indexed="8"/>
        <rFont val="Times New Roman"/>
        <family val="1"/>
        <charset val="186"/>
      </rPr>
      <t>r</t>
    </r>
  </si>
  <si>
    <t>10.</t>
  </si>
  <si>
    <r>
      <t xml:space="preserve">Pilnās izmaksas (ar rentabilitāti), EUR </t>
    </r>
    <r>
      <rPr>
        <sz val="10"/>
        <color indexed="8"/>
        <rFont val="Times New Roman"/>
        <family val="1"/>
        <charset val="186"/>
      </rPr>
      <t>(8.+9.)</t>
    </r>
  </si>
  <si>
    <r>
      <t>I</t>
    </r>
    <r>
      <rPr>
        <b/>
        <vertAlign val="subscript"/>
        <sz val="12"/>
        <color indexed="8"/>
        <rFont val="Times New Roman"/>
        <family val="1"/>
        <charset val="186"/>
      </rPr>
      <t>p</t>
    </r>
  </si>
  <si>
    <t>11.</t>
  </si>
  <si>
    <t>Sadzīves atkritumu daudzums, kuru plānots pieņemt poligonā kārtējā gadā, t</t>
  </si>
  <si>
    <t>Q</t>
  </si>
  <si>
    <t>12.</t>
  </si>
  <si>
    <t>Sadzīves atkritumu daudzums, kuru plānots apglabāt poligonā kārtējā gadā, t</t>
  </si>
  <si>
    <r>
      <t>Q</t>
    </r>
    <r>
      <rPr>
        <b/>
        <vertAlign val="subscript"/>
        <sz val="12"/>
        <color rgb="FF000000"/>
        <rFont val="Times New Roman"/>
        <family val="1"/>
        <charset val="186"/>
      </rPr>
      <t>ap</t>
    </r>
  </si>
  <si>
    <t>13.</t>
  </si>
  <si>
    <r>
      <t xml:space="preserve">Proporcija starp poligonā apglabāto un poligonā pieņemto sadzīves atkritumu daudzumu, % </t>
    </r>
    <r>
      <rPr>
        <sz val="10"/>
        <color rgb="FF000000"/>
        <rFont val="Times New Roman"/>
        <family val="1"/>
      </rPr>
      <t>(12./11.)</t>
    </r>
  </si>
  <si>
    <t>14.</t>
  </si>
  <si>
    <t>SADZĪVES ATKRITUMU APGLABĀŠANAS PAKALPOJUMA TARIFS:</t>
  </si>
  <si>
    <t>14.1.</t>
  </si>
  <si>
    <r>
      <t xml:space="preserve">Sadzīves atkritumu apglabāšanas pakalpojuma komponente, EUR/t </t>
    </r>
    <r>
      <rPr>
        <sz val="10"/>
        <color indexed="8"/>
        <rFont val="Times New Roman"/>
        <family val="1"/>
        <charset val="186"/>
      </rPr>
      <t>(10./11.)</t>
    </r>
  </si>
  <si>
    <r>
      <t>K</t>
    </r>
    <r>
      <rPr>
        <b/>
        <vertAlign val="subscript"/>
        <sz val="12"/>
        <color indexed="8"/>
        <rFont val="Times New Roman"/>
        <family val="1"/>
        <charset val="186"/>
      </rPr>
      <t>ap</t>
    </r>
  </si>
  <si>
    <t>14.2.</t>
  </si>
  <si>
    <r>
      <t>Dabas resursu nodoklis par apglabāto sadzīves atkritumu daudzumu</t>
    </r>
    <r>
      <rPr>
        <b/>
        <sz val="12"/>
        <color indexed="8"/>
        <rFont val="Times New Roman"/>
        <family val="1"/>
        <charset val="186"/>
      </rPr>
      <t>, EUR/t</t>
    </r>
    <r>
      <rPr>
        <sz val="12"/>
        <color indexed="8"/>
        <rFont val="Times New Roman"/>
        <family val="1"/>
        <charset val="186"/>
      </rPr>
      <t xml:space="preserve"> </t>
    </r>
    <r>
      <rPr>
        <sz val="10"/>
        <color indexed="8"/>
        <rFont val="Times New Roman"/>
        <family val="1"/>
        <charset val="186"/>
      </rPr>
      <t>(12./11. * DRN saskaņā ar Dabas resursu nodokļa likumu)</t>
    </r>
  </si>
  <si>
    <r>
      <t xml:space="preserve">M </t>
    </r>
    <r>
      <rPr>
        <b/>
        <vertAlign val="subscript"/>
        <sz val="12"/>
        <color indexed="8"/>
        <rFont val="Times New Roman"/>
        <family val="1"/>
        <charset val="186"/>
      </rPr>
      <t>DRN</t>
    </r>
  </si>
  <si>
    <t>14.3.</t>
  </si>
  <si>
    <r>
      <t>Sadzīves atkritumu apglabāšanas pakalpojum</t>
    </r>
    <r>
      <rPr>
        <b/>
        <sz val="12"/>
        <rFont val="Times New Roman"/>
        <family val="1"/>
      </rPr>
      <t>a tarifs ar Dabas resursu nodokli</t>
    </r>
    <r>
      <rPr>
        <b/>
        <sz val="12"/>
        <color indexed="8"/>
        <rFont val="Times New Roman"/>
        <family val="1"/>
        <charset val="186"/>
      </rPr>
      <t xml:space="preserve">, EUR/t </t>
    </r>
    <r>
      <rPr>
        <sz val="10"/>
        <color indexed="8"/>
        <rFont val="Times New Roman"/>
        <family val="1"/>
        <charset val="186"/>
      </rPr>
      <t>(14.1. + 14.2.)</t>
    </r>
  </si>
  <si>
    <r>
      <t xml:space="preserve">T </t>
    </r>
    <r>
      <rPr>
        <b/>
        <vertAlign val="subscript"/>
        <sz val="12"/>
        <color indexed="8"/>
        <rFont val="Times New Roman"/>
        <family val="1"/>
        <charset val="186"/>
      </rPr>
      <t>ar DRN</t>
    </r>
  </si>
  <si>
    <t>* tarifa projekta aprēķinā iekļautās gala summas tiek atšifrētas detalizētāk pa posteņiem tarifa projekta veidojošo izmaksu/ienākumu pamatojumā</t>
  </si>
  <si>
    <t xml:space="preserve">         Datums ______.___.________</t>
  </si>
  <si>
    <t>Persona, kura tiesīga pārstāvēt komersantu:</t>
  </si>
  <si>
    <t>paraksts un atšifrējums</t>
  </si>
  <si>
    <t>(Pielikums SPRK padomes 18.01.2018. lēmuma Nr.1/1 redakcijā)</t>
  </si>
  <si>
    <t>Izmaksas uzkrājumam DRN segšanai, EUR</t>
  </si>
  <si>
    <r>
      <t xml:space="preserve">pie DRN  likmes </t>
    </r>
    <r>
      <rPr>
        <b/>
        <i/>
        <sz val="12"/>
        <color rgb="FF0070C0"/>
        <rFont val="Times New Roman"/>
        <family val="1"/>
      </rPr>
      <t>80 EUR/t</t>
    </r>
  </si>
  <si>
    <r>
      <t xml:space="preserve">pie DRN  likmes </t>
    </r>
    <r>
      <rPr>
        <b/>
        <i/>
        <sz val="12"/>
        <color rgb="FF0070C0"/>
        <rFont val="Times New Roman"/>
        <family val="1"/>
      </rPr>
      <t>95 EUR/t</t>
    </r>
  </si>
  <si>
    <r>
      <t xml:space="preserve">pie DRN  likmes </t>
    </r>
    <r>
      <rPr>
        <b/>
        <i/>
        <sz val="10"/>
        <color rgb="FF0070C0"/>
        <rFont val="Times New Roman"/>
        <family val="1"/>
      </rPr>
      <t>110 EUR/t</t>
    </r>
  </si>
  <si>
    <r>
      <t xml:space="preserve">pie DRN  likmes </t>
    </r>
    <r>
      <rPr>
        <b/>
        <i/>
        <sz val="10"/>
        <color rgb="FF0070C0"/>
        <rFont val="Times New Roman"/>
        <family val="1"/>
      </rPr>
      <t>120 EUR/t</t>
    </r>
  </si>
  <si>
    <r>
      <t xml:space="preserve">pie DRN  likmes </t>
    </r>
    <r>
      <rPr>
        <b/>
        <i/>
        <sz val="10"/>
        <color rgb="FF0070C0"/>
        <rFont val="Times New Roman"/>
        <family val="1"/>
      </rPr>
      <t>130 EUR/t</t>
    </r>
  </si>
  <si>
    <t>TARIFS:</t>
  </si>
  <si>
    <t>Nešķiroto sadzīves atkritumu apstrādes tarifa projekta aprēķins</t>
  </si>
  <si>
    <t>27.06.2024. lēmumam Nr.1/4 “Nešķirotu sadzīves atkritumu apstrādes tarifa un sadzīves atkritumu apglabāšanas tarifa aprēķināšanas metodika”</t>
  </si>
  <si>
    <t>Reģistrācijas numurs:</t>
  </si>
  <si>
    <t>Regulējamā pakalpojuma tarifa projekta aprēķins**</t>
  </si>
  <si>
    <r>
      <t>Kredīta procentu maksājumi un pamatsummas atmaksa, t.sk. izmaksas, kas saistītas ar</t>
    </r>
    <r>
      <rPr>
        <b/>
        <sz val="12"/>
        <rFont val="Times New Roman"/>
        <family val="1"/>
        <charset val="186"/>
      </rPr>
      <t xml:space="preserve"> komersanta</t>
    </r>
    <r>
      <rPr>
        <b/>
        <sz val="12"/>
        <color rgb="FF000000"/>
        <rFont val="Times New Roman"/>
        <family val="1"/>
        <charset val="186"/>
      </rPr>
      <t xml:space="preserve">  finansiālo vai citu līdzvērtīgu nodrošinājumu</t>
    </r>
  </si>
  <si>
    <t>Ieņēmumi saskaņā ar metodikas 10. un 11.punktu</t>
  </si>
  <si>
    <t>Atkritumu daudzums, kuru plānots pieņemt apstrādei vai apglabāšanai kārtējā gadā, t</t>
  </si>
  <si>
    <t>Atkritumu daudzums, kuru plānots apglabāt poligonā kārtējā gadā, t</t>
  </si>
  <si>
    <t>15.</t>
  </si>
  <si>
    <t>15.1.</t>
  </si>
  <si>
    <t>15.2.</t>
  </si>
  <si>
    <t>15.3.</t>
  </si>
  <si>
    <t>Regulējamā pakalpojuma komponente, EUR/t (10./12.)</t>
  </si>
  <si>
    <t>Uzkrājuma komponente DRN segšanai, EUR/t (11./12.)</t>
  </si>
  <si>
    <t>15.4.</t>
  </si>
  <si>
    <t xml:space="preserve">*atkritumu apsaimniekošanas reģionālais centrs </t>
  </si>
  <si>
    <t>** tarifa projekta aprēķinā iekļautās gala summas tiek atšifrētas detalizētāk pa posteņiem tarifa projekta veidojošo izmaksu/ienākumu pamatojumā</t>
  </si>
  <si>
    <t>*** ja apglabāšanai pieņem no nešķirotiem sadzīves atkritumiem atšķirotus un apglabājamus atkritumus</t>
  </si>
  <si>
    <t xml:space="preserve">         Datums**** ______.___.________</t>
  </si>
  <si>
    <t>**** dokumenta rekvizītus "datums" un "paraksts" neaizpilda, ja elektroniskais dokuments ir sagatavots atbilstoši normatīvajiem aktiem par elektronisko dokumentu noformēšanu.</t>
  </si>
  <si>
    <r>
      <t>Tarifs ar Dabas resursu nodokli, EUR/t</t>
    </r>
    <r>
      <rPr>
        <b/>
        <sz val="10"/>
        <rFont val="Times New Roman"/>
        <family val="1"/>
      </rPr>
      <t xml:space="preserve"> </t>
    </r>
    <r>
      <rPr>
        <sz val="10"/>
        <rFont val="Times New Roman"/>
        <family val="1"/>
      </rPr>
      <t>(15.1. + 15.2. +15.3.)</t>
    </r>
  </si>
  <si>
    <r>
      <t>I</t>
    </r>
    <r>
      <rPr>
        <b/>
        <vertAlign val="subscript"/>
        <sz val="12"/>
        <rFont val="Times New Roman"/>
        <family val="1"/>
        <charset val="186"/>
      </rPr>
      <t>DRN</t>
    </r>
  </si>
  <si>
    <r>
      <t>Q</t>
    </r>
    <r>
      <rPr>
        <b/>
        <vertAlign val="subscript"/>
        <sz val="12"/>
        <rFont val="Times New Roman"/>
        <family val="1"/>
        <charset val="186"/>
      </rPr>
      <t>ap</t>
    </r>
  </si>
  <si>
    <r>
      <t xml:space="preserve">Proporcija starp poligonā apglabāto un apstrādei vai apglabāšanai pieņemto sadzīves atkritumu daudzumu, % </t>
    </r>
    <r>
      <rPr>
        <sz val="10"/>
        <rFont val="Times New Roman"/>
        <family val="1"/>
      </rPr>
      <t>(13./12.)</t>
    </r>
  </si>
  <si>
    <r>
      <t>K</t>
    </r>
    <r>
      <rPr>
        <b/>
        <vertAlign val="subscript"/>
        <sz val="12"/>
        <rFont val="Times New Roman"/>
        <family val="1"/>
        <charset val="186"/>
      </rPr>
      <t>reg</t>
    </r>
  </si>
  <si>
    <r>
      <t>U</t>
    </r>
    <r>
      <rPr>
        <b/>
        <vertAlign val="subscript"/>
        <sz val="10"/>
        <rFont val="Times New Roman"/>
        <family val="1"/>
        <charset val="186"/>
      </rPr>
      <t>DRN</t>
    </r>
  </si>
  <si>
    <r>
      <t>Dabas resursu nodoklis par apglabāto sadzīves atkritumu daudzumu, EUR/t</t>
    </r>
    <r>
      <rPr>
        <sz val="12"/>
        <rFont val="Times New Roman"/>
        <family val="1"/>
        <charset val="186"/>
      </rPr>
      <t xml:space="preserve"> </t>
    </r>
    <r>
      <rPr>
        <sz val="10"/>
        <rFont val="Times New Roman"/>
        <family val="1"/>
        <charset val="186"/>
      </rPr>
      <t>(14. * DRN saskaņā ar Dabas resursu nodokļa likumu)</t>
    </r>
  </si>
  <si>
    <r>
      <t xml:space="preserve">M </t>
    </r>
    <r>
      <rPr>
        <b/>
        <vertAlign val="subscript"/>
        <sz val="12"/>
        <rFont val="Times New Roman"/>
        <family val="1"/>
        <charset val="186"/>
      </rPr>
      <t>DRN</t>
    </r>
  </si>
  <si>
    <r>
      <t xml:space="preserve">Pilnās izmaksas (ar rentabilitāti), EUR </t>
    </r>
    <r>
      <rPr>
        <sz val="10"/>
        <rFont val="Times New Roman"/>
        <family val="1"/>
        <charset val="186"/>
      </rPr>
      <t>(8.+9.)</t>
    </r>
  </si>
  <si>
    <t>Ekspluatācijas, remontu un uzturēšanas izmaksas transportlīdzekļiem, iekārtām, mehānismiem un būvēm, kā arī izmaksas materiāliem regulējamā pakalpojuma nodrošināšanai (t.sk. noma) pa šādiem procesiem:</t>
  </si>
  <si>
    <t>izmaksas sadzīves atkritumu pieņemšanai pārkraušanas stacijās un nogādāšanai uz citiem AARC* infrastruktūras objektiem</t>
  </si>
  <si>
    <t>izmaksas pārējo AARC* infrastruktūras objektu uzturēšanai, kas nav iekļautas citos izmaksu posteņos</t>
  </si>
  <si>
    <r>
      <t>Sadzīves atkritumu apglabāšanas tarifa projekta aprēķins</t>
    </r>
    <r>
      <rPr>
        <b/>
        <vertAlign val="superscript"/>
        <sz val="11"/>
        <color rgb="FFFF000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</si>
</sst>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48" x14ac:knownFonts="1">
    <font>
      <sz val="10"/>
      <name val="Arial"/>
      <charset val="186"/>
    </font>
    <font>
      <sz val="10"/>
      <name val="Arial"/>
      <family val="2"/>
      <charset val="186"/>
    </font>
    <font>
      <sz val="10"/>
      <color rgb="FFFF0000"/>
      <name val="Arial"/>
      <family val="2"/>
      <charset val="186"/>
    </font>
    <font>
      <sz val="10"/>
      <color rgb="FF000000"/>
      <name val="Times New Roman"/>
      <family val="1"/>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b/>
      <sz val="12"/>
      <color indexed="8"/>
      <name val="Times New Roman"/>
      <family val="1"/>
      <charset val="186"/>
    </font>
    <font>
      <b/>
      <vertAlign val="superscript"/>
      <sz val="11"/>
      <color indexed="8"/>
      <name val="Times New Roman"/>
      <family val="1"/>
      <charset val="186"/>
    </font>
    <font>
      <b/>
      <vertAlign val="subscript"/>
      <sz val="12"/>
      <color indexed="8"/>
      <name val="Times New Roman"/>
      <family val="1"/>
      <charset val="186"/>
    </font>
    <font>
      <sz val="11"/>
      <color rgb="FF000000"/>
      <name val="Times New Roman"/>
      <family val="1"/>
      <charset val="186"/>
    </font>
    <font>
      <b/>
      <vertAlign val="subscript"/>
      <sz val="11"/>
      <color indexed="8"/>
      <name val="Times New Roman"/>
      <family val="1"/>
      <charset val="186"/>
    </font>
    <font>
      <b/>
      <sz val="10"/>
      <color rgb="FF000000"/>
      <name val="Times New Roman"/>
      <family val="1"/>
      <charset val="186"/>
    </font>
    <font>
      <b/>
      <i/>
      <sz val="10"/>
      <color rgb="FF000000"/>
      <name val="Times New Roman"/>
      <family val="1"/>
      <charset val="186"/>
    </font>
    <font>
      <sz val="8"/>
      <name val="Calibri"/>
      <family val="2"/>
      <charset val="186"/>
    </font>
    <font>
      <sz val="11"/>
      <name val="Times New Roman"/>
      <family val="1"/>
      <charset val="186"/>
    </font>
    <font>
      <b/>
      <sz val="11"/>
      <name val="Times New Roman"/>
      <family val="1"/>
      <charset val="186"/>
    </font>
    <font>
      <sz val="10"/>
      <color rgb="FF000000"/>
      <name val="Times New Roman"/>
      <family val="1"/>
    </font>
    <font>
      <sz val="10"/>
      <color indexed="8"/>
      <name val="Times New Roman"/>
      <family val="1"/>
      <charset val="186"/>
    </font>
    <font>
      <b/>
      <vertAlign val="subscript"/>
      <sz val="12"/>
      <color rgb="FF000000"/>
      <name val="Times New Roman"/>
      <family val="1"/>
      <charset val="186"/>
    </font>
    <font>
      <b/>
      <sz val="14"/>
      <color rgb="FF000000"/>
      <name val="Times New Roman"/>
      <family val="1"/>
      <charset val="186"/>
    </font>
    <font>
      <sz val="10"/>
      <color rgb="FF0070C0"/>
      <name val="Arial"/>
      <family val="2"/>
      <charset val="186"/>
    </font>
    <font>
      <sz val="12"/>
      <color indexed="8"/>
      <name val="Times New Roman"/>
      <family val="1"/>
      <charset val="186"/>
    </font>
    <font>
      <b/>
      <i/>
      <sz val="12"/>
      <color rgb="FF000000"/>
      <name val="Times New Roman"/>
      <family val="1"/>
      <charset val="186"/>
    </font>
    <font>
      <b/>
      <i/>
      <sz val="12"/>
      <color rgb="FFFFFFCC"/>
      <name val="Times New Roman"/>
      <family val="1"/>
      <charset val="186"/>
    </font>
    <font>
      <b/>
      <i/>
      <sz val="12"/>
      <color rgb="FF0070C0"/>
      <name val="Times New Roman"/>
      <family val="1"/>
    </font>
    <font>
      <b/>
      <sz val="12"/>
      <name val="Times New Roman"/>
      <family val="1"/>
    </font>
    <font>
      <sz val="8"/>
      <name val="Times New Roman"/>
      <family val="1"/>
      <charset val="186"/>
    </font>
    <font>
      <b/>
      <sz val="9"/>
      <color indexed="81"/>
      <name val="Tahoma"/>
      <family val="2"/>
    </font>
    <font>
      <sz val="9"/>
      <color indexed="81"/>
      <name val="Tahoma"/>
      <family val="2"/>
    </font>
    <font>
      <sz val="12"/>
      <name val="Times New Roman"/>
      <family val="1"/>
      <charset val="186"/>
    </font>
    <font>
      <b/>
      <sz val="12"/>
      <color rgb="FF0070C0"/>
      <name val="Times New Roman"/>
      <family val="1"/>
      <charset val="186"/>
    </font>
    <font>
      <b/>
      <i/>
      <sz val="10"/>
      <color rgb="FF0070C0"/>
      <name val="Times New Roman"/>
      <family val="1"/>
    </font>
    <font>
      <sz val="9"/>
      <color indexed="81"/>
      <name val="Tahoma"/>
      <family val="2"/>
      <charset val="186"/>
    </font>
    <font>
      <b/>
      <sz val="9"/>
      <color indexed="81"/>
      <name val="Tahoma"/>
      <family val="2"/>
      <charset val="186"/>
    </font>
    <font>
      <b/>
      <sz val="12"/>
      <name val="Times New Roman"/>
      <family val="1"/>
      <charset val="186"/>
    </font>
    <font>
      <b/>
      <sz val="10"/>
      <name val="Times New Roman"/>
      <family val="1"/>
    </font>
    <font>
      <sz val="10"/>
      <name val="Times New Roman"/>
      <family val="1"/>
    </font>
    <font>
      <b/>
      <vertAlign val="subscript"/>
      <sz val="12"/>
      <name val="Times New Roman"/>
      <family val="1"/>
      <charset val="186"/>
    </font>
    <font>
      <b/>
      <sz val="10"/>
      <name val="Times New Roman"/>
      <family val="1"/>
      <charset val="186"/>
    </font>
    <font>
      <b/>
      <sz val="14"/>
      <name val="Times New Roman"/>
      <family val="1"/>
      <charset val="186"/>
    </font>
    <font>
      <b/>
      <vertAlign val="subscript"/>
      <sz val="10"/>
      <name val="Times New Roman"/>
      <family val="1"/>
      <charset val="186"/>
    </font>
    <font>
      <sz val="10"/>
      <name val="Times New Roman"/>
      <family val="1"/>
      <charset val="186"/>
    </font>
    <font>
      <b/>
      <i/>
      <sz val="12"/>
      <name val="Times New Roman"/>
      <family val="1"/>
      <charset val="186"/>
    </font>
    <font>
      <sz val="11"/>
      <color rgb="FFFF0000"/>
      <name val="Times New Roman"/>
      <family val="1"/>
      <charset val="186"/>
    </font>
    <font>
      <b/>
      <vertAlign val="superscript"/>
      <sz val="11"/>
      <color rgb="FFFF0000"/>
      <name val="Times New Roman"/>
      <family val="1"/>
      <charset val="186"/>
    </font>
    <font>
      <b/>
      <u/>
      <sz val="9"/>
      <color indexed="81"/>
      <name val="Tahoma"/>
      <family val="2"/>
      <charset val="186"/>
    </font>
    <font>
      <b/>
      <sz val="9"/>
      <color indexed="81"/>
      <name val="Tahoma"/>
      <charset val="1"/>
    </font>
  </fonts>
  <fills count="7">
    <fill>
      <patternFill patternType="none"/>
    </fill>
    <fill>
      <patternFill patternType="gray125"/>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CC"/>
        <bgColor indexed="64"/>
      </patternFill>
    </fill>
    <fill>
      <patternFill patternType="solid">
        <fgColor theme="1" tint="0.34998626667073579"/>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5" fillId="0" borderId="0"/>
  </cellStyleXfs>
  <cellXfs count="105">
    <xf numFmtId="0" fontId="0" fillId="0" borderId="0" xfId="0"/>
    <xf numFmtId="0" fontId="1" fillId="0" borderId="0" xfId="1"/>
    <xf numFmtId="0" fontId="2" fillId="0" borderId="0" xfId="1" applyFont="1"/>
    <xf numFmtId="0" fontId="1" fillId="0" borderId="0" xfId="1" applyAlignment="1">
      <alignment horizontal="center"/>
    </xf>
    <xf numFmtId="0" fontId="3" fillId="0" borderId="0" xfId="1" applyFont="1" applyAlignment="1">
      <alignment horizontal="center" vertical="center"/>
    </xf>
    <xf numFmtId="9" fontId="0" fillId="0" borderId="0" xfId="2" applyFont="1" applyAlignment="1">
      <alignment horizontal="center"/>
    </xf>
    <xf numFmtId="0" fontId="4"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6" fillId="0" borderId="1" xfId="1" applyFont="1" applyBorder="1" applyAlignment="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center" vertical="center" wrapText="1"/>
    </xf>
    <xf numFmtId="0" fontId="5" fillId="2" borderId="2" xfId="1" applyFont="1" applyFill="1" applyBorder="1" applyAlignment="1">
      <alignment horizontal="justify" vertical="center"/>
    </xf>
    <xf numFmtId="0" fontId="5" fillId="2" borderId="2" xfId="1" applyFont="1" applyFill="1" applyBorder="1" applyAlignment="1">
      <alignment vertical="center" wrapText="1"/>
    </xf>
    <xf numFmtId="0" fontId="5" fillId="2" borderId="2" xfId="1" applyFont="1" applyFill="1" applyBorder="1" applyAlignment="1">
      <alignment horizontal="center" vertical="center" wrapText="1"/>
    </xf>
    <xf numFmtId="43" fontId="5" fillId="2" borderId="2" xfId="3" applyFont="1" applyFill="1" applyBorder="1" applyAlignment="1">
      <alignment horizontal="center" vertical="center"/>
    </xf>
    <xf numFmtId="0" fontId="10" fillId="0" borderId="2" xfId="1" applyFont="1" applyBorder="1" applyAlignment="1">
      <alignment horizontal="justify" vertical="center"/>
    </xf>
    <xf numFmtId="0" fontId="6" fillId="0" borderId="2" xfId="1" applyFont="1" applyBorder="1" applyAlignment="1">
      <alignment vertical="center"/>
    </xf>
    <xf numFmtId="43" fontId="12" fillId="0" borderId="2" xfId="3" applyFont="1" applyBorder="1" applyAlignment="1">
      <alignment horizontal="center" vertical="center"/>
    </xf>
    <xf numFmtId="0" fontId="10" fillId="0" borderId="2" xfId="1" applyFont="1" applyBorder="1" applyAlignment="1">
      <alignment horizontal="justify" vertical="center" wrapText="1"/>
    </xf>
    <xf numFmtId="0" fontId="10" fillId="0" borderId="2" xfId="1" applyFont="1" applyBorder="1" applyAlignment="1">
      <alignment vertical="center" wrapText="1"/>
    </xf>
    <xf numFmtId="0" fontId="10" fillId="0" borderId="2" xfId="1" applyFont="1" applyBorder="1" applyAlignment="1">
      <alignment horizontal="center" vertical="center" wrapText="1"/>
    </xf>
    <xf numFmtId="43" fontId="3" fillId="0" borderId="2" xfId="3" applyFont="1" applyBorder="1" applyAlignment="1">
      <alignment horizontal="center" vertical="center"/>
    </xf>
    <xf numFmtId="43" fontId="13" fillId="0" borderId="2" xfId="3" applyFont="1" applyBorder="1" applyAlignment="1">
      <alignment horizontal="center" vertical="center"/>
    </xf>
    <xf numFmtId="0" fontId="6" fillId="0" borderId="3" xfId="1" applyFont="1" applyBorder="1" applyAlignment="1">
      <alignment horizontal="justify" vertical="center"/>
    </xf>
    <xf numFmtId="0" fontId="1" fillId="0" borderId="3" xfId="1" applyBorder="1" applyAlignment="1">
      <alignment horizontal="center"/>
    </xf>
    <xf numFmtId="0" fontId="1" fillId="0" borderId="3" xfId="1" applyBorder="1"/>
    <xf numFmtId="0" fontId="6" fillId="2" borderId="2" xfId="1" applyFont="1" applyFill="1" applyBorder="1" applyAlignment="1">
      <alignment horizontal="justify" vertical="center"/>
    </xf>
    <xf numFmtId="0" fontId="6" fillId="2" borderId="2" xfId="1" applyFont="1" applyFill="1" applyBorder="1" applyAlignment="1">
      <alignment vertical="center" wrapText="1"/>
    </xf>
    <xf numFmtId="43" fontId="12" fillId="2" borderId="2" xfId="3" applyFont="1" applyFill="1" applyBorder="1" applyAlignment="1">
      <alignment horizontal="center" vertical="center"/>
    </xf>
    <xf numFmtId="0" fontId="10" fillId="0" borderId="2" xfId="0" applyFont="1" applyBorder="1" applyAlignment="1">
      <alignment horizontal="justify" vertical="center" wrapText="1"/>
    </xf>
    <xf numFmtId="0" fontId="15" fillId="0" borderId="2" xfId="0" applyFont="1" applyBorder="1" applyAlignment="1">
      <alignment vertical="center" wrapText="1"/>
    </xf>
    <xf numFmtId="0" fontId="15" fillId="0" borderId="2" xfId="1" applyFont="1" applyBorder="1" applyAlignment="1">
      <alignment horizontal="center" vertical="center" wrapText="1"/>
    </xf>
    <xf numFmtId="0" fontId="6"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2" xfId="1" applyFont="1" applyBorder="1" applyAlignment="1">
      <alignment horizontal="center" vertical="center" wrapText="1"/>
    </xf>
    <xf numFmtId="0" fontId="15" fillId="0" borderId="2" xfId="0" applyFont="1" applyBorder="1" applyAlignment="1">
      <alignment horizontal="justify" vertical="center" wrapText="1"/>
    </xf>
    <xf numFmtId="43" fontId="17" fillId="0" borderId="2" xfId="3" applyFont="1" applyBorder="1" applyAlignment="1">
      <alignment horizontal="center" vertic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2" xfId="1" applyFont="1" applyFill="1" applyBorder="1" applyAlignment="1">
      <alignment vertical="center"/>
    </xf>
    <xf numFmtId="0" fontId="5" fillId="3" borderId="1" xfId="1" applyFont="1" applyFill="1" applyBorder="1" applyAlignment="1">
      <alignment vertical="center"/>
    </xf>
    <xf numFmtId="0" fontId="5" fillId="3" borderId="1" xfId="0" applyFont="1" applyFill="1" applyBorder="1" applyAlignment="1">
      <alignment vertical="center"/>
    </xf>
    <xf numFmtId="0" fontId="5" fillId="3" borderId="2" xfId="1" applyFont="1" applyFill="1" applyBorder="1" applyAlignment="1">
      <alignment horizontal="center" vertical="center"/>
    </xf>
    <xf numFmtId="43" fontId="5" fillId="3" borderId="2" xfId="3" applyFont="1" applyFill="1" applyBorder="1" applyAlignment="1">
      <alignment horizontal="center" vertical="center" wrapText="1"/>
    </xf>
    <xf numFmtId="0" fontId="5" fillId="3" borderId="2" xfId="1" applyFont="1" applyFill="1" applyBorder="1" applyAlignment="1">
      <alignment horizontal="center" vertical="center" wrapText="1"/>
    </xf>
    <xf numFmtId="43" fontId="5" fillId="4" borderId="2" xfId="3"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164" fontId="12" fillId="0" borderId="2" xfId="3" applyNumberFormat="1" applyFont="1" applyBorder="1" applyAlignment="1">
      <alignment horizontal="center" vertical="center"/>
    </xf>
    <xf numFmtId="0" fontId="15" fillId="0" borderId="0" xfId="4"/>
    <xf numFmtId="10" fontId="12" fillId="0" borderId="2" xfId="2" applyNumberFormat="1" applyFont="1" applyBorder="1" applyAlignment="1">
      <alignment horizontal="center" vertical="center"/>
    </xf>
    <xf numFmtId="0" fontId="5" fillId="4" borderId="2" xfId="0" applyFont="1" applyFill="1" applyBorder="1" applyAlignment="1">
      <alignment horizontal="center" vertical="center" wrapText="1"/>
    </xf>
    <xf numFmtId="0" fontId="21" fillId="0" borderId="0" xfId="1" applyFont="1"/>
    <xf numFmtId="0" fontId="5" fillId="4" borderId="2" xfId="0" applyFont="1" applyFill="1" applyBorder="1" applyAlignment="1">
      <alignment vertical="center" wrapText="1"/>
    </xf>
    <xf numFmtId="0" fontId="4" fillId="5" borderId="2" xfId="0" applyFont="1" applyFill="1" applyBorder="1" applyAlignment="1">
      <alignment horizontal="center" vertical="center" wrapText="1"/>
    </xf>
    <xf numFmtId="0" fontId="7" fillId="4" borderId="2" xfId="0" applyFont="1" applyFill="1" applyBorder="1" applyAlignment="1">
      <alignment vertical="center" wrapText="1"/>
    </xf>
    <xf numFmtId="49" fontId="0" fillId="0" borderId="0" xfId="0" applyNumberFormat="1" applyAlignment="1">
      <alignment vertical="center"/>
    </xf>
    <xf numFmtId="0" fontId="0" fillId="0" borderId="0" xfId="0" applyAlignment="1">
      <alignment horizontal="right"/>
    </xf>
    <xf numFmtId="4" fontId="0" fillId="0" borderId="0" xfId="0" applyNumberForma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4" fontId="0" fillId="0" borderId="4" xfId="0" applyNumberFormat="1" applyBorder="1" applyAlignment="1">
      <alignment vertical="center"/>
    </xf>
    <xf numFmtId="4" fontId="27" fillId="0" borderId="0" xfId="0" applyNumberFormat="1" applyFont="1" applyAlignment="1">
      <alignment horizontal="center" vertical="center"/>
    </xf>
    <xf numFmtId="0" fontId="1" fillId="0" borderId="0" xfId="1" applyAlignment="1">
      <alignment wrapText="1"/>
    </xf>
    <xf numFmtId="0" fontId="14" fillId="0" borderId="0" xfId="1" applyFont="1" applyAlignment="1">
      <alignment vertical="center"/>
    </xf>
    <xf numFmtId="0" fontId="30" fillId="0" borderId="0" xfId="1" applyFont="1"/>
    <xf numFmtId="0" fontId="6" fillId="0" borderId="5" xfId="1" applyFont="1" applyBorder="1" applyAlignment="1">
      <alignment horizontal="justify" vertical="center"/>
    </xf>
    <xf numFmtId="0" fontId="1" fillId="0" borderId="5" xfId="1" applyBorder="1" applyAlignment="1">
      <alignment horizontal="center"/>
    </xf>
    <xf numFmtId="0" fontId="1" fillId="0" borderId="5" xfId="1" applyBorder="1"/>
    <xf numFmtId="0" fontId="20" fillId="0" borderId="2" xfId="0" applyFont="1" applyBorder="1" applyAlignment="1">
      <alignment horizontal="center" vertical="center" wrapText="1"/>
    </xf>
    <xf numFmtId="164" fontId="5" fillId="4" borderId="2" xfId="3" applyNumberFormat="1" applyFont="1" applyFill="1" applyBorder="1" applyAlignment="1">
      <alignment horizontal="center" vertical="center" wrapText="1"/>
    </xf>
    <xf numFmtId="0" fontId="23" fillId="4" borderId="2" xfId="0" applyFont="1" applyFill="1" applyBorder="1" applyAlignment="1">
      <alignment horizontal="center" vertical="center"/>
    </xf>
    <xf numFmtId="0" fontId="24" fillId="5" borderId="2" xfId="0" applyFont="1" applyFill="1" applyBorder="1" applyAlignment="1">
      <alignment horizontal="right" vertical="center" wrapText="1"/>
    </xf>
    <xf numFmtId="0" fontId="4" fillId="5" borderId="2" xfId="0" applyFont="1" applyFill="1" applyBorder="1" applyAlignment="1">
      <alignment horizontal="justify" vertical="center" wrapText="1"/>
    </xf>
    <xf numFmtId="2" fontId="5" fillId="5" borderId="2" xfId="0" applyNumberFormat="1" applyFont="1" applyFill="1" applyBorder="1" applyAlignment="1">
      <alignment horizontal="center" vertical="center"/>
    </xf>
    <xf numFmtId="2" fontId="4" fillId="5" borderId="2" xfId="0" applyNumberFormat="1" applyFont="1" applyFill="1" applyBorder="1" applyAlignment="1">
      <alignment horizontal="center" vertical="center"/>
    </xf>
    <xf numFmtId="43" fontId="12" fillId="6" borderId="2" xfId="3" applyFont="1" applyFill="1" applyBorder="1" applyAlignment="1">
      <alignment horizontal="center" vertical="center"/>
    </xf>
    <xf numFmtId="43" fontId="3" fillId="6" borderId="2" xfId="3" applyFont="1" applyFill="1" applyBorder="1" applyAlignment="1">
      <alignment horizontal="center" vertical="center"/>
    </xf>
    <xf numFmtId="43" fontId="31" fillId="6" borderId="2" xfId="3" applyFont="1" applyFill="1" applyBorder="1" applyAlignment="1">
      <alignment horizontal="center" vertical="center" wrapText="1"/>
    </xf>
    <xf numFmtId="164" fontId="31" fillId="6" borderId="2" xfId="3" applyNumberFormat="1" applyFont="1" applyFill="1" applyBorder="1" applyAlignment="1">
      <alignment horizontal="center" vertical="center" wrapText="1"/>
    </xf>
    <xf numFmtId="49" fontId="1" fillId="0" borderId="0" xfId="0" applyNumberFormat="1" applyFont="1" applyAlignment="1">
      <alignment vertical="center"/>
    </xf>
    <xf numFmtId="0" fontId="3" fillId="0" borderId="0" xfId="1" applyFont="1" applyAlignment="1">
      <alignment vertical="center"/>
    </xf>
    <xf numFmtId="0" fontId="35" fillId="4" borderId="2" xfId="0" applyFont="1" applyFill="1" applyBorder="1" applyAlignment="1">
      <alignment vertical="center" wrapText="1"/>
    </xf>
    <xf numFmtId="0" fontId="35" fillId="3" borderId="1" xfId="1" applyFont="1" applyFill="1" applyBorder="1" applyAlignment="1">
      <alignment vertical="center"/>
    </xf>
    <xf numFmtId="0" fontId="35" fillId="3" borderId="1" xfId="0" applyFont="1" applyFill="1" applyBorder="1" applyAlignment="1">
      <alignment vertical="center"/>
    </xf>
    <xf numFmtId="0" fontId="35" fillId="3" borderId="2" xfId="1" applyFont="1" applyFill="1" applyBorder="1" applyAlignment="1">
      <alignment horizontal="center" vertical="center" wrapText="1"/>
    </xf>
    <xf numFmtId="43" fontId="35" fillId="4" borderId="2" xfId="3" applyFont="1" applyFill="1" applyBorder="1" applyAlignment="1">
      <alignment horizontal="center" vertical="center" wrapText="1"/>
    </xf>
    <xf numFmtId="0" fontId="16" fillId="0" borderId="3" xfId="1" applyFont="1" applyBorder="1" applyAlignment="1">
      <alignment horizontal="justify" vertical="center"/>
    </xf>
    <xf numFmtId="0" fontId="35" fillId="0" borderId="2" xfId="0" applyFont="1" applyBorder="1" applyAlignment="1">
      <alignment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xf numFmtId="164" fontId="39" fillId="0" borderId="2" xfId="3" applyNumberFormat="1" applyFont="1" applyBorder="1" applyAlignment="1">
      <alignment horizontal="center" vertical="center"/>
    </xf>
    <xf numFmtId="10" fontId="39" fillId="0" borderId="2" xfId="2" applyNumberFormat="1" applyFont="1" applyBorder="1" applyAlignment="1">
      <alignment horizontal="center" vertical="center"/>
    </xf>
    <xf numFmtId="0" fontId="16" fillId="0" borderId="5" xfId="1" applyFont="1" applyBorder="1" applyAlignment="1">
      <alignment horizontal="justify" vertical="center"/>
    </xf>
    <xf numFmtId="0" fontId="40" fillId="0" borderId="2" xfId="0" applyFont="1" applyBorder="1" applyAlignment="1">
      <alignment horizontal="center" vertical="center" wrapText="1"/>
    </xf>
    <xf numFmtId="0" fontId="35" fillId="4" borderId="2" xfId="0" applyFont="1" applyFill="1" applyBorder="1" applyAlignment="1">
      <alignment horizontal="center" vertical="center" wrapText="1"/>
    </xf>
    <xf numFmtId="164" fontId="35" fillId="4" borderId="2" xfId="3" applyNumberFormat="1" applyFont="1" applyFill="1" applyBorder="1" applyAlignment="1">
      <alignment horizontal="center" vertical="center" wrapText="1"/>
    </xf>
    <xf numFmtId="0" fontId="43" fillId="4" borderId="2" xfId="0" applyFont="1" applyFill="1" applyBorder="1" applyAlignment="1">
      <alignment horizontal="center" vertical="center"/>
    </xf>
    <xf numFmtId="0" fontId="10" fillId="0" borderId="0" xfId="0" applyFont="1" applyAlignment="1">
      <alignment horizontal="justify" vertical="top"/>
    </xf>
    <xf numFmtId="0" fontId="3" fillId="0" borderId="0" xfId="1" applyFont="1" applyAlignment="1">
      <alignment horizontal="left" vertical="center"/>
    </xf>
    <xf numFmtId="0" fontId="3" fillId="0" borderId="0" xfId="1" applyFont="1" applyAlignment="1">
      <alignment horizontal="left" vertical="center" wrapText="1"/>
    </xf>
    <xf numFmtId="0" fontId="44" fillId="0" borderId="0" xfId="0" applyFont="1" applyAlignment="1">
      <alignment horizontal="justify" vertical="top"/>
    </xf>
  </cellXfs>
  <cellStyles count="5">
    <cellStyle name="Komats 2 2" xfId="3" xr:uid="{A417A920-2E68-4D10-BFB4-26BD12459B58}"/>
    <cellStyle name="Parasts" xfId="0" builtinId="0"/>
    <cellStyle name="Parasts 2 2" xfId="4" xr:uid="{9C20F042-F6AD-4525-A7A7-48FF20BA2102}"/>
    <cellStyle name="Parasts 2 3" xfId="1" xr:uid="{DA073336-1EE2-469B-AB85-110686690A50}"/>
    <cellStyle name="Procenti 2 3" xfId="2" xr:uid="{41229E98-092C-408E-B4F2-2888245C9E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esev\Documents\ATKRITUMI\AADSO_Dienvidlatgale_Cinishi\Sanjemtie4_xx_03_12\AADSO_Cinishi_2.kartas_TEP\4.pielikums_Fin-1-a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ņēmumi"/>
      <sheetName val="Atkritumu prognoze"/>
      <sheetName val="Esošās Ekspluatācijas Izmaksas"/>
      <sheetName val="Ieņēmumi"/>
      <sheetName val="KF likme"/>
      <sheetName val="Eskpluatācija AR Investīcijām"/>
      <sheetName val="Tarifi"/>
      <sheetName val="PZA"/>
      <sheetName val="Pamatlīdzekļi"/>
      <sheetName val="Bilance"/>
      <sheetName val="Maksātspēja"/>
      <sheetName val="Jūtīguma analīze"/>
      <sheetName val="Jūtīguma aprekins"/>
      <sheetName val="Investīcijas"/>
      <sheetName val="FinPlan-ieguld"/>
      <sheetName val="Naudas plūsma"/>
      <sheetName val="Kredīti"/>
      <sheetName val="Lapa1"/>
    </sheetNames>
    <sheetDataSet>
      <sheetData sheetId="0">
        <row r="18">
          <cell r="C1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51EB-48DD-4F2E-B123-0969CFC1EF0C}">
  <sheetPr>
    <pageSetUpPr fitToPage="1"/>
  </sheetPr>
  <dimension ref="A1:DB91"/>
  <sheetViews>
    <sheetView topLeftCell="A46" zoomScale="80" zoomScaleNormal="80" workbookViewId="0">
      <selection activeCell="H69" sqref="H69"/>
    </sheetView>
  </sheetViews>
  <sheetFormatPr defaultColWidth="9.1796875" defaultRowHeight="12.5" outlineLevelRow="1" x14ac:dyDescent="0.25"/>
  <cols>
    <col min="1" max="1" width="9.1796875" style="1"/>
    <col min="2" max="2" width="77.453125" style="1" customWidth="1"/>
    <col min="3" max="3" width="13.54296875" style="3" customWidth="1"/>
    <col min="4" max="4" width="18.1796875" style="3" customWidth="1"/>
    <col min="5" max="5" width="17.453125" style="1" customWidth="1"/>
    <col min="6" max="6" width="9.54296875" style="1" bestFit="1" customWidth="1"/>
    <col min="7" max="9" width="9.1796875" style="1"/>
    <col min="10" max="10" width="17.26953125" style="1" customWidth="1"/>
    <col min="11" max="11" width="11.7265625" style="1" customWidth="1"/>
    <col min="12" max="12" width="11.1796875" style="1" customWidth="1"/>
    <col min="13" max="13" width="11" style="1" customWidth="1"/>
    <col min="14" max="14" width="11.1796875" style="1" customWidth="1"/>
    <col min="15" max="15" width="12" style="1" customWidth="1"/>
    <col min="16" max="16" width="11" style="1" customWidth="1"/>
    <col min="17" max="17" width="11.1796875" style="1" customWidth="1"/>
    <col min="18" max="18" width="10.7265625" style="1" customWidth="1"/>
    <col min="19" max="19" width="11.1796875" style="1" customWidth="1"/>
    <col min="20" max="20" width="9.1796875" style="1"/>
    <col min="21" max="21" width="16.54296875" style="1" customWidth="1"/>
    <col min="22" max="22" width="13" style="1" customWidth="1"/>
    <col min="23" max="31" width="9.1796875" style="1"/>
    <col min="32" max="32" width="15.81640625" style="1" customWidth="1"/>
    <col min="33" max="33" width="12.81640625" style="1" customWidth="1"/>
    <col min="34" max="42" width="9.1796875" style="1"/>
    <col min="43" max="43" width="16.54296875" style="1" customWidth="1"/>
    <col min="44" max="44" width="14.7265625" style="1" customWidth="1"/>
    <col min="45" max="53" width="9.1796875" style="1"/>
    <col min="54" max="54" width="16.81640625" style="1" customWidth="1"/>
    <col min="55" max="55" width="12.54296875" style="1" customWidth="1"/>
    <col min="56" max="64" width="9.1796875" style="1"/>
    <col min="65" max="65" width="15.54296875" style="1" customWidth="1"/>
    <col min="66" max="66" width="12.1796875" style="1" customWidth="1"/>
    <col min="67" max="75" width="9.1796875" style="1"/>
    <col min="76" max="76" width="17.54296875" style="1" customWidth="1"/>
    <col min="77" max="77" width="13.1796875" style="1" customWidth="1"/>
    <col min="78" max="16384" width="9.1796875" style="1"/>
  </cols>
  <sheetData>
    <row r="1" spans="1:8" ht="13" x14ac:dyDescent="0.25">
      <c r="B1" s="2"/>
      <c r="C1" s="102" t="s">
        <v>0</v>
      </c>
      <c r="D1" s="102"/>
    </row>
    <row r="2" spans="1:8" ht="24.75" customHeight="1" x14ac:dyDescent="0.25">
      <c r="C2" s="103" t="s">
        <v>1</v>
      </c>
      <c r="D2" s="103"/>
      <c r="E2" s="5"/>
      <c r="F2" s="5"/>
      <c r="G2" s="5"/>
      <c r="H2" s="5"/>
    </row>
    <row r="3" spans="1:8" ht="13" x14ac:dyDescent="0.25">
      <c r="C3" s="102" t="s">
        <v>2</v>
      </c>
      <c r="D3" s="102"/>
    </row>
    <row r="4" spans="1:8" ht="15.5" x14ac:dyDescent="0.35">
      <c r="A4" s="4"/>
      <c r="B4" s="68"/>
      <c r="C4" s="3" t="s">
        <v>116</v>
      </c>
    </row>
    <row r="5" spans="1:8" ht="15.5" x14ac:dyDescent="0.25">
      <c r="A5" s="6" t="s">
        <v>3</v>
      </c>
      <c r="E5" s="5"/>
      <c r="F5" s="5"/>
      <c r="G5" s="5"/>
      <c r="H5" s="5"/>
    </row>
    <row r="6" spans="1:8" ht="15.5" x14ac:dyDescent="0.25">
      <c r="A6" s="6" t="s">
        <v>4</v>
      </c>
    </row>
    <row r="7" spans="1:8" ht="15" x14ac:dyDescent="0.25">
      <c r="A7" s="7"/>
    </row>
    <row r="8" spans="1:8" ht="15" x14ac:dyDescent="0.25">
      <c r="A8" s="8" t="s">
        <v>5</v>
      </c>
      <c r="E8" s="5"/>
      <c r="F8" s="5"/>
      <c r="G8" s="5"/>
      <c r="H8" s="5"/>
    </row>
    <row r="9" spans="1:8" ht="35.25" customHeight="1" x14ac:dyDescent="0.25">
      <c r="A9" s="9" t="s">
        <v>6</v>
      </c>
      <c r="B9" s="10" t="s">
        <v>7</v>
      </c>
      <c r="C9" s="11" t="s">
        <v>8</v>
      </c>
      <c r="D9" s="12" t="s">
        <v>9</v>
      </c>
    </row>
    <row r="10" spans="1:8" ht="30" customHeight="1" x14ac:dyDescent="0.25">
      <c r="A10" s="13" t="s">
        <v>10</v>
      </c>
      <c r="B10" s="14" t="s">
        <v>11</v>
      </c>
      <c r="C10" s="15" t="s">
        <v>12</v>
      </c>
      <c r="D10" s="16">
        <f>D11+D15</f>
        <v>0</v>
      </c>
    </row>
    <row r="11" spans="1:8" ht="16" x14ac:dyDescent="0.25">
      <c r="A11" s="17" t="s">
        <v>13</v>
      </c>
      <c r="B11" s="18" t="s">
        <v>14</v>
      </c>
      <c r="C11" s="11" t="s">
        <v>15</v>
      </c>
      <c r="D11" s="19">
        <f>SUM(D12:D14)</f>
        <v>0</v>
      </c>
      <c r="E11" s="5"/>
      <c r="F11" s="5"/>
      <c r="G11" s="5"/>
      <c r="H11" s="5"/>
    </row>
    <row r="12" spans="1:8" ht="14" outlineLevel="1" x14ac:dyDescent="0.25">
      <c r="A12" s="20" t="s">
        <v>16</v>
      </c>
      <c r="B12" s="21" t="s">
        <v>17</v>
      </c>
      <c r="C12" s="22"/>
      <c r="D12" s="23"/>
    </row>
    <row r="13" spans="1:8" ht="14" outlineLevel="1" x14ac:dyDescent="0.25">
      <c r="A13" s="20" t="s">
        <v>18</v>
      </c>
      <c r="B13" s="21" t="s">
        <v>19</v>
      </c>
      <c r="C13" s="22"/>
      <c r="D13" s="23"/>
    </row>
    <row r="14" spans="1:8" ht="14" outlineLevel="1" x14ac:dyDescent="0.25">
      <c r="A14" s="20" t="s">
        <v>20</v>
      </c>
      <c r="B14" s="21" t="s">
        <v>21</v>
      </c>
      <c r="C14" s="22"/>
      <c r="D14" s="23"/>
      <c r="E14" s="5"/>
      <c r="F14" s="5"/>
      <c r="G14" s="5"/>
      <c r="H14" s="5"/>
    </row>
    <row r="15" spans="1:8" ht="16" x14ac:dyDescent="0.25">
      <c r="A15" s="17" t="s">
        <v>22</v>
      </c>
      <c r="B15" s="18" t="s">
        <v>23</v>
      </c>
      <c r="C15" s="11" t="s">
        <v>24</v>
      </c>
      <c r="D15" s="24"/>
    </row>
    <row r="16" spans="1:8" ht="9" customHeight="1" x14ac:dyDescent="0.25">
      <c r="A16" s="25"/>
      <c r="B16" s="25"/>
      <c r="C16" s="26"/>
      <c r="D16" s="27"/>
    </row>
    <row r="17" spans="1:8" ht="20.25" customHeight="1" x14ac:dyDescent="0.25">
      <c r="A17" s="28" t="s">
        <v>25</v>
      </c>
      <c r="B17" s="29" t="s">
        <v>26</v>
      </c>
      <c r="C17" s="15" t="s">
        <v>27</v>
      </c>
      <c r="D17" s="30">
        <f>SUM(D18:D19)</f>
        <v>0</v>
      </c>
      <c r="E17" s="5"/>
      <c r="F17" s="5"/>
      <c r="G17" s="5"/>
      <c r="H17" s="5"/>
    </row>
    <row r="18" spans="1:8" ht="15.75" customHeight="1" x14ac:dyDescent="0.25">
      <c r="A18" s="20" t="s">
        <v>28</v>
      </c>
      <c r="B18" s="21" t="s">
        <v>29</v>
      </c>
      <c r="C18" s="22"/>
      <c r="D18" s="23"/>
    </row>
    <row r="19" spans="1:8" ht="15" customHeight="1" x14ac:dyDescent="0.25">
      <c r="A19" s="20" t="s">
        <v>30</v>
      </c>
      <c r="B19" s="21" t="s">
        <v>31</v>
      </c>
      <c r="C19" s="22"/>
      <c r="D19" s="23"/>
    </row>
    <row r="20" spans="1:8" ht="8.25" customHeight="1" x14ac:dyDescent="0.25">
      <c r="A20" s="25"/>
      <c r="B20" s="25"/>
      <c r="C20" s="26"/>
      <c r="D20" s="27"/>
      <c r="E20" s="5"/>
      <c r="F20" s="5"/>
      <c r="G20" s="5"/>
      <c r="H20" s="5"/>
    </row>
    <row r="21" spans="1:8" ht="17.25" customHeight="1" x14ac:dyDescent="0.25">
      <c r="A21" s="28" t="s">
        <v>32</v>
      </c>
      <c r="B21" s="29" t="s">
        <v>33</v>
      </c>
      <c r="C21" s="15" t="s">
        <v>34</v>
      </c>
      <c r="D21" s="30">
        <f>D22+SUM(D33:D40)</f>
        <v>0</v>
      </c>
    </row>
    <row r="22" spans="1:8" ht="42" x14ac:dyDescent="0.25">
      <c r="A22" s="31" t="s">
        <v>35</v>
      </c>
      <c r="B22" s="32" t="s">
        <v>36</v>
      </c>
      <c r="C22" s="33"/>
      <c r="D22" s="23">
        <f>D23+D27+D28+D32</f>
        <v>0</v>
      </c>
    </row>
    <row r="23" spans="1:8" ht="14" x14ac:dyDescent="0.25">
      <c r="A23" s="34" t="s">
        <v>37</v>
      </c>
      <c r="B23" s="35" t="s">
        <v>38</v>
      </c>
      <c r="C23" s="36"/>
      <c r="D23" s="19">
        <f>SUM(D24:D26)</f>
        <v>0</v>
      </c>
      <c r="E23" s="5"/>
      <c r="F23" s="5"/>
      <c r="G23" s="5"/>
      <c r="H23" s="5"/>
    </row>
    <row r="24" spans="1:8" ht="14" outlineLevel="1" x14ac:dyDescent="0.25">
      <c r="A24" s="31" t="s">
        <v>39</v>
      </c>
      <c r="B24" s="37" t="s">
        <v>40</v>
      </c>
      <c r="C24" s="33"/>
      <c r="D24" s="23"/>
    </row>
    <row r="25" spans="1:8" ht="28" outlineLevel="1" x14ac:dyDescent="0.25">
      <c r="A25" s="31" t="s">
        <v>41</v>
      </c>
      <c r="B25" s="37" t="s">
        <v>42</v>
      </c>
      <c r="C25" s="33"/>
      <c r="D25" s="23"/>
    </row>
    <row r="26" spans="1:8" ht="28" outlineLevel="1" x14ac:dyDescent="0.25">
      <c r="A26" s="31" t="s">
        <v>43</v>
      </c>
      <c r="B26" s="37" t="s">
        <v>44</v>
      </c>
      <c r="C26" s="33"/>
      <c r="D26" s="23"/>
      <c r="E26" s="5"/>
      <c r="F26" s="5"/>
      <c r="G26" s="5"/>
      <c r="H26" s="5"/>
    </row>
    <row r="27" spans="1:8" ht="28" x14ac:dyDescent="0.25">
      <c r="A27" s="34" t="s">
        <v>45</v>
      </c>
      <c r="B27" s="35" t="s">
        <v>46</v>
      </c>
      <c r="C27" s="36"/>
      <c r="D27" s="19"/>
    </row>
    <row r="28" spans="1:8" ht="14" x14ac:dyDescent="0.25">
      <c r="A28" s="34" t="s">
        <v>47</v>
      </c>
      <c r="B28" s="35" t="s">
        <v>48</v>
      </c>
      <c r="C28" s="36"/>
      <c r="D28" s="19">
        <f>SUM(D29:D31)</f>
        <v>0</v>
      </c>
    </row>
    <row r="29" spans="1:8" ht="42" outlineLevel="1" x14ac:dyDescent="0.25">
      <c r="A29" s="31" t="s">
        <v>49</v>
      </c>
      <c r="B29" s="37" t="s">
        <v>50</v>
      </c>
      <c r="C29" s="33"/>
      <c r="D29" s="38"/>
      <c r="E29" s="5"/>
      <c r="F29" s="5"/>
      <c r="G29" s="5"/>
      <c r="H29" s="5"/>
    </row>
    <row r="30" spans="1:8" ht="14" outlineLevel="1" x14ac:dyDescent="0.25">
      <c r="A30" s="31" t="s">
        <v>51</v>
      </c>
      <c r="B30" s="37" t="s">
        <v>52</v>
      </c>
      <c r="C30" s="33"/>
      <c r="D30" s="38"/>
    </row>
    <row r="31" spans="1:8" ht="14" outlineLevel="1" x14ac:dyDescent="0.25">
      <c r="A31" s="31" t="s">
        <v>53</v>
      </c>
      <c r="B31" s="37" t="s">
        <v>54</v>
      </c>
      <c r="C31" s="33"/>
      <c r="D31" s="38"/>
    </row>
    <row r="32" spans="1:8" ht="28" x14ac:dyDescent="0.25">
      <c r="A32" s="34" t="s">
        <v>55</v>
      </c>
      <c r="B32" s="35" t="s">
        <v>56</v>
      </c>
      <c r="C32" s="36"/>
      <c r="D32" s="19"/>
      <c r="E32" s="5"/>
      <c r="F32" s="5"/>
      <c r="G32" s="5"/>
      <c r="H32" s="5"/>
    </row>
    <row r="33" spans="1:8" ht="14" x14ac:dyDescent="0.25">
      <c r="A33" s="20" t="s">
        <v>57</v>
      </c>
      <c r="B33" s="21" t="s">
        <v>58</v>
      </c>
      <c r="C33" s="22"/>
      <c r="D33" s="23"/>
    </row>
    <row r="34" spans="1:8" ht="14" x14ac:dyDescent="0.25">
      <c r="A34" s="20" t="s">
        <v>59</v>
      </c>
      <c r="B34" s="20" t="s">
        <v>60</v>
      </c>
      <c r="C34" s="22"/>
      <c r="D34" s="23"/>
    </row>
    <row r="35" spans="1:8" ht="28" x14ac:dyDescent="0.25">
      <c r="A35" s="20" t="s">
        <v>61</v>
      </c>
      <c r="B35" s="20" t="s">
        <v>62</v>
      </c>
      <c r="C35" s="22"/>
      <c r="D35" s="23"/>
      <c r="E35" s="5"/>
      <c r="F35" s="5"/>
      <c r="G35" s="5"/>
      <c r="H35" s="5"/>
    </row>
    <row r="36" spans="1:8" ht="14" x14ac:dyDescent="0.25">
      <c r="A36" s="20" t="s">
        <v>63</v>
      </c>
      <c r="B36" s="20" t="s">
        <v>64</v>
      </c>
      <c r="C36" s="22"/>
      <c r="D36" s="23"/>
    </row>
    <row r="37" spans="1:8" ht="28" x14ac:dyDescent="0.25">
      <c r="A37" s="20" t="s">
        <v>65</v>
      </c>
      <c r="B37" s="20" t="s">
        <v>66</v>
      </c>
      <c r="C37" s="22"/>
      <c r="D37" s="23"/>
    </row>
    <row r="38" spans="1:8" ht="14" x14ac:dyDescent="0.25">
      <c r="A38" s="20" t="s">
        <v>67</v>
      </c>
      <c r="B38" s="20" t="s">
        <v>68</v>
      </c>
      <c r="C38" s="22"/>
      <c r="D38" s="23"/>
      <c r="E38" s="5"/>
      <c r="F38" s="5"/>
      <c r="G38" s="5"/>
      <c r="H38" s="5"/>
    </row>
    <row r="39" spans="1:8" ht="14" x14ac:dyDescent="0.25">
      <c r="A39" s="20" t="s">
        <v>69</v>
      </c>
      <c r="B39" s="21" t="s">
        <v>70</v>
      </c>
      <c r="C39" s="22"/>
      <c r="D39" s="23"/>
    </row>
    <row r="40" spans="1:8" ht="14" x14ac:dyDescent="0.25">
      <c r="A40" s="20" t="s">
        <v>71</v>
      </c>
      <c r="B40" s="21" t="s">
        <v>72</v>
      </c>
      <c r="C40" s="22"/>
      <c r="D40" s="23"/>
    </row>
    <row r="41" spans="1:8" ht="9" customHeight="1" x14ac:dyDescent="0.25">
      <c r="A41" s="25"/>
      <c r="B41" s="25"/>
      <c r="C41" s="26"/>
      <c r="D41" s="27"/>
      <c r="E41" s="5"/>
      <c r="F41" s="5"/>
      <c r="G41" s="5"/>
      <c r="H41" s="5"/>
    </row>
    <row r="42" spans="1:8" ht="28.5" customHeight="1" x14ac:dyDescent="0.25">
      <c r="A42" s="13" t="s">
        <v>73</v>
      </c>
      <c r="B42" s="39" t="s">
        <v>74</v>
      </c>
      <c r="C42" s="15" t="s">
        <v>75</v>
      </c>
      <c r="D42" s="16">
        <f>D17+D21</f>
        <v>0</v>
      </c>
    </row>
    <row r="43" spans="1:8" ht="8.25" customHeight="1" x14ac:dyDescent="0.25">
      <c r="A43" s="25"/>
      <c r="B43" s="25"/>
      <c r="C43" s="26"/>
      <c r="D43" s="27"/>
    </row>
    <row r="44" spans="1:8" ht="19.5" customHeight="1" x14ac:dyDescent="0.25">
      <c r="A44" s="13" t="s">
        <v>76</v>
      </c>
      <c r="B44" s="14" t="s">
        <v>77</v>
      </c>
      <c r="C44" s="15" t="s">
        <v>78</v>
      </c>
      <c r="D44" s="30"/>
      <c r="E44" s="5"/>
      <c r="F44" s="5"/>
      <c r="G44" s="5"/>
      <c r="H44" s="5"/>
    </row>
    <row r="45" spans="1:8" ht="9.75" customHeight="1" x14ac:dyDescent="0.25">
      <c r="A45" s="25"/>
      <c r="B45" s="25"/>
      <c r="C45" s="26"/>
      <c r="D45" s="27"/>
    </row>
    <row r="46" spans="1:8" ht="45" x14ac:dyDescent="0.25">
      <c r="A46" s="13" t="s">
        <v>79</v>
      </c>
      <c r="B46" s="40" t="s">
        <v>80</v>
      </c>
      <c r="C46" s="15" t="s">
        <v>81</v>
      </c>
      <c r="D46" s="30"/>
    </row>
    <row r="47" spans="1:8" ht="10.5" customHeight="1" x14ac:dyDescent="0.25">
      <c r="A47" s="25"/>
      <c r="B47" s="25"/>
      <c r="C47" s="26"/>
      <c r="D47" s="27"/>
      <c r="E47" s="5"/>
      <c r="F47" s="5"/>
      <c r="G47" s="5"/>
      <c r="H47" s="5"/>
    </row>
    <row r="48" spans="1:8" ht="23.25" customHeight="1" x14ac:dyDescent="0.25">
      <c r="A48" s="41" t="s">
        <v>82</v>
      </c>
      <c r="B48" s="14" t="s">
        <v>83</v>
      </c>
      <c r="C48" s="15" t="s">
        <v>84</v>
      </c>
      <c r="D48" s="30"/>
    </row>
    <row r="49" spans="1:106" ht="9" customHeight="1" x14ac:dyDescent="0.25">
      <c r="A49" s="25"/>
      <c r="B49" s="25"/>
      <c r="C49" s="26"/>
      <c r="D49" s="27"/>
    </row>
    <row r="50" spans="1:106" ht="19.5" customHeight="1" x14ac:dyDescent="0.25">
      <c r="A50" s="42" t="s">
        <v>85</v>
      </c>
      <c r="B50" s="43" t="s">
        <v>86</v>
      </c>
      <c r="C50" s="44"/>
      <c r="D50" s="45">
        <f>D46+D44+D42+D10-D48</f>
        <v>0</v>
      </c>
      <c r="E50" s="5"/>
      <c r="F50" s="5"/>
      <c r="G50" s="5"/>
      <c r="H50" s="5"/>
    </row>
    <row r="51" spans="1:106" ht="9" customHeight="1" x14ac:dyDescent="0.25">
      <c r="A51" s="25"/>
      <c r="B51" s="25"/>
      <c r="C51" s="26"/>
      <c r="D51" s="27"/>
    </row>
    <row r="52" spans="1:106" ht="21.75" customHeight="1" x14ac:dyDescent="0.25">
      <c r="A52" s="41" t="s">
        <v>87</v>
      </c>
      <c r="B52" s="14" t="s">
        <v>88</v>
      </c>
      <c r="C52" s="15" t="s">
        <v>89</v>
      </c>
      <c r="D52" s="30">
        <f>D50*0</f>
        <v>0</v>
      </c>
    </row>
    <row r="53" spans="1:106" ht="9" customHeight="1" x14ac:dyDescent="0.25">
      <c r="A53" s="25"/>
      <c r="B53" s="25"/>
      <c r="C53" s="26"/>
      <c r="D53" s="27"/>
    </row>
    <row r="54" spans="1:106" ht="23.25" customHeight="1" x14ac:dyDescent="0.25">
      <c r="A54" s="42" t="s">
        <v>90</v>
      </c>
      <c r="B54" s="43" t="s">
        <v>91</v>
      </c>
      <c r="C54" s="46" t="s">
        <v>92</v>
      </c>
      <c r="D54" s="47">
        <f>D50+D52</f>
        <v>0</v>
      </c>
    </row>
    <row r="55" spans="1:106" ht="10.5" customHeight="1" x14ac:dyDescent="0.25">
      <c r="A55" s="25"/>
      <c r="B55" s="25"/>
      <c r="C55" s="26"/>
      <c r="D55" s="27"/>
    </row>
    <row r="56" spans="1:106" ht="30" customHeight="1" x14ac:dyDescent="0.25">
      <c r="A56" s="48" t="s">
        <v>93</v>
      </c>
      <c r="B56" s="49" t="s">
        <v>94</v>
      </c>
      <c r="C56" s="50" t="s">
        <v>95</v>
      </c>
      <c r="D56" s="51"/>
    </row>
    <row r="57" spans="1:106" s="52" customFormat="1" ht="28.5" customHeight="1" x14ac:dyDescent="0.3">
      <c r="A57" s="48" t="s">
        <v>96</v>
      </c>
      <c r="B57" s="49" t="s">
        <v>97</v>
      </c>
      <c r="C57" s="50" t="s">
        <v>98</v>
      </c>
      <c r="D57" s="5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row>
    <row r="58" spans="1:106" s="52" customFormat="1" ht="30" x14ac:dyDescent="0.3">
      <c r="A58" s="48" t="s">
        <v>99</v>
      </c>
      <c r="B58" s="49" t="s">
        <v>100</v>
      </c>
      <c r="C58" s="50"/>
      <c r="D58" s="53" t="e">
        <f>ROUND(D57/D56,4)</f>
        <v>#DIV/0!</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row>
    <row r="59" spans="1:106" ht="8.25" customHeight="1" x14ac:dyDescent="0.25">
      <c r="A59" s="69"/>
      <c r="B59" s="69"/>
      <c r="C59" s="70"/>
      <c r="D59" s="71"/>
    </row>
    <row r="60" spans="1:106" ht="27" customHeight="1" x14ac:dyDescent="0.25">
      <c r="A60" s="49" t="s">
        <v>101</v>
      </c>
      <c r="B60" s="49" t="s">
        <v>102</v>
      </c>
      <c r="C60" s="72"/>
      <c r="D60" s="72"/>
    </row>
    <row r="61" spans="1:106" ht="18" x14ac:dyDescent="0.25">
      <c r="A61" s="56" t="s">
        <v>103</v>
      </c>
      <c r="B61" s="56" t="s">
        <v>104</v>
      </c>
      <c r="C61" s="54" t="s">
        <v>105</v>
      </c>
      <c r="D61" s="73" t="e">
        <f>ROUND(D54/D56,2)</f>
        <v>#DIV/0!</v>
      </c>
      <c r="J61" s="55"/>
    </row>
    <row r="62" spans="1:106" ht="28.5" x14ac:dyDescent="0.25">
      <c r="A62" s="56" t="s">
        <v>106</v>
      </c>
      <c r="B62" s="56" t="s">
        <v>107</v>
      </c>
      <c r="C62" s="54" t="s">
        <v>108</v>
      </c>
      <c r="D62" s="74"/>
      <c r="J62" s="55"/>
    </row>
    <row r="63" spans="1:106" ht="15.5" x14ac:dyDescent="0.25">
      <c r="A63" s="75">
        <v>80</v>
      </c>
      <c r="B63" s="76" t="s">
        <v>118</v>
      </c>
      <c r="C63" s="57"/>
      <c r="D63" s="78" t="e">
        <f>ROUND($D$57/$D$56,4)*A63</f>
        <v>#DIV/0!</v>
      </c>
      <c r="J63" s="55"/>
    </row>
    <row r="64" spans="1:106" ht="18" customHeight="1" x14ac:dyDescent="0.25">
      <c r="A64" s="75">
        <v>95</v>
      </c>
      <c r="B64" s="76" t="s">
        <v>119</v>
      </c>
      <c r="C64" s="57"/>
      <c r="D64" s="78" t="e">
        <f>ROUND($D$57/$D$56,4)*A64</f>
        <v>#DIV/0!</v>
      </c>
      <c r="J64" s="55"/>
    </row>
    <row r="65" spans="1:10" ht="30.75" customHeight="1" x14ac:dyDescent="0.25">
      <c r="A65" s="56" t="s">
        <v>109</v>
      </c>
      <c r="B65" s="58" t="s">
        <v>110</v>
      </c>
      <c r="C65" s="54" t="s">
        <v>111</v>
      </c>
      <c r="D65" s="74"/>
      <c r="J65" s="55"/>
    </row>
    <row r="66" spans="1:10" ht="15.5" x14ac:dyDescent="0.25">
      <c r="A66" s="75">
        <v>80</v>
      </c>
      <c r="B66" s="76" t="s">
        <v>118</v>
      </c>
      <c r="C66" s="57"/>
      <c r="D66" s="77" t="e">
        <f>$D$61+D63</f>
        <v>#DIV/0!</v>
      </c>
    </row>
    <row r="67" spans="1:10" ht="15.5" x14ac:dyDescent="0.25">
      <c r="A67" s="75">
        <v>95</v>
      </c>
      <c r="B67" s="76" t="s">
        <v>119</v>
      </c>
      <c r="C67" s="57"/>
      <c r="D67" s="77" t="e">
        <f>$D$61+D64</f>
        <v>#DIV/0!</v>
      </c>
    </row>
    <row r="68" spans="1:10" ht="33.75" customHeight="1" x14ac:dyDescent="0.25">
      <c r="A68" s="101" t="s">
        <v>112</v>
      </c>
      <c r="B68" s="101"/>
      <c r="C68" s="101"/>
      <c r="D68" s="101"/>
    </row>
    <row r="71" spans="1:10" x14ac:dyDescent="0.25">
      <c r="A71" s="59" t="s">
        <v>113</v>
      </c>
      <c r="B71" s="60"/>
      <c r="C71" s="61"/>
    </row>
    <row r="72" spans="1:10" x14ac:dyDescent="0.25">
      <c r="A72" s="59"/>
      <c r="B72" s="60"/>
      <c r="C72" s="61"/>
    </row>
    <row r="73" spans="1:10" x14ac:dyDescent="0.25">
      <c r="A73" s="62" t="s">
        <v>114</v>
      </c>
      <c r="B73" s="63"/>
      <c r="C73" s="64"/>
    </row>
    <row r="74" spans="1:10" x14ac:dyDescent="0.25">
      <c r="A74" s="59"/>
      <c r="B74"/>
      <c r="C74" s="65" t="s">
        <v>115</v>
      </c>
    </row>
    <row r="75" spans="1:10" x14ac:dyDescent="0.25">
      <c r="A75" s="66"/>
    </row>
    <row r="76" spans="1:10" ht="15" customHeight="1" x14ac:dyDescent="0.25"/>
    <row r="77" spans="1:10" x14ac:dyDescent="0.25">
      <c r="C77" s="1"/>
      <c r="D77" s="1"/>
    </row>
    <row r="78" spans="1:10" x14ac:dyDescent="0.25">
      <c r="C78" s="1"/>
      <c r="D78" s="1"/>
    </row>
    <row r="79" spans="1:10" x14ac:dyDescent="0.25">
      <c r="C79" s="1"/>
      <c r="D79" s="1"/>
    </row>
    <row r="80" spans="1:10" x14ac:dyDescent="0.25">
      <c r="C80" s="1"/>
      <c r="D80" s="1"/>
    </row>
    <row r="81" spans="1:4" x14ac:dyDescent="0.25">
      <c r="C81" s="1"/>
      <c r="D81" s="1"/>
    </row>
    <row r="82" spans="1:4" ht="22.5" customHeight="1" x14ac:dyDescent="0.25">
      <c r="C82" s="1"/>
      <c r="D82" s="1"/>
    </row>
    <row r="83" spans="1:4" x14ac:dyDescent="0.25">
      <c r="A83" s="67"/>
    </row>
    <row r="84" spans="1:4" x14ac:dyDescent="0.25">
      <c r="A84" s="67"/>
    </row>
    <row r="85" spans="1:4" x14ac:dyDescent="0.25">
      <c r="A85" s="67"/>
    </row>
    <row r="86" spans="1:4" x14ac:dyDescent="0.25">
      <c r="A86" s="67"/>
    </row>
    <row r="87" spans="1:4" x14ac:dyDescent="0.25">
      <c r="A87" s="67"/>
    </row>
    <row r="88" spans="1:4" x14ac:dyDescent="0.25">
      <c r="A88" s="67"/>
    </row>
    <row r="89" spans="1:4" x14ac:dyDescent="0.25">
      <c r="A89" s="67"/>
    </row>
    <row r="90" spans="1:4" x14ac:dyDescent="0.25">
      <c r="A90" s="67"/>
    </row>
    <row r="91" spans="1:4" ht="80.25" customHeight="1" x14ac:dyDescent="0.25">
      <c r="A91" s="67"/>
    </row>
  </sheetData>
  <mergeCells count="4">
    <mergeCell ref="A68:D68"/>
    <mergeCell ref="C1:D1"/>
    <mergeCell ref="C2:D2"/>
    <mergeCell ref="C3:D3"/>
  </mergeCells>
  <pageMargins left="0.23622047244094491" right="0.23622047244094491" top="0.74803149606299213" bottom="0.59055118110236227" header="0.31496062992125984" footer="0.31496062992125984"/>
  <pageSetup paperSize="9" scale="74"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8827-4987-4870-803B-B127AA96CF5C}">
  <sheetPr>
    <tabColor rgb="FF00B050"/>
    <pageSetUpPr fitToPage="1"/>
  </sheetPr>
  <dimension ref="A1:AP81"/>
  <sheetViews>
    <sheetView tabSelected="1" zoomScale="90" zoomScaleNormal="90" workbookViewId="0">
      <selection activeCell="E59" sqref="E59"/>
    </sheetView>
  </sheetViews>
  <sheetFormatPr defaultColWidth="9.1796875" defaultRowHeight="12.5" outlineLevelRow="1" x14ac:dyDescent="0.25"/>
  <cols>
    <col min="1" max="1" width="9.1796875" style="1"/>
    <col min="2" max="2" width="77.453125" style="1" customWidth="1"/>
    <col min="3" max="3" width="13.54296875" style="3" customWidth="1"/>
    <col min="4" max="5" width="37" style="3" customWidth="1"/>
    <col min="6" max="6" width="9.54296875" style="1" bestFit="1" customWidth="1"/>
    <col min="7" max="11" width="9.1796875" style="1"/>
    <col min="12" max="12" width="17.54296875" style="1" customWidth="1"/>
    <col min="13" max="13" width="13.1796875" style="1" customWidth="1"/>
    <col min="14" max="16384" width="9.1796875" style="1"/>
  </cols>
  <sheetData>
    <row r="1" spans="1:9" ht="13" x14ac:dyDescent="0.25">
      <c r="B1" s="2"/>
      <c r="C1" s="102" t="s">
        <v>0</v>
      </c>
      <c r="D1" s="102"/>
      <c r="E1" s="1"/>
      <c r="I1" s="55"/>
    </row>
    <row r="2" spans="1:9" ht="24.75" customHeight="1" x14ac:dyDescent="0.25">
      <c r="C2" s="103" t="s">
        <v>1</v>
      </c>
      <c r="D2" s="103"/>
      <c r="E2" s="5"/>
      <c r="F2" s="5"/>
    </row>
    <row r="3" spans="1:9" ht="13" x14ac:dyDescent="0.25">
      <c r="C3" s="84" t="s">
        <v>125</v>
      </c>
      <c r="D3" s="84"/>
      <c r="E3" s="1"/>
    </row>
    <row r="4" spans="1:9" ht="15.5" x14ac:dyDescent="0.35">
      <c r="A4" s="4"/>
      <c r="B4" s="68"/>
    </row>
    <row r="5" spans="1:9" ht="15.75" customHeight="1" x14ac:dyDescent="0.25">
      <c r="A5" s="6" t="s">
        <v>3</v>
      </c>
      <c r="F5" s="5"/>
    </row>
    <row r="6" spans="1:9" ht="15.5" x14ac:dyDescent="0.25">
      <c r="A6" s="6" t="s">
        <v>126</v>
      </c>
    </row>
    <row r="7" spans="1:9" ht="15.75" customHeight="1" x14ac:dyDescent="0.25">
      <c r="A7" s="7"/>
    </row>
    <row r="8" spans="1:9" ht="15" x14ac:dyDescent="0.25">
      <c r="A8" s="8" t="s">
        <v>127</v>
      </c>
      <c r="F8" s="5"/>
    </row>
    <row r="9" spans="1:9" ht="35.25" customHeight="1" x14ac:dyDescent="0.25">
      <c r="A9" s="9" t="s">
        <v>6</v>
      </c>
      <c r="B9" s="10" t="s">
        <v>7</v>
      </c>
      <c r="C9" s="11" t="s">
        <v>8</v>
      </c>
      <c r="D9" s="36" t="s">
        <v>124</v>
      </c>
      <c r="E9" s="36" t="s">
        <v>156</v>
      </c>
    </row>
    <row r="10" spans="1:9" ht="30" customHeight="1" x14ac:dyDescent="0.25">
      <c r="A10" s="13" t="s">
        <v>10</v>
      </c>
      <c r="B10" s="14" t="s">
        <v>11</v>
      </c>
      <c r="C10" s="15" t="s">
        <v>12</v>
      </c>
      <c r="D10" s="16">
        <f>D11+D15</f>
        <v>0</v>
      </c>
      <c r="E10" s="16">
        <f>E11+E15</f>
        <v>0</v>
      </c>
    </row>
    <row r="11" spans="1:9" ht="17.25" customHeight="1" x14ac:dyDescent="0.25">
      <c r="A11" s="17" t="s">
        <v>13</v>
      </c>
      <c r="B11" s="18" t="s">
        <v>14</v>
      </c>
      <c r="C11" s="11" t="s">
        <v>15</v>
      </c>
      <c r="D11" s="19">
        <f>SUM(D12:D14)</f>
        <v>0</v>
      </c>
      <c r="E11" s="19">
        <f>SUM(E12:E14)</f>
        <v>0</v>
      </c>
      <c r="F11" s="5"/>
    </row>
    <row r="12" spans="1:9" ht="14" outlineLevel="1" x14ac:dyDescent="0.25">
      <c r="A12" s="20" t="s">
        <v>16</v>
      </c>
      <c r="B12" s="21" t="s">
        <v>17</v>
      </c>
      <c r="C12" s="22"/>
      <c r="D12" s="23"/>
      <c r="E12" s="23"/>
    </row>
    <row r="13" spans="1:9" ht="14" outlineLevel="1" x14ac:dyDescent="0.25">
      <c r="A13" s="20" t="s">
        <v>18</v>
      </c>
      <c r="B13" s="21" t="s">
        <v>19</v>
      </c>
      <c r="C13" s="22"/>
      <c r="D13" s="23"/>
      <c r="E13" s="23"/>
    </row>
    <row r="14" spans="1:9" ht="15" customHeight="1" outlineLevel="1" x14ac:dyDescent="0.25">
      <c r="A14" s="20" t="s">
        <v>20</v>
      </c>
      <c r="B14" s="21" t="s">
        <v>21</v>
      </c>
      <c r="C14" s="22"/>
      <c r="D14" s="23"/>
      <c r="E14" s="23"/>
      <c r="F14" s="5"/>
    </row>
    <row r="15" spans="1:9" ht="16" x14ac:dyDescent="0.25">
      <c r="A15" s="17" t="s">
        <v>22</v>
      </c>
      <c r="B15" s="18" t="s">
        <v>23</v>
      </c>
      <c r="C15" s="11" t="s">
        <v>24</v>
      </c>
      <c r="D15" s="24"/>
      <c r="E15" s="24"/>
    </row>
    <row r="16" spans="1:9" ht="9" customHeight="1" x14ac:dyDescent="0.25">
      <c r="A16" s="25"/>
      <c r="B16" s="25"/>
      <c r="C16" s="26"/>
      <c r="D16" s="27"/>
      <c r="E16" s="27"/>
    </row>
    <row r="17" spans="1:6" ht="20.25" customHeight="1" x14ac:dyDescent="0.25">
      <c r="A17" s="28" t="s">
        <v>25</v>
      </c>
      <c r="B17" s="29" t="s">
        <v>26</v>
      </c>
      <c r="C17" s="15" t="s">
        <v>27</v>
      </c>
      <c r="D17" s="30">
        <f>SUM(D18:D19)</f>
        <v>0</v>
      </c>
      <c r="E17" s="30">
        <f>SUM(E18:E19)</f>
        <v>0</v>
      </c>
      <c r="F17" s="5"/>
    </row>
    <row r="18" spans="1:6" ht="15.75" customHeight="1" x14ac:dyDescent="0.25">
      <c r="A18" s="20" t="s">
        <v>28</v>
      </c>
      <c r="B18" s="21" t="s">
        <v>29</v>
      </c>
      <c r="C18" s="22"/>
      <c r="D18" s="23"/>
      <c r="E18" s="23"/>
    </row>
    <row r="19" spans="1:6" ht="15" customHeight="1" x14ac:dyDescent="0.25">
      <c r="A19" s="20" t="s">
        <v>30</v>
      </c>
      <c r="B19" s="21" t="s">
        <v>31</v>
      </c>
      <c r="C19" s="22"/>
      <c r="D19" s="23"/>
      <c r="E19" s="23"/>
    </row>
    <row r="20" spans="1:6" ht="8.25" customHeight="1" x14ac:dyDescent="0.25">
      <c r="A20" s="25"/>
      <c r="B20" s="25"/>
      <c r="C20" s="26"/>
      <c r="D20" s="27"/>
      <c r="E20" s="27"/>
      <c r="F20" s="5"/>
    </row>
    <row r="21" spans="1:6" ht="17.25" customHeight="1" x14ac:dyDescent="0.25">
      <c r="A21" s="28" t="s">
        <v>32</v>
      </c>
      <c r="B21" s="29" t="s">
        <v>33</v>
      </c>
      <c r="C21" s="15" t="s">
        <v>34</v>
      </c>
      <c r="D21" s="30">
        <f>D22+SUM(D33:D40)</f>
        <v>0</v>
      </c>
      <c r="E21" s="30">
        <f>E22+SUM(E33:E40)</f>
        <v>0</v>
      </c>
    </row>
    <row r="22" spans="1:6" ht="42" x14ac:dyDescent="0.25">
      <c r="A22" s="31" t="s">
        <v>35</v>
      </c>
      <c r="B22" s="32" t="s">
        <v>153</v>
      </c>
      <c r="C22" s="33"/>
      <c r="D22" s="23">
        <f>D23+D27+D28+D32</f>
        <v>0</v>
      </c>
      <c r="E22" s="23">
        <f>E23+E27+E28+E32</f>
        <v>0</v>
      </c>
    </row>
    <row r="23" spans="1:6" ht="14" x14ac:dyDescent="0.25">
      <c r="A23" s="34" t="s">
        <v>37</v>
      </c>
      <c r="B23" s="35" t="s">
        <v>38</v>
      </c>
      <c r="C23" s="36"/>
      <c r="D23" s="19">
        <f>SUM(D24:D26)</f>
        <v>0</v>
      </c>
      <c r="E23" s="79">
        <f>SUM(E24:E26)</f>
        <v>0</v>
      </c>
      <c r="F23" s="5"/>
    </row>
    <row r="24" spans="1:6" ht="14" outlineLevel="1" x14ac:dyDescent="0.25">
      <c r="A24" s="31" t="s">
        <v>39</v>
      </c>
      <c r="B24" s="37" t="s">
        <v>40</v>
      </c>
      <c r="C24" s="33"/>
      <c r="D24" s="23"/>
      <c r="E24" s="80"/>
    </row>
    <row r="25" spans="1:6" ht="28" outlineLevel="1" x14ac:dyDescent="0.25">
      <c r="A25" s="31" t="s">
        <v>41</v>
      </c>
      <c r="B25" s="37" t="s">
        <v>42</v>
      </c>
      <c r="C25" s="33"/>
      <c r="D25" s="23"/>
      <c r="E25" s="80"/>
    </row>
    <row r="26" spans="1:6" ht="28" outlineLevel="1" x14ac:dyDescent="0.25">
      <c r="A26" s="31" t="s">
        <v>43</v>
      </c>
      <c r="B26" s="37" t="s">
        <v>44</v>
      </c>
      <c r="C26" s="33"/>
      <c r="D26" s="23"/>
      <c r="E26" s="80"/>
      <c r="F26" s="5"/>
    </row>
    <row r="27" spans="1:6" ht="28" x14ac:dyDescent="0.25">
      <c r="A27" s="34" t="s">
        <v>45</v>
      </c>
      <c r="B27" s="35" t="s">
        <v>154</v>
      </c>
      <c r="C27" s="36"/>
      <c r="D27" s="19"/>
      <c r="E27" s="19"/>
    </row>
    <row r="28" spans="1:6" ht="14" x14ac:dyDescent="0.25">
      <c r="A28" s="34" t="s">
        <v>47</v>
      </c>
      <c r="B28" s="35" t="s">
        <v>48</v>
      </c>
      <c r="C28" s="36"/>
      <c r="D28" s="19">
        <f>SUM(D29:D31)</f>
        <v>0</v>
      </c>
      <c r="E28" s="19">
        <f>SUM(E29:E31)</f>
        <v>0</v>
      </c>
    </row>
    <row r="29" spans="1:6" ht="42" outlineLevel="1" x14ac:dyDescent="0.25">
      <c r="A29" s="31" t="s">
        <v>49</v>
      </c>
      <c r="B29" s="37" t="s">
        <v>50</v>
      </c>
      <c r="C29" s="33"/>
      <c r="D29" s="38"/>
      <c r="E29" s="38"/>
      <c r="F29" s="5"/>
    </row>
    <row r="30" spans="1:6" ht="14" outlineLevel="1" x14ac:dyDescent="0.25">
      <c r="A30" s="31" t="s">
        <v>51</v>
      </c>
      <c r="B30" s="37" t="s">
        <v>52</v>
      </c>
      <c r="C30" s="33"/>
      <c r="D30" s="38"/>
      <c r="E30" s="38"/>
    </row>
    <row r="31" spans="1:6" ht="14" outlineLevel="1" x14ac:dyDescent="0.25">
      <c r="A31" s="31" t="s">
        <v>53</v>
      </c>
      <c r="B31" s="37" t="s">
        <v>54</v>
      </c>
      <c r="C31" s="33"/>
      <c r="D31" s="38"/>
      <c r="E31" s="38"/>
    </row>
    <row r="32" spans="1:6" ht="28" x14ac:dyDescent="0.25">
      <c r="A32" s="34" t="s">
        <v>55</v>
      </c>
      <c r="B32" s="35" t="s">
        <v>155</v>
      </c>
      <c r="C32" s="36"/>
      <c r="D32" s="19"/>
      <c r="E32" s="19"/>
      <c r="F32" s="5"/>
    </row>
    <row r="33" spans="1:6" ht="14" x14ac:dyDescent="0.25">
      <c r="A33" s="20" t="s">
        <v>57</v>
      </c>
      <c r="B33" s="21" t="s">
        <v>58</v>
      </c>
      <c r="C33" s="22"/>
      <c r="D33" s="23"/>
      <c r="E33" s="23"/>
    </row>
    <row r="34" spans="1:6" ht="14" x14ac:dyDescent="0.25">
      <c r="A34" s="20" t="s">
        <v>59</v>
      </c>
      <c r="B34" s="20" t="s">
        <v>60</v>
      </c>
      <c r="C34" s="22"/>
      <c r="D34" s="23"/>
      <c r="E34" s="23"/>
    </row>
    <row r="35" spans="1:6" ht="28" x14ac:dyDescent="0.25">
      <c r="A35" s="20" t="s">
        <v>61</v>
      </c>
      <c r="B35" s="20" t="s">
        <v>62</v>
      </c>
      <c r="C35" s="22"/>
      <c r="D35" s="23"/>
      <c r="E35" s="23"/>
      <c r="F35" s="5"/>
    </row>
    <row r="36" spans="1:6" ht="14" x14ac:dyDescent="0.25">
      <c r="A36" s="20" t="s">
        <v>63</v>
      </c>
      <c r="B36" s="20" t="s">
        <v>64</v>
      </c>
      <c r="C36" s="22"/>
      <c r="D36" s="23"/>
      <c r="E36" s="23"/>
    </row>
    <row r="37" spans="1:6" ht="28" x14ac:dyDescent="0.25">
      <c r="A37" s="20" t="s">
        <v>65</v>
      </c>
      <c r="B37" s="20" t="s">
        <v>66</v>
      </c>
      <c r="C37" s="22"/>
      <c r="D37" s="23"/>
      <c r="E37" s="23"/>
    </row>
    <row r="38" spans="1:6" ht="14" x14ac:dyDescent="0.25">
      <c r="A38" s="20" t="s">
        <v>67</v>
      </c>
      <c r="B38" s="20" t="s">
        <v>68</v>
      </c>
      <c r="C38" s="22"/>
      <c r="D38" s="23"/>
      <c r="E38" s="23"/>
      <c r="F38" s="5"/>
    </row>
    <row r="39" spans="1:6" ht="14" x14ac:dyDescent="0.25">
      <c r="A39" s="20" t="s">
        <v>69</v>
      </c>
      <c r="B39" s="21" t="s">
        <v>70</v>
      </c>
      <c r="C39" s="22"/>
      <c r="D39" s="23"/>
      <c r="E39" s="23"/>
    </row>
    <row r="40" spans="1:6" ht="14" x14ac:dyDescent="0.25">
      <c r="A40" s="20" t="s">
        <v>71</v>
      </c>
      <c r="B40" s="21" t="s">
        <v>72</v>
      </c>
      <c r="C40" s="22"/>
      <c r="D40" s="23"/>
      <c r="E40" s="23"/>
    </row>
    <row r="41" spans="1:6" ht="9" customHeight="1" x14ac:dyDescent="0.25">
      <c r="A41" s="25"/>
      <c r="B41" s="25"/>
      <c r="C41" s="26"/>
      <c r="D41" s="27"/>
      <c r="E41" s="27"/>
      <c r="F41" s="5"/>
    </row>
    <row r="42" spans="1:6" ht="28.5" customHeight="1" x14ac:dyDescent="0.25">
      <c r="A42" s="13" t="s">
        <v>73</v>
      </c>
      <c r="B42" s="39" t="s">
        <v>74</v>
      </c>
      <c r="C42" s="15" t="s">
        <v>75</v>
      </c>
      <c r="D42" s="16">
        <f>D17+D21</f>
        <v>0</v>
      </c>
      <c r="E42" s="16">
        <f>E17+E21</f>
        <v>0</v>
      </c>
    </row>
    <row r="43" spans="1:6" ht="12.75" customHeight="1" x14ac:dyDescent="0.25">
      <c r="A43" s="25"/>
      <c r="B43" s="25"/>
      <c r="C43" s="26"/>
      <c r="D43" s="27"/>
      <c r="E43" s="27"/>
    </row>
    <row r="44" spans="1:6" ht="19.5" customHeight="1" x14ac:dyDescent="0.25">
      <c r="A44" s="13" t="s">
        <v>76</v>
      </c>
      <c r="B44" s="14" t="s">
        <v>77</v>
      </c>
      <c r="C44" s="15" t="s">
        <v>78</v>
      </c>
      <c r="D44" s="30"/>
      <c r="E44" s="30"/>
      <c r="F44" s="5"/>
    </row>
    <row r="45" spans="1:6" ht="15" customHeight="1" x14ac:dyDescent="0.25">
      <c r="A45" s="25"/>
      <c r="B45" s="25"/>
      <c r="C45" s="26"/>
      <c r="D45" s="27"/>
      <c r="E45" s="27"/>
    </row>
    <row r="46" spans="1:6" ht="30" x14ac:dyDescent="0.25">
      <c r="A46" s="13" t="s">
        <v>79</v>
      </c>
      <c r="B46" s="40" t="s">
        <v>128</v>
      </c>
      <c r="C46" s="15" t="s">
        <v>81</v>
      </c>
      <c r="D46" s="30"/>
      <c r="E46" s="30"/>
    </row>
    <row r="47" spans="1:6" ht="15" customHeight="1" x14ac:dyDescent="0.25">
      <c r="A47" s="25"/>
      <c r="B47" s="25"/>
      <c r="C47" s="26"/>
      <c r="D47" s="27"/>
      <c r="E47" s="27"/>
      <c r="F47" s="5"/>
    </row>
    <row r="48" spans="1:6" ht="23.25" customHeight="1" x14ac:dyDescent="0.25">
      <c r="A48" s="41" t="s">
        <v>82</v>
      </c>
      <c r="B48" s="14" t="s">
        <v>129</v>
      </c>
      <c r="C48" s="15" t="s">
        <v>84</v>
      </c>
      <c r="D48" s="30"/>
      <c r="E48" s="30"/>
    </row>
    <row r="49" spans="1:42" ht="13.5" customHeight="1" x14ac:dyDescent="0.25">
      <c r="A49" s="25"/>
      <c r="B49" s="25"/>
      <c r="C49" s="26"/>
      <c r="D49" s="27"/>
      <c r="E49" s="27"/>
    </row>
    <row r="50" spans="1:42" ht="19.5" customHeight="1" x14ac:dyDescent="0.25">
      <c r="A50" s="42" t="s">
        <v>85</v>
      </c>
      <c r="B50" s="43" t="s">
        <v>86</v>
      </c>
      <c r="C50" s="44"/>
      <c r="D50" s="45">
        <f>D46+D44+D42+D10-D48</f>
        <v>0</v>
      </c>
      <c r="E50" s="45">
        <f>E46+E44+E42+E10-E48</f>
        <v>0</v>
      </c>
      <c r="F50" s="5"/>
    </row>
    <row r="51" spans="1:42" ht="9" customHeight="1" x14ac:dyDescent="0.25">
      <c r="A51" s="25"/>
      <c r="B51" s="25"/>
      <c r="C51" s="26"/>
      <c r="D51" s="27"/>
      <c r="E51" s="27"/>
    </row>
    <row r="52" spans="1:42" ht="21.75" customHeight="1" x14ac:dyDescent="0.25">
      <c r="A52" s="41" t="s">
        <v>87</v>
      </c>
      <c r="B52" s="14" t="s">
        <v>88</v>
      </c>
      <c r="C52" s="15" t="s">
        <v>89</v>
      </c>
      <c r="D52" s="30">
        <f>D50*0</f>
        <v>0</v>
      </c>
      <c r="E52" s="30">
        <f>E50*0</f>
        <v>0</v>
      </c>
    </row>
    <row r="53" spans="1:42" ht="9" customHeight="1" x14ac:dyDescent="0.25">
      <c r="A53" s="25"/>
      <c r="B53" s="25"/>
      <c r="C53" s="26"/>
      <c r="D53" s="27"/>
      <c r="E53" s="27"/>
    </row>
    <row r="54" spans="1:42" ht="23.25" customHeight="1" x14ac:dyDescent="0.25">
      <c r="A54" s="42" t="s">
        <v>90</v>
      </c>
      <c r="B54" s="87" t="s">
        <v>152</v>
      </c>
      <c r="C54" s="46" t="s">
        <v>92</v>
      </c>
      <c r="D54" s="47">
        <f>D50+D52</f>
        <v>0</v>
      </c>
      <c r="E54" s="47">
        <f>E50+E52</f>
        <v>0</v>
      </c>
    </row>
    <row r="55" spans="1:42" ht="23.25" customHeight="1" x14ac:dyDescent="0.25">
      <c r="A55" s="86" t="s">
        <v>93</v>
      </c>
      <c r="B55" s="87" t="s">
        <v>117</v>
      </c>
      <c r="C55" s="88" t="s">
        <v>145</v>
      </c>
      <c r="D55" s="89"/>
      <c r="E55" s="81"/>
    </row>
    <row r="56" spans="1:42" ht="10.5" customHeight="1" x14ac:dyDescent="0.25">
      <c r="A56" s="90"/>
      <c r="B56" s="90"/>
      <c r="C56" s="26"/>
      <c r="D56" s="27"/>
      <c r="E56" s="27"/>
    </row>
    <row r="57" spans="1:42" ht="30" x14ac:dyDescent="0.25">
      <c r="A57" s="91" t="s">
        <v>96</v>
      </c>
      <c r="B57" s="92" t="s">
        <v>130</v>
      </c>
      <c r="C57" s="93" t="s">
        <v>95</v>
      </c>
      <c r="D57" s="94"/>
      <c r="E57" s="51"/>
    </row>
    <row r="58" spans="1:42" s="52" customFormat="1" ht="18" x14ac:dyDescent="0.3">
      <c r="A58" s="91" t="s">
        <v>99</v>
      </c>
      <c r="B58" s="92" t="s">
        <v>131</v>
      </c>
      <c r="C58" s="93" t="s">
        <v>146</v>
      </c>
      <c r="D58" s="94"/>
      <c r="E58" s="51">
        <f>E57</f>
        <v>0</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s="52" customFormat="1" ht="30" x14ac:dyDescent="0.3">
      <c r="A59" s="91" t="s">
        <v>101</v>
      </c>
      <c r="B59" s="92" t="s">
        <v>147</v>
      </c>
      <c r="C59" s="93"/>
      <c r="D59" s="95" t="e">
        <f>ROUND(D58/D57,4)</f>
        <v>#DIV/0!</v>
      </c>
      <c r="E59" s="53" t="e">
        <f>ROUND(E58/E57,4)</f>
        <v>#DIV/0!</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8.25" customHeight="1" x14ac:dyDescent="0.25">
      <c r="A60" s="96"/>
      <c r="B60" s="96"/>
      <c r="C60" s="70"/>
      <c r="D60" s="71"/>
      <c r="E60" s="71"/>
    </row>
    <row r="61" spans="1:42" ht="27" customHeight="1" x14ac:dyDescent="0.25">
      <c r="A61" s="92" t="s">
        <v>132</v>
      </c>
      <c r="B61" s="92" t="s">
        <v>123</v>
      </c>
      <c r="C61" s="97"/>
      <c r="D61" s="97"/>
      <c r="E61" s="72"/>
    </row>
    <row r="62" spans="1:42" ht="18" x14ac:dyDescent="0.25">
      <c r="A62" s="85" t="s">
        <v>133</v>
      </c>
      <c r="B62" s="85" t="s">
        <v>136</v>
      </c>
      <c r="C62" s="98" t="s">
        <v>148</v>
      </c>
      <c r="D62" s="99" t="e">
        <f>ROUND(D54/D57,2)</f>
        <v>#DIV/0!</v>
      </c>
      <c r="E62" s="73" t="e">
        <f>ROUND(E54/E57,2)</f>
        <v>#DIV/0!</v>
      </c>
    </row>
    <row r="63" spans="1:42" ht="16" x14ac:dyDescent="0.25">
      <c r="A63" s="85" t="s">
        <v>134</v>
      </c>
      <c r="B63" s="85" t="s">
        <v>137</v>
      </c>
      <c r="C63" s="98" t="s">
        <v>149</v>
      </c>
      <c r="D63" s="99" t="e">
        <f>ROUND(D55/D57,2)</f>
        <v>#DIV/0!</v>
      </c>
      <c r="E63" s="82"/>
    </row>
    <row r="64" spans="1:42" ht="28.5" x14ac:dyDescent="0.25">
      <c r="A64" s="85" t="s">
        <v>135</v>
      </c>
      <c r="B64" s="85" t="s">
        <v>150</v>
      </c>
      <c r="C64" s="98" t="s">
        <v>151</v>
      </c>
      <c r="D64" s="100"/>
      <c r="E64" s="74"/>
    </row>
    <row r="65" spans="1:5" ht="15.5" x14ac:dyDescent="0.25">
      <c r="A65" s="75">
        <v>110</v>
      </c>
      <c r="B65" s="76" t="s">
        <v>120</v>
      </c>
      <c r="C65" s="57"/>
      <c r="D65" s="78" t="e">
        <f>ROUND($D$58/$D$57,4)*A65</f>
        <v>#DIV/0!</v>
      </c>
      <c r="E65" s="78" t="e">
        <f>ROUND($E$58/$E$57,4)*B65</f>
        <v>#DIV/0!</v>
      </c>
    </row>
    <row r="66" spans="1:5" ht="18" customHeight="1" x14ac:dyDescent="0.25">
      <c r="A66" s="75">
        <v>120</v>
      </c>
      <c r="B66" s="76" t="s">
        <v>121</v>
      </c>
      <c r="C66" s="57"/>
      <c r="D66" s="78" t="e">
        <f>ROUND($D$58/$D$57,4)*A66</f>
        <v>#DIV/0!</v>
      </c>
      <c r="E66" s="78" t="e">
        <f>ROUND($E$58/$E$57,4)*B66</f>
        <v>#DIV/0!</v>
      </c>
    </row>
    <row r="67" spans="1:5" ht="18" customHeight="1" x14ac:dyDescent="0.25">
      <c r="A67" s="75">
        <v>130</v>
      </c>
      <c r="B67" s="76" t="s">
        <v>122</v>
      </c>
      <c r="C67" s="57"/>
      <c r="D67" s="78" t="e">
        <f>ROUND($D$58/$D$57,4)*A67</f>
        <v>#DIV/0!</v>
      </c>
      <c r="E67" s="78" t="e">
        <f>ROUND($E$58/$E$57,4)*B67</f>
        <v>#DIV/0!</v>
      </c>
    </row>
    <row r="68" spans="1:5" ht="30.75" customHeight="1" x14ac:dyDescent="0.25">
      <c r="A68" s="85" t="s">
        <v>138</v>
      </c>
      <c r="B68" s="85" t="s">
        <v>144</v>
      </c>
      <c r="C68" s="54" t="s">
        <v>111</v>
      </c>
      <c r="D68" s="74"/>
      <c r="E68" s="74"/>
    </row>
    <row r="69" spans="1:5" ht="15.5" x14ac:dyDescent="0.25">
      <c r="A69" s="75">
        <v>110</v>
      </c>
      <c r="B69" s="76" t="s">
        <v>120</v>
      </c>
      <c r="C69" s="57"/>
      <c r="D69" s="77" t="e">
        <f>$D$62+$D$63+D65</f>
        <v>#DIV/0!</v>
      </c>
      <c r="E69" s="77" t="e">
        <f>$E$62+$E$63+E65</f>
        <v>#DIV/0!</v>
      </c>
    </row>
    <row r="70" spans="1:5" ht="15.5" x14ac:dyDescent="0.25">
      <c r="A70" s="75">
        <v>120</v>
      </c>
      <c r="B70" s="76" t="s">
        <v>121</v>
      </c>
      <c r="C70" s="57"/>
      <c r="D70" s="77" t="e">
        <f t="shared" ref="D70:D71" si="0">$D$62+$D$63+D66</f>
        <v>#DIV/0!</v>
      </c>
      <c r="E70" s="77" t="e">
        <f>$E$62+$E$63+E66</f>
        <v>#DIV/0!</v>
      </c>
    </row>
    <row r="71" spans="1:5" ht="15.5" x14ac:dyDescent="0.25">
      <c r="A71" s="75">
        <v>130</v>
      </c>
      <c r="B71" s="76" t="s">
        <v>122</v>
      </c>
      <c r="C71" s="57"/>
      <c r="D71" s="77" t="e">
        <f t="shared" si="0"/>
        <v>#DIV/0!</v>
      </c>
      <c r="E71" s="77" t="e">
        <f>$E$62+$E$63+E67</f>
        <v>#DIV/0!</v>
      </c>
    </row>
    <row r="72" spans="1:5" ht="14" x14ac:dyDescent="0.25">
      <c r="A72" s="101" t="s">
        <v>139</v>
      </c>
      <c r="B72" s="101"/>
      <c r="C72" s="101"/>
      <c r="D72" s="101"/>
      <c r="E72" s="1"/>
    </row>
    <row r="73" spans="1:5" ht="14" x14ac:dyDescent="0.25">
      <c r="A73" s="101" t="s">
        <v>140</v>
      </c>
      <c r="B73" s="101"/>
      <c r="C73" s="101"/>
      <c r="D73" s="101"/>
    </row>
    <row r="74" spans="1:5" ht="14" x14ac:dyDescent="0.25">
      <c r="A74" s="104" t="s">
        <v>141</v>
      </c>
      <c r="B74" s="104"/>
      <c r="C74" s="104"/>
      <c r="D74" s="104"/>
    </row>
    <row r="75" spans="1:5" ht="33" customHeight="1" x14ac:dyDescent="0.25"/>
    <row r="76" spans="1:5" x14ac:dyDescent="0.25">
      <c r="A76" s="83" t="s">
        <v>142</v>
      </c>
      <c r="B76" s="60"/>
      <c r="C76" s="61"/>
    </row>
    <row r="77" spans="1:5" x14ac:dyDescent="0.25">
      <c r="A77" s="59"/>
      <c r="B77" s="60"/>
      <c r="C77" s="61"/>
    </row>
    <row r="78" spans="1:5" x14ac:dyDescent="0.25">
      <c r="A78" s="62" t="s">
        <v>114</v>
      </c>
      <c r="B78" s="63"/>
      <c r="C78" s="64"/>
    </row>
    <row r="79" spans="1:5" x14ac:dyDescent="0.25">
      <c r="A79" s="59"/>
      <c r="B79"/>
      <c r="C79" s="65" t="s">
        <v>115</v>
      </c>
    </row>
    <row r="80" spans="1:5" x14ac:dyDescent="0.25">
      <c r="A80" s="66"/>
    </row>
    <row r="81" spans="1:1" x14ac:dyDescent="0.25">
      <c r="A81" s="1" t="s">
        <v>143</v>
      </c>
    </row>
  </sheetData>
  <mergeCells count="5">
    <mergeCell ref="C1:D1"/>
    <mergeCell ref="C2:D2"/>
    <mergeCell ref="A72:D72"/>
    <mergeCell ref="A73:D73"/>
    <mergeCell ref="A74:D74"/>
  </mergeCells>
  <pageMargins left="0.23622047244094491" right="0.23622047244094491" top="0.74803149606299213" bottom="0.59055118110236227" header="0.31496062992125984" footer="0.31496062992125984"/>
  <pageSetup paperSize="9" scale="7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tarifa forma_veca</vt:lpstr>
      <vt:lpstr>TP</vt:lpstr>
      <vt:lpstr>'tarifa forma_veca'!Drukas_apgabals</vt:lpstr>
      <vt:lpstr>TP!Drukas_apgabals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dc:creator>
  <cp:lastModifiedBy>Dace Burtniece</cp:lastModifiedBy>
  <dcterms:created xsi:type="dcterms:W3CDTF">2019-02-28T09:47:32Z</dcterms:created>
  <dcterms:modified xsi:type="dcterms:W3CDTF">2025-01-02T13:30:02Z</dcterms:modified>
</cp:coreProperties>
</file>