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omments2.xml" ContentType="application/vnd.openxmlformats-officedocument.spreadsheetml.comments+xml"/>
  <Override PartName="/xl/comments3.xml" ContentType="application/vnd.openxmlformats-officedocument.spreadsheetml.comments+xml"/>
  <Override PartName="/xl/comments4.xml" ContentType="application/vnd.openxmlformats-officedocument.spreadsheetml.comments+xml"/>
  <Override PartName="/xl/comments5.xml" ContentType="application/vnd.openxmlformats-officedocument.spreadsheetml.comments+xml"/>
  <Override PartName="/xl/comments6.xml" ContentType="application/vnd.openxmlformats-officedocument.spreadsheetml.comments+xml"/>
  <Override PartName="/xl/comments7.xml" ContentType="application/vnd.openxmlformats-officedocument.spreadsheetml.comments+xml"/>
  <Override PartName="/xl/comments8.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924"/>
  <workbookPr codeName="Šī_darbgrāmata" defaultThemeVersion="166925"/>
  <mc:AlternateContent xmlns:mc="http://schemas.openxmlformats.org/markup-compatibility/2006">
    <mc:Choice Requires="x15">
      <x15ac:absPath xmlns:x15ac="http://schemas.microsoft.com/office/spreadsheetml/2010/11/ac" url="https://sprk-my.sharepoint.com/personal/dace_sprk_gov_lv/Documents/Desktop/"/>
    </mc:Choice>
  </mc:AlternateContent>
  <xr:revisionPtr revIDLastSave="0" documentId="8_{3526CAEC-F5A9-4521-A7F6-F9126205FBBE}" xr6:coauthVersionLast="47" xr6:coauthVersionMax="47" xr10:uidLastSave="{00000000-0000-0000-0000-000000000000}"/>
  <bookViews>
    <workbookView xWindow="-110" yWindow="-110" windowWidth="19420" windowHeight="10420" tabRatio="805" firstSheet="1" activeTab="1" xr2:uid="{A2A23F21-E177-4951-9378-E1F54BA4E577}"/>
  </bookViews>
  <sheets>
    <sheet name="Versija" sheetId="84" state="hidden" r:id="rId1"/>
    <sheet name="Paskaidrojumi_aizpildīšanai" sheetId="83" r:id="rId2"/>
    <sheet name="Kopsavilkums" sheetId="60" r:id="rId3"/>
    <sheet name="Elektr._cenas_progn._apraksts" sheetId="81" r:id="rId4"/>
    <sheet name="Elektr_cenas_prognoze" sheetId="82" r:id="rId5"/>
    <sheet name="Elektr_KOPSAVILKUMS" sheetId="23" r:id="rId6"/>
    <sheet name="Lēmuma_T_(no-līdz)" sheetId="62" r:id="rId7"/>
    <sheet name="Lēmuma_T_(no)" sheetId="51" r:id="rId8"/>
    <sheet name="Piemērotie_T_(no-līdz)" sheetId="71" r:id="rId9"/>
    <sheet name="Piemērotie_T_(no)" sheetId="72" r:id="rId10"/>
    <sheet name="Pašnoteiktie_T_(no-līdz)" sheetId="64" r:id="rId11"/>
    <sheet name="Pašnoteiktie_T_(no)" sheetId="50" r:id="rId12"/>
    <sheet name="Iepirktā_ūdens_izm" sheetId="53" r:id="rId13"/>
    <sheet name="Attīrīšanai_novad_notekūd_izm" sheetId="54" r:id="rId14"/>
    <sheet name="Pakalpojumu_apjomi" sheetId="55" r:id="rId15"/>
    <sheet name="Darbības_rezultāti" sheetId="11" r:id="rId16"/>
    <sheet name="Salīdzinājums_(no-līdz)" sheetId="52" r:id="rId17"/>
    <sheet name="Salīdzinājums_(no)" sheetId="66" r:id="rId18"/>
  </sheets>
  <definedNames>
    <definedName name="_xlnm.Print_Area" localSheetId="13">Attīrīšanai_novad_notekūd_izm!$A$3:$G$12</definedName>
    <definedName name="_xlnm.Print_Area" localSheetId="15">Darbības_rezultāti!$A$1:$E$27</definedName>
    <definedName name="_xlnm.Print_Area" localSheetId="5">Elektr_KOPSAVILKUMS!$A$2:$G$51</definedName>
    <definedName name="_xlnm.Print_Area" localSheetId="12">Iepirktā_ūdens_izm!$A$3:$I$14</definedName>
    <definedName name="_xlnm.Print_Area" localSheetId="2">Kopsavilkums!$A$1:$H$42</definedName>
    <definedName name="_xlnm.Print_Area" localSheetId="7">'Lēmuma_T_(no)'!$B$1:$F$41</definedName>
    <definedName name="_xlnm.Print_Area" localSheetId="6">'Lēmuma_T_(no-līdz)'!$B$1:$F$42</definedName>
    <definedName name="_xlnm.Print_Area" localSheetId="11">'Pašnoteiktie_T_(no)'!$B$1:$F$41</definedName>
    <definedName name="_xlnm.Print_Area" localSheetId="10">'Pašnoteiktie_T_(no-līdz)'!$B$1:$F$42</definedName>
    <definedName name="_xlnm.Print_Area" localSheetId="9">'Piemērotie_T_(no)'!$B$1:$F$41</definedName>
    <definedName name="_xlnm.Print_Area" localSheetId="8">'Piemērotie_T_(no-līdz)'!$B$1:$F$42</definedName>
    <definedName name="_xlnm.Print_Area" localSheetId="17">'Salīdzinājums_(no)'!$B$1:$G$23</definedName>
    <definedName name="_xlnm.Print_Area" localSheetId="16">'Salīdzinājums_(no-līdz)'!$B$1:$G$24</definedName>
    <definedName name="nordpool" localSheetId="3">'Elektr._cenas_progn._apraksts'!$D$8</definedName>
    <definedName name="nordpool" localSheetId="4">#REF!</definedName>
    <definedName name="nordpo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D21" i="64" l="1"/>
  <c r="E21" i="64"/>
  <c r="F21" i="64"/>
  <c r="C21" i="64"/>
  <c r="J23" i="62"/>
  <c r="J23" i="71"/>
  <c r="J23" i="64"/>
  <c r="D37" i="60" l="1"/>
  <c r="D33" i="60"/>
  <c r="D28" i="60"/>
  <c r="D29" i="60"/>
  <c r="D39" i="60" l="1"/>
  <c r="D38" i="60"/>
  <c r="D36" i="60"/>
  <c r="D35" i="60"/>
  <c r="D34" i="60"/>
  <c r="C9" i="54" l="1"/>
  <c r="F8" i="54"/>
  <c r="E7" i="54"/>
  <c r="D7" i="54"/>
  <c r="D9" i="54" s="1"/>
  <c r="F8" i="53"/>
  <c r="C9" i="53"/>
  <c r="E7" i="53"/>
  <c r="E9" i="53" s="1"/>
  <c r="D7" i="53"/>
  <c r="D9" i="53" s="1"/>
  <c r="F42" i="82"/>
  <c r="F41" i="82"/>
  <c r="F40" i="82"/>
  <c r="F39" i="82"/>
  <c r="F38" i="82"/>
  <c r="F37" i="82"/>
  <c r="F43" i="82" s="1"/>
  <c r="C24" i="82"/>
  <c r="C19" i="82"/>
  <c r="A42" i="60"/>
  <c r="A41" i="60"/>
  <c r="C6" i="72"/>
  <c r="C14" i="50" l="1"/>
  <c r="C14" i="64"/>
  <c r="F7" i="54"/>
  <c r="F9" i="53"/>
  <c r="F7" i="53"/>
  <c r="E9" i="54"/>
  <c r="F17" i="82"/>
  <c r="F19" i="82" s="1"/>
  <c r="F24" i="82" s="1"/>
  <c r="E17" i="82"/>
  <c r="E19" i="82" s="1"/>
  <c r="E24" i="82" s="1"/>
  <c r="D17" i="82"/>
  <c r="D19" i="82" s="1"/>
  <c r="D24" i="82" s="1"/>
  <c r="D21" i="50"/>
  <c r="F21" i="50"/>
  <c r="H30" i="82" l="1"/>
  <c r="E21" i="50"/>
  <c r="C21" i="50"/>
  <c r="F9" i="54"/>
  <c r="F15" i="64"/>
  <c r="F15" i="50"/>
  <c r="H29" i="82"/>
  <c r="H31" i="82"/>
  <c r="G48" i="23"/>
  <c r="G51" i="23"/>
  <c r="G50" i="23"/>
  <c r="G49" i="23"/>
  <c r="C48" i="23"/>
  <c r="J12" i="52"/>
  <c r="D9" i="11"/>
  <c r="D5" i="11"/>
  <c r="C15" i="11"/>
  <c r="C18" i="11"/>
  <c r="C16" i="11"/>
  <c r="C14" i="11"/>
  <c r="F46" i="23" l="1"/>
  <c r="E46" i="23"/>
  <c r="D46" i="23"/>
  <c r="C46" i="23"/>
  <c r="C39" i="23"/>
  <c r="F32" i="23"/>
  <c r="E32" i="23"/>
  <c r="D32" i="23"/>
  <c r="C32" i="23"/>
  <c r="F25" i="23"/>
  <c r="E25" i="23"/>
  <c r="D25" i="23"/>
  <c r="C25" i="23"/>
  <c r="F18" i="23"/>
  <c r="E18" i="23"/>
  <c r="D18" i="23"/>
  <c r="C18" i="23"/>
  <c r="F11" i="23"/>
  <c r="E11" i="23"/>
  <c r="D11" i="23"/>
  <c r="C11" i="23"/>
  <c r="C51" i="23" l="1"/>
  <c r="C49" i="23"/>
  <c r="F50" i="23"/>
  <c r="E50" i="23"/>
  <c r="F51" i="23"/>
  <c r="E51" i="23"/>
  <c r="D50" i="23"/>
  <c r="D51" i="23"/>
  <c r="C50" i="23"/>
  <c r="C6" i="71"/>
  <c r="J10" i="66" l="1"/>
  <c r="J12" i="66"/>
  <c r="H10" i="66"/>
  <c r="H12" i="66"/>
  <c r="H4" i="66"/>
  <c r="H3" i="66"/>
  <c r="F11" i="66"/>
  <c r="D11" i="66"/>
  <c r="D4" i="66"/>
  <c r="D3" i="66"/>
  <c r="J10" i="52"/>
  <c r="H10" i="52"/>
  <c r="H12" i="52"/>
  <c r="H19" i="52"/>
  <c r="H4" i="52"/>
  <c r="H3" i="52"/>
  <c r="D11" i="52"/>
  <c r="D19" i="52"/>
  <c r="D4" i="52"/>
  <c r="D3" i="52"/>
  <c r="E21" i="60"/>
  <c r="E20" i="60"/>
  <c r="E15" i="60"/>
  <c r="E14" i="60"/>
  <c r="A43" i="23"/>
  <c r="A36" i="23"/>
  <c r="A29" i="23"/>
  <c r="A22" i="23"/>
  <c r="C2" i="72"/>
  <c r="F23" i="71"/>
  <c r="E23" i="71"/>
  <c r="D23" i="71"/>
  <c r="C23" i="71"/>
  <c r="I23" i="71" s="1"/>
  <c r="C2" i="71"/>
  <c r="D29" i="23"/>
  <c r="E29" i="23"/>
  <c r="F29" i="23"/>
  <c r="D30" i="23"/>
  <c r="E30" i="23"/>
  <c r="F30" i="23"/>
  <c r="D31" i="23"/>
  <c r="E31" i="23"/>
  <c r="F31" i="23"/>
  <c r="C30" i="23"/>
  <c r="C31" i="23"/>
  <c r="C29" i="23"/>
  <c r="D22" i="23"/>
  <c r="D13" i="71" s="1"/>
  <c r="E22" i="23"/>
  <c r="F22" i="23"/>
  <c r="D23" i="23"/>
  <c r="E23" i="23"/>
  <c r="F23" i="23"/>
  <c r="D24" i="23"/>
  <c r="E24" i="23"/>
  <c r="F24" i="23"/>
  <c r="C23" i="23"/>
  <c r="C24" i="23"/>
  <c r="C22" i="23"/>
  <c r="F13" i="71" l="1"/>
  <c r="E13" i="71"/>
  <c r="G17" i="52" l="1"/>
  <c r="C17" i="52"/>
  <c r="E13" i="72" l="1"/>
  <c r="C13" i="72"/>
  <c r="F13" i="72"/>
  <c r="A14" i="23"/>
  <c r="A7" i="23"/>
  <c r="F5" i="55"/>
  <c r="E5" i="55"/>
  <c r="D21" i="51"/>
  <c r="E21" i="51"/>
  <c r="F21" i="51"/>
  <c r="C21" i="51"/>
  <c r="G17" i="66" l="1"/>
  <c r="C17" i="66"/>
  <c r="D13" i="72"/>
  <c r="C6" i="50"/>
  <c r="C6" i="62"/>
  <c r="F21" i="60" l="1"/>
  <c r="E4" i="66" l="1"/>
  <c r="I4" i="66" s="1"/>
  <c r="E3" i="52"/>
  <c r="I3" i="52" s="1"/>
  <c r="C4" i="52"/>
  <c r="C3" i="52"/>
  <c r="G3" i="52" s="1"/>
  <c r="D15" i="60"/>
  <c r="C2" i="62" l="1"/>
  <c r="C2" i="50"/>
  <c r="C2" i="51"/>
  <c r="C2" i="64"/>
  <c r="D6" i="11"/>
  <c r="D40" i="60" l="1"/>
  <c r="G10" i="66"/>
  <c r="I10" i="66"/>
  <c r="G12" i="66"/>
  <c r="I12" i="66"/>
  <c r="E11" i="66"/>
  <c r="C11" i="66"/>
  <c r="E3" i="66"/>
  <c r="I3" i="66" s="1"/>
  <c r="C3" i="66"/>
  <c r="G3" i="66" s="1"/>
  <c r="I10" i="52"/>
  <c r="I12" i="52"/>
  <c r="G10" i="52"/>
  <c r="G12" i="52"/>
  <c r="E11" i="52"/>
  <c r="F11" i="52" s="1"/>
  <c r="C11" i="52"/>
  <c r="G19" i="52"/>
  <c r="I23" i="62"/>
  <c r="C19" i="52" s="1"/>
  <c r="G4" i="52"/>
  <c r="F26" i="51"/>
  <c r="E26" i="51"/>
  <c r="D25" i="51"/>
  <c r="C24" i="51"/>
  <c r="D19" i="51"/>
  <c r="E19" i="51"/>
  <c r="F19" i="51"/>
  <c r="C19" i="51"/>
  <c r="D18" i="51"/>
  <c r="E18" i="51"/>
  <c r="F18" i="51"/>
  <c r="C18" i="51"/>
  <c r="D17" i="51"/>
  <c r="E17" i="51"/>
  <c r="F17" i="51"/>
  <c r="C17" i="51"/>
  <c r="D11" i="51"/>
  <c r="E11" i="51"/>
  <c r="F11" i="51"/>
  <c r="C11" i="51"/>
  <c r="D10" i="51"/>
  <c r="E10" i="51"/>
  <c r="F10" i="51"/>
  <c r="C10" i="51"/>
  <c r="D9" i="51"/>
  <c r="E9" i="51"/>
  <c r="F9" i="51"/>
  <c r="C9" i="51"/>
  <c r="F45" i="23"/>
  <c r="E45" i="23"/>
  <c r="D45" i="23"/>
  <c r="C45" i="23"/>
  <c r="F44" i="23"/>
  <c r="E44" i="23"/>
  <c r="D44" i="23"/>
  <c r="C44" i="23"/>
  <c r="F43" i="23"/>
  <c r="E43" i="23"/>
  <c r="D43" i="23"/>
  <c r="C43" i="23"/>
  <c r="F13" i="51"/>
  <c r="E13" i="51"/>
  <c r="D13" i="51"/>
  <c r="D23" i="64"/>
  <c r="E23" i="64"/>
  <c r="F23" i="64"/>
  <c r="C23" i="64"/>
  <c r="F20" i="60"/>
  <c r="D20" i="60"/>
  <c r="F14" i="60"/>
  <c r="D14" i="60"/>
  <c r="J27" i="62"/>
  <c r="G21" i="52" s="1"/>
  <c r="I26" i="62"/>
  <c r="C21" i="52" s="1"/>
  <c r="F20" i="62"/>
  <c r="E20" i="62"/>
  <c r="C20" i="62"/>
  <c r="C22" i="62" s="1"/>
  <c r="J19" i="62"/>
  <c r="I19" i="62"/>
  <c r="C15" i="52" s="1"/>
  <c r="J18" i="62"/>
  <c r="I18" i="62"/>
  <c r="C14" i="52" s="1"/>
  <c r="J17" i="62"/>
  <c r="I17" i="62"/>
  <c r="C13" i="52" s="1"/>
  <c r="J12" i="62"/>
  <c r="I12" i="62"/>
  <c r="C8" i="52" s="1"/>
  <c r="J11" i="62"/>
  <c r="I11" i="62"/>
  <c r="C7" i="52" s="1"/>
  <c r="J10" i="62"/>
  <c r="I10" i="62"/>
  <c r="C6" i="52" s="1"/>
  <c r="J9" i="62"/>
  <c r="I9" i="62"/>
  <c r="C5" i="52" s="1"/>
  <c r="F19" i="64" l="1"/>
  <c r="F19" i="71"/>
  <c r="F19" i="72"/>
  <c r="E19" i="64"/>
  <c r="E19" i="72"/>
  <c r="J19" i="72" s="1"/>
  <c r="H15" i="66" s="1"/>
  <c r="E19" i="71"/>
  <c r="J19" i="71" s="1"/>
  <c r="H15" i="52" s="1"/>
  <c r="D19" i="64"/>
  <c r="D19" i="72"/>
  <c r="D19" i="71"/>
  <c r="C19" i="64"/>
  <c r="C19" i="72"/>
  <c r="I19" i="72" s="1"/>
  <c r="D15" i="66" s="1"/>
  <c r="C19" i="71"/>
  <c r="F18" i="64"/>
  <c r="F18" i="71"/>
  <c r="F18" i="72"/>
  <c r="E18" i="64"/>
  <c r="E18" i="72"/>
  <c r="E18" i="71"/>
  <c r="D18" i="64"/>
  <c r="D18" i="71"/>
  <c r="D18" i="72"/>
  <c r="C18" i="64"/>
  <c r="C18" i="72"/>
  <c r="C18" i="71"/>
  <c r="F17" i="64"/>
  <c r="F17" i="72"/>
  <c r="F17" i="71"/>
  <c r="E17" i="64"/>
  <c r="E17" i="72"/>
  <c r="J17" i="72" s="1"/>
  <c r="H13" i="66" s="1"/>
  <c r="E17" i="71"/>
  <c r="D17" i="64"/>
  <c r="D17" i="71"/>
  <c r="D17" i="72"/>
  <c r="C17" i="64"/>
  <c r="C17" i="72"/>
  <c r="C17" i="71"/>
  <c r="I17" i="71" s="1"/>
  <c r="D13" i="52" s="1"/>
  <c r="F11" i="64"/>
  <c r="F11" i="71"/>
  <c r="F11" i="72"/>
  <c r="E11" i="72"/>
  <c r="E11" i="71"/>
  <c r="E11" i="64"/>
  <c r="D11" i="64"/>
  <c r="I11" i="64" s="1"/>
  <c r="D11" i="71"/>
  <c r="D11" i="72"/>
  <c r="C11" i="64"/>
  <c r="C11" i="71"/>
  <c r="I11" i="71" s="1"/>
  <c r="D7" i="52" s="1"/>
  <c r="C11" i="72"/>
  <c r="F10" i="64"/>
  <c r="F10" i="71"/>
  <c r="F10" i="72"/>
  <c r="E10" i="71"/>
  <c r="E10" i="72"/>
  <c r="E10" i="64"/>
  <c r="D10" i="64"/>
  <c r="D10" i="71"/>
  <c r="D10" i="72"/>
  <c r="C10" i="64"/>
  <c r="C10" i="71"/>
  <c r="C10" i="72"/>
  <c r="F9" i="64"/>
  <c r="F9" i="71"/>
  <c r="F9" i="72"/>
  <c r="E9" i="64"/>
  <c r="J9" i="64" s="1"/>
  <c r="E9" i="71"/>
  <c r="E9" i="72"/>
  <c r="D9" i="64"/>
  <c r="D9" i="72"/>
  <c r="D9" i="71"/>
  <c r="C9" i="64"/>
  <c r="C9" i="72"/>
  <c r="C9" i="71"/>
  <c r="F27" i="64"/>
  <c r="J27" i="64" s="1"/>
  <c r="I21" i="52" s="1"/>
  <c r="F26" i="72"/>
  <c r="J26" i="72" s="1"/>
  <c r="F27" i="71"/>
  <c r="J27" i="71" s="1"/>
  <c r="E27" i="64"/>
  <c r="E26" i="72"/>
  <c r="H20" i="66" s="1"/>
  <c r="E27" i="71"/>
  <c r="H21" i="52" s="1"/>
  <c r="D26" i="64"/>
  <c r="I26" i="64" s="1"/>
  <c r="E21" i="52" s="1"/>
  <c r="D26" i="71"/>
  <c r="D25" i="72"/>
  <c r="C25" i="64"/>
  <c r="C25" i="71"/>
  <c r="C24" i="72"/>
  <c r="I19" i="52"/>
  <c r="J19" i="52" s="1"/>
  <c r="E22" i="62"/>
  <c r="F22" i="62"/>
  <c r="I23" i="64"/>
  <c r="E19" i="52" s="1"/>
  <c r="F19" i="52" s="1"/>
  <c r="C13" i="51"/>
  <c r="D16" i="62"/>
  <c r="I16" i="62" s="1"/>
  <c r="M10" i="62"/>
  <c r="M18" i="62"/>
  <c r="M19" i="62"/>
  <c r="M11" i="62"/>
  <c r="M12" i="62"/>
  <c r="M9" i="62"/>
  <c r="M17" i="62"/>
  <c r="J17" i="64"/>
  <c r="I13" i="52" s="1"/>
  <c r="G6" i="52"/>
  <c r="M23" i="62"/>
  <c r="G15" i="52"/>
  <c r="G14" i="52"/>
  <c r="G13" i="52"/>
  <c r="G8" i="52"/>
  <c r="G7" i="52"/>
  <c r="G5" i="52"/>
  <c r="L23" i="62"/>
  <c r="I17" i="64"/>
  <c r="L19" i="62"/>
  <c r="L10" i="62"/>
  <c r="L11" i="62"/>
  <c r="L17" i="62"/>
  <c r="L9" i="62"/>
  <c r="L12" i="62"/>
  <c r="L18" i="62"/>
  <c r="J20" i="62"/>
  <c r="J22" i="62" s="1"/>
  <c r="J21" i="62" s="1"/>
  <c r="M21" i="62" s="1"/>
  <c r="I10" i="64"/>
  <c r="J18" i="72" l="1"/>
  <c r="H14" i="66" s="1"/>
  <c r="J18" i="64"/>
  <c r="I14" i="52" s="1"/>
  <c r="I18" i="72"/>
  <c r="D14" i="66" s="1"/>
  <c r="J17" i="71"/>
  <c r="H13" i="52" s="1"/>
  <c r="I19" i="71"/>
  <c r="D15" i="52" s="1"/>
  <c r="J19" i="64"/>
  <c r="M19" i="64" s="1"/>
  <c r="I17" i="72"/>
  <c r="D13" i="66" s="1"/>
  <c r="J18" i="71"/>
  <c r="H14" i="52" s="1"/>
  <c r="J9" i="72"/>
  <c r="H5" i="66" s="1"/>
  <c r="I11" i="72"/>
  <c r="D7" i="66" s="1"/>
  <c r="J10" i="64"/>
  <c r="I6" i="52" s="1"/>
  <c r="J11" i="64"/>
  <c r="I10" i="72"/>
  <c r="D6" i="66" s="1"/>
  <c r="J10" i="71"/>
  <c r="H6" i="52" s="1"/>
  <c r="I19" i="64"/>
  <c r="L19" i="64" s="1"/>
  <c r="I18" i="71"/>
  <c r="D14" i="52" s="1"/>
  <c r="I18" i="64"/>
  <c r="E14" i="52" s="1"/>
  <c r="J13" i="52"/>
  <c r="J11" i="71"/>
  <c r="H7" i="52" s="1"/>
  <c r="J11" i="72"/>
  <c r="H7" i="66" s="1"/>
  <c r="J6" i="52"/>
  <c r="J10" i="72"/>
  <c r="H6" i="66" s="1"/>
  <c r="I10" i="71"/>
  <c r="D6" i="52" s="1"/>
  <c r="J9" i="71"/>
  <c r="H5" i="52" s="1"/>
  <c r="I9" i="64"/>
  <c r="E5" i="52" s="1"/>
  <c r="I9" i="71"/>
  <c r="D5" i="52" s="1"/>
  <c r="I9" i="72"/>
  <c r="D5" i="66" s="1"/>
  <c r="M23" i="64"/>
  <c r="M10" i="64"/>
  <c r="J21" i="52"/>
  <c r="M10" i="71"/>
  <c r="M19" i="71"/>
  <c r="M17" i="71"/>
  <c r="M23" i="71"/>
  <c r="M10" i="72"/>
  <c r="M19" i="72"/>
  <c r="M11" i="72"/>
  <c r="M17" i="72"/>
  <c r="I25" i="72"/>
  <c r="D20" i="66"/>
  <c r="I26" i="71"/>
  <c r="D21" i="52"/>
  <c r="F21" i="52" s="1"/>
  <c r="F13" i="50"/>
  <c r="E13" i="50"/>
  <c r="J13" i="72"/>
  <c r="D13" i="50"/>
  <c r="C13" i="50"/>
  <c r="I13" i="72"/>
  <c r="L23" i="64"/>
  <c r="C24" i="62"/>
  <c r="C30" i="62" s="1"/>
  <c r="F24" i="62"/>
  <c r="F30" i="62" s="1"/>
  <c r="E24" i="62"/>
  <c r="E30" i="62" s="1"/>
  <c r="M17" i="64"/>
  <c r="M11" i="64"/>
  <c r="I7" i="52"/>
  <c r="M20" i="62"/>
  <c r="G16" i="52"/>
  <c r="M9" i="64"/>
  <c r="I5" i="52"/>
  <c r="E15" i="52"/>
  <c r="L17" i="64"/>
  <c r="E13" i="52"/>
  <c r="F13" i="52" s="1"/>
  <c r="L11" i="64"/>
  <c r="E7" i="52"/>
  <c r="F7" i="52" s="1"/>
  <c r="L10" i="64"/>
  <c r="E6" i="52"/>
  <c r="L16" i="62"/>
  <c r="C12" i="52"/>
  <c r="D20" i="62"/>
  <c r="D22" i="62" s="1"/>
  <c r="D24" i="62" s="1"/>
  <c r="D31" i="60"/>
  <c r="D42" i="60"/>
  <c r="D41" i="60"/>
  <c r="M9" i="71" l="1"/>
  <c r="J5" i="52"/>
  <c r="L9" i="64"/>
  <c r="F15" i="52"/>
  <c r="F5" i="52"/>
  <c r="J14" i="52"/>
  <c r="M18" i="64"/>
  <c r="M18" i="72"/>
  <c r="M18" i="71"/>
  <c r="L18" i="64"/>
  <c r="F14" i="52"/>
  <c r="I15" i="52"/>
  <c r="J15" i="52" s="1"/>
  <c r="J7" i="52"/>
  <c r="F6" i="52"/>
  <c r="M9" i="72"/>
  <c r="M11" i="71"/>
  <c r="L11" i="71"/>
  <c r="L19" i="71"/>
  <c r="L10" i="71"/>
  <c r="L17" i="71"/>
  <c r="L23" i="71"/>
  <c r="L9" i="71"/>
  <c r="L18" i="71"/>
  <c r="L9" i="72"/>
  <c r="L11" i="72"/>
  <c r="L17" i="72"/>
  <c r="L18" i="72"/>
  <c r="L19" i="72"/>
  <c r="L10" i="72"/>
  <c r="L13" i="72"/>
  <c r="D9" i="66"/>
  <c r="M13" i="72"/>
  <c r="H9" i="66"/>
  <c r="E32" i="62"/>
  <c r="J30" i="62" s="1"/>
  <c r="I20" i="62"/>
  <c r="D36" i="23"/>
  <c r="E36" i="23"/>
  <c r="F36" i="23"/>
  <c r="D37" i="23"/>
  <c r="E37" i="23"/>
  <c r="F37" i="23"/>
  <c r="D38" i="23"/>
  <c r="E38" i="23"/>
  <c r="F38" i="23"/>
  <c r="C38" i="23"/>
  <c r="C37" i="23"/>
  <c r="C36" i="23"/>
  <c r="C16" i="52" l="1"/>
  <c r="I22" i="62"/>
  <c r="I21" i="62" s="1"/>
  <c r="F39" i="23"/>
  <c r="E39" i="23"/>
  <c r="D39" i="23"/>
  <c r="D49" i="23" s="1"/>
  <c r="D18" i="60"/>
  <c r="G22" i="52"/>
  <c r="D30" i="62"/>
  <c r="C32" i="62" s="1"/>
  <c r="L20" i="62"/>
  <c r="I24" i="62" l="1"/>
  <c r="C20" i="52" s="1"/>
  <c r="C26" i="52" s="1"/>
  <c r="C22" i="52"/>
  <c r="I30" i="62"/>
  <c r="F48" i="23"/>
  <c r="F49" i="23"/>
  <c r="E48" i="23"/>
  <c r="E49" i="23"/>
  <c r="D48" i="23"/>
  <c r="C18" i="52"/>
  <c r="C25" i="52" s="1"/>
  <c r="L22" i="62"/>
  <c r="D17" i="60"/>
  <c r="C34" i="62"/>
  <c r="G18" i="52"/>
  <c r="G25" i="52" s="1"/>
  <c r="J24" i="62"/>
  <c r="M22" i="62"/>
  <c r="E6" i="55"/>
  <c r="G6" i="55" s="1"/>
  <c r="B6" i="55"/>
  <c r="D6" i="55" s="1"/>
  <c r="L24" i="62" l="1"/>
  <c r="C14" i="72"/>
  <c r="I14" i="72" s="1"/>
  <c r="C14" i="71"/>
  <c r="I14" i="71" s="1"/>
  <c r="G20" i="52"/>
  <c r="G26" i="52" s="1"/>
  <c r="M24" i="62"/>
  <c r="C14" i="62"/>
  <c r="C14" i="51"/>
  <c r="I14" i="51" s="1"/>
  <c r="F15" i="51"/>
  <c r="J15" i="51" s="1"/>
  <c r="F15" i="62"/>
  <c r="F26" i="50"/>
  <c r="E26" i="50"/>
  <c r="D25" i="50"/>
  <c r="C24" i="50"/>
  <c r="C18" i="50"/>
  <c r="D18" i="50"/>
  <c r="E18" i="50"/>
  <c r="F18" i="50"/>
  <c r="C19" i="50"/>
  <c r="D19" i="50"/>
  <c r="E19" i="50"/>
  <c r="F19" i="50"/>
  <c r="F17" i="50"/>
  <c r="E17" i="50"/>
  <c r="D17" i="50"/>
  <c r="C17" i="50"/>
  <c r="C10" i="50"/>
  <c r="D10" i="50"/>
  <c r="E10" i="50"/>
  <c r="F10" i="50"/>
  <c r="C11" i="50"/>
  <c r="D11" i="50"/>
  <c r="E11" i="50"/>
  <c r="F11" i="50"/>
  <c r="F9" i="50"/>
  <c r="E9" i="50"/>
  <c r="D9" i="50"/>
  <c r="C9" i="50"/>
  <c r="J26" i="51"/>
  <c r="G20" i="66" s="1"/>
  <c r="I25" i="51"/>
  <c r="C20" i="66" s="1"/>
  <c r="J19" i="51"/>
  <c r="G15" i="66" s="1"/>
  <c r="I19" i="51"/>
  <c r="C15" i="66" s="1"/>
  <c r="J18" i="51"/>
  <c r="G14" i="66" s="1"/>
  <c r="I18" i="51"/>
  <c r="J17" i="51"/>
  <c r="G13" i="66" s="1"/>
  <c r="I17" i="51"/>
  <c r="C13" i="66" s="1"/>
  <c r="J11" i="51"/>
  <c r="G7" i="66" s="1"/>
  <c r="I11" i="51"/>
  <c r="C7" i="66" s="1"/>
  <c r="J10" i="51"/>
  <c r="G6" i="66" s="1"/>
  <c r="I10" i="51"/>
  <c r="C6" i="66" s="1"/>
  <c r="J9" i="51"/>
  <c r="G5" i="66" s="1"/>
  <c r="I9" i="51"/>
  <c r="C5" i="66" s="1"/>
  <c r="F15" i="71" l="1"/>
  <c r="J15" i="71" s="1"/>
  <c r="F15" i="72"/>
  <c r="J15" i="72" s="1"/>
  <c r="L14" i="71"/>
  <c r="D10" i="52"/>
  <c r="D10" i="66"/>
  <c r="L14" i="72"/>
  <c r="J15" i="62"/>
  <c r="G11" i="52" s="1"/>
  <c r="I14" i="62"/>
  <c r="C10" i="52" s="1"/>
  <c r="J15" i="64"/>
  <c r="M15" i="64" s="1"/>
  <c r="J15" i="50"/>
  <c r="I11" i="66" s="1"/>
  <c r="L18" i="51"/>
  <c r="C14" i="66"/>
  <c r="I14" i="50"/>
  <c r="L14" i="51"/>
  <c r="C10" i="66"/>
  <c r="G11" i="66"/>
  <c r="M15" i="51"/>
  <c r="I14" i="64"/>
  <c r="M10" i="51"/>
  <c r="M17" i="51"/>
  <c r="M19" i="51"/>
  <c r="M18" i="51"/>
  <c r="L11" i="51"/>
  <c r="M11" i="51"/>
  <c r="L19" i="51"/>
  <c r="L9" i="51"/>
  <c r="M9" i="51"/>
  <c r="L10" i="51"/>
  <c r="L17" i="51"/>
  <c r="L14" i="62" l="1"/>
  <c r="M15" i="72"/>
  <c r="H11" i="66"/>
  <c r="M15" i="71"/>
  <c r="H11" i="52"/>
  <c r="J11" i="66"/>
  <c r="M15" i="62"/>
  <c r="I11" i="52"/>
  <c r="E10" i="66"/>
  <c r="F10" i="66" s="1"/>
  <c r="E10" i="52"/>
  <c r="F10" i="52" s="1"/>
  <c r="L14" i="64"/>
  <c r="J26" i="50"/>
  <c r="I25" i="50"/>
  <c r="I10" i="50"/>
  <c r="E6" i="66" s="1"/>
  <c r="F6" i="66" s="1"/>
  <c r="J10" i="50"/>
  <c r="I6" i="66" s="1"/>
  <c r="J6" i="66" s="1"/>
  <c r="I11" i="50"/>
  <c r="E7" i="66" s="1"/>
  <c r="F7" i="66" s="1"/>
  <c r="J11" i="50"/>
  <c r="I7" i="66" s="1"/>
  <c r="J7" i="66" s="1"/>
  <c r="I17" i="50"/>
  <c r="E13" i="66" s="1"/>
  <c r="F13" i="66" s="1"/>
  <c r="J17" i="50"/>
  <c r="I13" i="66" s="1"/>
  <c r="J13" i="66" s="1"/>
  <c r="I18" i="50"/>
  <c r="E14" i="66" s="1"/>
  <c r="F14" i="66" s="1"/>
  <c r="J18" i="50"/>
  <c r="I14" i="66" s="1"/>
  <c r="J14" i="66" s="1"/>
  <c r="I19" i="50"/>
  <c r="E15" i="66" s="1"/>
  <c r="F15" i="66" s="1"/>
  <c r="J19" i="50"/>
  <c r="I15" i="66" s="1"/>
  <c r="J15" i="66" s="1"/>
  <c r="J9" i="50"/>
  <c r="I5" i="66" s="1"/>
  <c r="J5" i="66" s="1"/>
  <c r="I9" i="50"/>
  <c r="E5" i="66" s="1"/>
  <c r="F5" i="66" s="1"/>
  <c r="J11" i="52" l="1"/>
  <c r="I20" i="66"/>
  <c r="J20" i="66" s="1"/>
  <c r="M15" i="50"/>
  <c r="E20" i="66"/>
  <c r="F20" i="66" s="1"/>
  <c r="L14" i="50"/>
  <c r="M9" i="50"/>
  <c r="L11" i="50"/>
  <c r="L17" i="50"/>
  <c r="L9" i="50"/>
  <c r="M19" i="50"/>
  <c r="L19" i="50"/>
  <c r="L10" i="50"/>
  <c r="M18" i="50"/>
  <c r="M17" i="50"/>
  <c r="L18" i="50"/>
  <c r="M10" i="50"/>
  <c r="M11" i="50"/>
  <c r="C4" i="11" l="1"/>
  <c r="D4" i="11" s="1"/>
  <c r="C9" i="11"/>
  <c r="C13" i="71" l="1"/>
  <c r="C17" i="11"/>
  <c r="D12" i="11"/>
  <c r="C13" i="64" l="1"/>
  <c r="E13" i="64"/>
  <c r="D13" i="62"/>
  <c r="F13" i="62"/>
  <c r="C13" i="62"/>
  <c r="C12" i="71" s="1"/>
  <c r="E13" i="62"/>
  <c r="J13" i="50"/>
  <c r="I9" i="66" s="1"/>
  <c r="J9" i="66" s="1"/>
  <c r="I13" i="50"/>
  <c r="E9" i="66" s="1"/>
  <c r="F9" i="66" s="1"/>
  <c r="D7" i="11"/>
  <c r="D11" i="11"/>
  <c r="D10" i="11"/>
  <c r="D13" i="11"/>
  <c r="D8" i="11"/>
  <c r="F13" i="64" l="1"/>
  <c r="F12" i="64" s="1"/>
  <c r="F20" i="64" s="1"/>
  <c r="F22" i="64" s="1"/>
  <c r="J13" i="71"/>
  <c r="D13" i="64"/>
  <c r="I13" i="64" s="1"/>
  <c r="L13" i="64" s="1"/>
  <c r="I13" i="71"/>
  <c r="C20" i="71"/>
  <c r="F12" i="51"/>
  <c r="F12" i="72" s="1"/>
  <c r="F12" i="71"/>
  <c r="E12" i="51"/>
  <c r="E12" i="72" s="1"/>
  <c r="E20" i="72" s="1"/>
  <c r="E12" i="71"/>
  <c r="E20" i="71" s="1"/>
  <c r="D12" i="51"/>
  <c r="D12" i="72" s="1"/>
  <c r="D12" i="71"/>
  <c r="C12" i="51"/>
  <c r="I13" i="62"/>
  <c r="C12" i="64"/>
  <c r="C20" i="64" s="1"/>
  <c r="J13" i="62"/>
  <c r="E12" i="64"/>
  <c r="E20" i="64" s="1"/>
  <c r="I13" i="51"/>
  <c r="J13" i="51"/>
  <c r="G9" i="66" s="1"/>
  <c r="M13" i="50"/>
  <c r="L13" i="50"/>
  <c r="J22" i="64" l="1"/>
  <c r="E22" i="64"/>
  <c r="E24" i="64" s="1"/>
  <c r="E30" i="64" s="1"/>
  <c r="E22" i="71"/>
  <c r="C22" i="71"/>
  <c r="C22" i="64"/>
  <c r="C24" i="64" s="1"/>
  <c r="C30" i="64" s="1"/>
  <c r="I17" i="52"/>
  <c r="E17" i="52"/>
  <c r="D12" i="64"/>
  <c r="I12" i="64" s="1"/>
  <c r="M13" i="71"/>
  <c r="H9" i="52"/>
  <c r="L13" i="71"/>
  <c r="D9" i="52"/>
  <c r="J13" i="64"/>
  <c r="M13" i="64" s="1"/>
  <c r="E9" i="52"/>
  <c r="F24" i="64"/>
  <c r="F30" i="64" s="1"/>
  <c r="J12" i="71"/>
  <c r="F20" i="71"/>
  <c r="F22" i="71" s="1"/>
  <c r="C20" i="51"/>
  <c r="C12" i="72"/>
  <c r="J12" i="72"/>
  <c r="F20" i="72"/>
  <c r="D16" i="71"/>
  <c r="I12" i="71"/>
  <c r="L13" i="62"/>
  <c r="C9" i="52"/>
  <c r="L13" i="51"/>
  <c r="C9" i="66"/>
  <c r="M13" i="62"/>
  <c r="G9" i="52"/>
  <c r="J12" i="64"/>
  <c r="J20" i="64"/>
  <c r="D16" i="64"/>
  <c r="I16" i="64" s="1"/>
  <c r="M13" i="51"/>
  <c r="D12" i="50"/>
  <c r="C12" i="50"/>
  <c r="C20" i="50" s="1"/>
  <c r="E12" i="50"/>
  <c r="E20" i="50" s="1"/>
  <c r="I12" i="51"/>
  <c r="J12" i="51"/>
  <c r="F12" i="50"/>
  <c r="F20" i="50" s="1"/>
  <c r="F22" i="50" s="1"/>
  <c r="E20" i="51"/>
  <c r="F20" i="51"/>
  <c r="F22" i="51" l="1"/>
  <c r="F23" i="51" s="1"/>
  <c r="F29" i="51" s="1"/>
  <c r="J22" i="71"/>
  <c r="J21" i="64"/>
  <c r="M21" i="64" s="1"/>
  <c r="I17" i="66"/>
  <c r="J22" i="50"/>
  <c r="E22" i="50"/>
  <c r="E23" i="50" s="1"/>
  <c r="E29" i="50" s="1"/>
  <c r="E22" i="51"/>
  <c r="E23" i="51" s="1"/>
  <c r="E29" i="51" s="1"/>
  <c r="I16" i="71"/>
  <c r="L16" i="71" s="1"/>
  <c r="D20" i="71"/>
  <c r="C22" i="50"/>
  <c r="C22" i="51"/>
  <c r="C23" i="51" s="1"/>
  <c r="C29" i="51" s="1"/>
  <c r="E17" i="66"/>
  <c r="F9" i="52"/>
  <c r="I9" i="52"/>
  <c r="J9" i="52" s="1"/>
  <c r="M12" i="71"/>
  <c r="H8" i="52"/>
  <c r="M12" i="72"/>
  <c r="H8" i="66"/>
  <c r="L12" i="71"/>
  <c r="D8" i="52"/>
  <c r="E32" i="64"/>
  <c r="J20" i="71"/>
  <c r="H16" i="52" s="1"/>
  <c r="J20" i="72"/>
  <c r="H16" i="66" s="1"/>
  <c r="I12" i="72"/>
  <c r="C20" i="72"/>
  <c r="F23" i="50"/>
  <c r="F29" i="50" s="1"/>
  <c r="M12" i="51"/>
  <c r="G8" i="66"/>
  <c r="G23" i="66" s="1"/>
  <c r="L12" i="51"/>
  <c r="C8" i="66"/>
  <c r="C23" i="66" s="1"/>
  <c r="L16" i="64"/>
  <c r="E12" i="52"/>
  <c r="L12" i="64"/>
  <c r="E8" i="52"/>
  <c r="I16" i="52"/>
  <c r="M12" i="64"/>
  <c r="I8" i="52"/>
  <c r="M20" i="64"/>
  <c r="D20" i="64"/>
  <c r="I22" i="64" s="1"/>
  <c r="I12" i="50"/>
  <c r="J20" i="51"/>
  <c r="J22" i="51" s="1"/>
  <c r="J21" i="51" s="1"/>
  <c r="M21" i="51" s="1"/>
  <c r="G24" i="52"/>
  <c r="C24" i="52"/>
  <c r="J12" i="50"/>
  <c r="I8" i="66" s="1"/>
  <c r="D16" i="51"/>
  <c r="J20" i="50"/>
  <c r="I16" i="66" s="1"/>
  <c r="D12" i="52" l="1"/>
  <c r="J21" i="71"/>
  <c r="J21" i="50"/>
  <c r="M21" i="50" s="1"/>
  <c r="D22" i="71"/>
  <c r="I22" i="71"/>
  <c r="D22" i="64"/>
  <c r="F8" i="52"/>
  <c r="F18" i="60"/>
  <c r="J30" i="64"/>
  <c r="J16" i="66"/>
  <c r="J8" i="52"/>
  <c r="I22" i="52"/>
  <c r="J16" i="52"/>
  <c r="J8" i="66"/>
  <c r="F12" i="52"/>
  <c r="L12" i="72"/>
  <c r="D8" i="66"/>
  <c r="M20" i="72"/>
  <c r="I20" i="71"/>
  <c r="D16" i="52" s="1"/>
  <c r="M20" i="71"/>
  <c r="D16" i="72"/>
  <c r="E31" i="51"/>
  <c r="J29" i="51" s="1"/>
  <c r="E31" i="50"/>
  <c r="J29" i="50" s="1"/>
  <c r="M20" i="51"/>
  <c r="G16" i="66"/>
  <c r="C23" i="50"/>
  <c r="C29" i="50" s="1"/>
  <c r="L12" i="50"/>
  <c r="E8" i="66"/>
  <c r="I23" i="66"/>
  <c r="M22" i="64"/>
  <c r="I18" i="52"/>
  <c r="J24" i="64"/>
  <c r="I20" i="64"/>
  <c r="D16" i="50"/>
  <c r="D20" i="51"/>
  <c r="I16" i="51"/>
  <c r="C12" i="66" s="1"/>
  <c r="I18" i="66"/>
  <c r="M20" i="50"/>
  <c r="M12" i="50"/>
  <c r="M21" i="71" l="1"/>
  <c r="H17" i="52"/>
  <c r="J17" i="52" s="1"/>
  <c r="I21" i="64"/>
  <c r="I21" i="71"/>
  <c r="D17" i="52" s="1"/>
  <c r="F17" i="52" s="1"/>
  <c r="D22" i="51"/>
  <c r="D23" i="51" s="1"/>
  <c r="D29" i="51" s="1"/>
  <c r="C31" i="51" s="1"/>
  <c r="I24" i="64"/>
  <c r="E20" i="52" s="1"/>
  <c r="D24" i="64"/>
  <c r="D30" i="64" s="1"/>
  <c r="C32" i="64" s="1"/>
  <c r="E22" i="52" s="1"/>
  <c r="I20" i="52"/>
  <c r="F8" i="66"/>
  <c r="L20" i="71"/>
  <c r="I16" i="72"/>
  <c r="D20" i="72"/>
  <c r="F24" i="60"/>
  <c r="I21" i="66"/>
  <c r="D24" i="60"/>
  <c r="G21" i="66"/>
  <c r="I16" i="50"/>
  <c r="E12" i="66" s="1"/>
  <c r="D20" i="50"/>
  <c r="M22" i="51"/>
  <c r="G18" i="66"/>
  <c r="G24" i="66" s="1"/>
  <c r="I25" i="52"/>
  <c r="E16" i="52"/>
  <c r="F16" i="52" s="1"/>
  <c r="E23" i="66"/>
  <c r="I24" i="66"/>
  <c r="E24" i="52"/>
  <c r="M24" i="64"/>
  <c r="L20" i="64"/>
  <c r="J23" i="51"/>
  <c r="G19" i="66" s="1"/>
  <c r="G25" i="66" s="1"/>
  <c r="M22" i="50"/>
  <c r="I24" i="52"/>
  <c r="L16" i="51"/>
  <c r="J23" i="50"/>
  <c r="I19" i="66" s="1"/>
  <c r="I20" i="51"/>
  <c r="C16" i="66" l="1"/>
  <c r="I22" i="51"/>
  <c r="I21" i="51" s="1"/>
  <c r="D22" i="50"/>
  <c r="D23" i="50" s="1"/>
  <c r="D29" i="50" s="1"/>
  <c r="C31" i="50" s="1"/>
  <c r="I22" i="50"/>
  <c r="F17" i="60"/>
  <c r="C34" i="64"/>
  <c r="I30" i="64"/>
  <c r="I26" i="52"/>
  <c r="C21" i="66"/>
  <c r="I29" i="51"/>
  <c r="I25" i="66"/>
  <c r="L16" i="72"/>
  <c r="D12" i="66"/>
  <c r="F12" i="66" s="1"/>
  <c r="I20" i="72"/>
  <c r="D16" i="66" s="1"/>
  <c r="E26" i="52"/>
  <c r="L16" i="50"/>
  <c r="L22" i="64"/>
  <c r="E18" i="52"/>
  <c r="C33" i="51"/>
  <c r="D23" i="60"/>
  <c r="M23" i="51"/>
  <c r="I20" i="50"/>
  <c r="E16" i="66" s="1"/>
  <c r="L20" i="51"/>
  <c r="M23" i="50"/>
  <c r="I21" i="50" l="1"/>
  <c r="L22" i="50"/>
  <c r="E21" i="66"/>
  <c r="I29" i="50"/>
  <c r="F16" i="66"/>
  <c r="L20" i="72"/>
  <c r="F23" i="60"/>
  <c r="C33" i="50"/>
  <c r="I23" i="51"/>
  <c r="C19" i="66" s="1"/>
  <c r="C25" i="66" s="1"/>
  <c r="C18" i="66"/>
  <c r="C24" i="66" s="1"/>
  <c r="E25" i="52"/>
  <c r="L24" i="64"/>
  <c r="E18" i="66"/>
  <c r="L20" i="50"/>
  <c r="L22" i="51"/>
  <c r="E24" i="66" l="1"/>
  <c r="L23" i="51"/>
  <c r="I23" i="50"/>
  <c r="E19" i="66" s="1"/>
  <c r="E25" i="66" l="1"/>
  <c r="L23" i="50"/>
  <c r="C6" i="51"/>
  <c r="C4" i="66" s="1"/>
  <c r="G4" i="66" s="1"/>
  <c r="D21" i="60" l="1"/>
  <c r="C6" i="64"/>
  <c r="F15" i="60" s="1"/>
  <c r="E4" i="52" l="1"/>
  <c r="I4" i="52" s="1"/>
  <c r="C24" i="71"/>
  <c r="C30" i="71" s="1"/>
  <c r="L22" i="71"/>
  <c r="C21" i="72"/>
  <c r="E24" i="71"/>
  <c r="E30" i="71" s="1"/>
  <c r="H18" i="52"/>
  <c r="J18" i="52" s="1"/>
  <c r="D21" i="72"/>
  <c r="D22" i="72" s="1"/>
  <c r="D23" i="72" s="1"/>
  <c r="D29" i="72" s="1"/>
  <c r="E21" i="72"/>
  <c r="D24" i="71"/>
  <c r="D30" i="71" s="1"/>
  <c r="F21" i="72"/>
  <c r="F22" i="72" s="1"/>
  <c r="F23" i="72" s="1"/>
  <c r="F29" i="72" s="1"/>
  <c r="F24" i="71"/>
  <c r="F30" i="71" s="1"/>
  <c r="E22" i="72" l="1"/>
  <c r="E23" i="72" s="1"/>
  <c r="E29" i="72" s="1"/>
  <c r="E31" i="72" s="1"/>
  <c r="J22" i="72"/>
  <c r="J21" i="72" s="1"/>
  <c r="C22" i="72"/>
  <c r="C23" i="72" s="1"/>
  <c r="C29" i="72" s="1"/>
  <c r="C31" i="72" s="1"/>
  <c r="I22" i="72"/>
  <c r="I21" i="72" s="1"/>
  <c r="D17" i="66" s="1"/>
  <c r="F17" i="66" s="1"/>
  <c r="E32" i="71"/>
  <c r="H22" i="52" s="1"/>
  <c r="J22" i="52" s="1"/>
  <c r="M22" i="71"/>
  <c r="H18" i="66"/>
  <c r="J18" i="66" s="1"/>
  <c r="J23" i="72"/>
  <c r="C32" i="71"/>
  <c r="J24" i="71"/>
  <c r="D18" i="52"/>
  <c r="F18" i="52" s="1"/>
  <c r="I24" i="71"/>
  <c r="M21" i="72" l="1"/>
  <c r="H17" i="66"/>
  <c r="J17" i="66" s="1"/>
  <c r="M22" i="72"/>
  <c r="L22" i="72"/>
  <c r="I23" i="72"/>
  <c r="D19" i="66" s="1"/>
  <c r="F19" i="66" s="1"/>
  <c r="D18" i="66"/>
  <c r="F18" i="66" s="1"/>
  <c r="J30" i="71"/>
  <c r="E18" i="60"/>
  <c r="H18" i="60" s="1"/>
  <c r="D20" i="52"/>
  <c r="F20" i="52" s="1"/>
  <c r="L24" i="71"/>
  <c r="E24" i="60"/>
  <c r="H21" i="66"/>
  <c r="J21" i="66" s="1"/>
  <c r="J29" i="72"/>
  <c r="E23" i="60"/>
  <c r="D21" i="66"/>
  <c r="F21" i="66" s="1"/>
  <c r="I29" i="72"/>
  <c r="C33" i="72"/>
  <c r="H20" i="52"/>
  <c r="J20" i="52" s="1"/>
  <c r="M24" i="71"/>
  <c r="D22" i="52"/>
  <c r="F22" i="52" s="1"/>
  <c r="C34" i="71"/>
  <c r="I30" i="71"/>
  <c r="E17" i="60"/>
  <c r="H19" i="66"/>
  <c r="J19" i="66" s="1"/>
  <c r="M23" i="72"/>
  <c r="L23" i="72" l="1"/>
  <c r="G18" i="60"/>
  <c r="H23" i="60"/>
  <c r="G23" i="60"/>
  <c r="G24" i="60"/>
  <c r="H24" i="60"/>
  <c r="G17" i="60"/>
  <c r="H17" i="60"/>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I2" authorId="0" shapeId="0" xr:uid="{17F35474-D11E-485B-9B70-F10F918D0712}">
      <text>
        <r>
          <rPr>
            <sz val="11"/>
            <color indexed="9"/>
            <rFont val="Times New Roman"/>
            <family val="1"/>
            <charset val="186"/>
          </rPr>
          <t xml:space="preserve">Šo pieteikuma formu izmanto, 
</t>
        </r>
        <r>
          <rPr>
            <b/>
            <sz val="11"/>
            <color indexed="9"/>
            <rFont val="Times New Roman"/>
            <family val="1"/>
            <charset val="186"/>
          </rPr>
          <t>ja</t>
        </r>
        <r>
          <rPr>
            <sz val="11"/>
            <color indexed="9"/>
            <rFont val="Times New Roman"/>
            <family val="1"/>
            <charset val="186"/>
          </rPr>
          <t xml:space="preserve"> </t>
        </r>
        <r>
          <rPr>
            <b/>
            <sz val="11"/>
            <color indexed="9"/>
            <rFont val="Times New Roman"/>
            <family val="1"/>
            <charset val="186"/>
          </rPr>
          <t xml:space="preserve">pašnoteikto tarifu aprēķinā iekļautās izmaksas </t>
        </r>
        <r>
          <rPr>
            <sz val="11"/>
            <color indexed="9"/>
            <rFont val="Times New Roman"/>
            <family val="1"/>
            <charset val="186"/>
          </rPr>
          <t xml:space="preserve">salīdzinājumā ar Regulatora lēmumu apstiprināto tarifu aprēķinā iekļautajām izmaksām 
</t>
        </r>
        <r>
          <rPr>
            <b/>
            <sz val="11"/>
            <color indexed="9"/>
            <rFont val="Times New Roman"/>
            <family val="1"/>
            <charset val="186"/>
          </rPr>
          <t xml:space="preserve">SAMAZINĀS
</t>
        </r>
        <r>
          <rPr>
            <sz val="11"/>
            <color indexed="9"/>
            <rFont val="Times New Roman"/>
            <family val="1"/>
            <charset val="186"/>
          </rPr>
          <t>Iekrāsotās šūnas aizpildās automātiski, kad tiek aizpildītas visas pieteikuma formas lapas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H12" authorId="0" shapeId="0" xr:uid="{97312B39-AAC5-443A-A739-939FD103F352}">
      <text>
        <r>
          <rPr>
            <b/>
            <sz val="11"/>
            <color indexed="8"/>
            <rFont val="Times New Roman"/>
            <family val="1"/>
            <charset val="186"/>
          </rPr>
          <t>Ja ar Regulatora lēmumu apstiprinātie tarifi nav bijuši terminēti</t>
        </r>
        <r>
          <rPr>
            <sz val="11"/>
            <color indexed="8"/>
            <rFont val="Times New Roman"/>
            <family val="1"/>
            <charset val="186"/>
          </rPr>
          <t xml:space="preserve">, tad šūnā A9 un šūnā A16 norāda vienu datumu - to, no kura tarifi ir spēkā. </t>
        </r>
        <r>
          <rPr>
            <b/>
            <sz val="11"/>
            <color indexed="8"/>
            <rFont val="Times New Roman"/>
            <family val="1"/>
            <charset val="186"/>
          </rPr>
          <t>Arī energoresursu izmaksas abās sadaļās norāda vienādas.</t>
        </r>
      </text>
    </comment>
    <comment ref="H26" authorId="0" shapeId="0" xr:uid="{6CC40D20-460F-43BE-958F-E0D01B33B4F6}">
      <text>
        <r>
          <rPr>
            <b/>
            <sz val="11"/>
            <color indexed="8"/>
            <rFont val="Times New Roman"/>
            <family val="1"/>
            <charset val="186"/>
          </rPr>
          <t xml:space="preserve">Ja Piemērotie tarifi apstiprināti saskaņā ar Regulatora lēmumu, </t>
        </r>
        <r>
          <rPr>
            <sz val="11"/>
            <color indexed="8"/>
            <rFont val="Times New Roman"/>
            <family val="1"/>
            <charset val="186"/>
          </rPr>
          <t xml:space="preserve">tad piemēroto tarifu spēkā stāšanās datumu, kā arī energoresursu izmaksas un elektroenerģijas cenu norāda atbilstoši tai informācijai, kas norādīta sadaļā Ar Regulatora lēmumu noteiktie tarifi
</t>
        </r>
        <r>
          <rPr>
            <b/>
            <sz val="11"/>
            <color indexed="8"/>
            <rFont val="Times New Roman"/>
            <family val="1"/>
            <charset val="186"/>
          </rPr>
          <t xml:space="preserve">
Ja Piemērotie tarifi nav terminēti</t>
        </r>
        <r>
          <rPr>
            <sz val="11"/>
            <color indexed="8"/>
            <rFont val="Times New Roman"/>
            <family val="1"/>
            <charset val="186"/>
          </rPr>
          <t>, tad šūnā A23 un šūnā A30 norāda vienu datumu - to, no kura tarifi ir spēkā. Arī energoresursu izmaksas abās sadaļās norāda vienādas.</t>
        </r>
      </text>
    </comment>
    <comment ref="H40" authorId="0" shapeId="0" xr:uid="{32306559-EEB6-4B75-B75C-91C148549682}">
      <text>
        <r>
          <rPr>
            <b/>
            <sz val="11"/>
            <color indexed="8"/>
            <rFont val="Times New Roman"/>
            <family val="1"/>
            <charset val="186"/>
          </rPr>
          <t>Ja pašnoteiktie tarifi nav plānoti terminēti</t>
        </r>
        <r>
          <rPr>
            <sz val="11"/>
            <color indexed="8"/>
            <rFont val="Times New Roman"/>
            <family val="1"/>
            <charset val="186"/>
          </rPr>
          <t>, tad šūnā A37 un šūnā A44 norāda vienu datumu - to, no kura tarifi ir spēkā. Arī energoresursu izmaksas abās sadaļās norāda vienādas.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EB1A1CF7-7488-4E0A-A66D-7822EF94A900}">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7C355930-4CE3-4F1B-9167-8D6C521B0D94}">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D2309E92-0572-4B31-B9ED-C659BE78AA49}">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CDC5CD95-FC88-4106-85AB-9EE415864C31}">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28E3BADB-99AE-48B2-B7BA-6EE9247411C3}">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comments8.xml><?xml version="1.0" encoding="utf-8"?>
<comments xmlns="http://schemas.openxmlformats.org/spreadsheetml/2006/main" xmlns:mc="http://schemas.openxmlformats.org/markup-compatibility/2006" xmlns:xr="http://schemas.microsoft.com/office/spreadsheetml/2014/revision" mc:Ignorable="xr">
  <authors>
    <author>Agnese Kozlovska</author>
  </authors>
  <commentList>
    <comment ref="E6" authorId="0" shapeId="0" xr:uid="{C3B795F0-EEAC-4C60-BE6E-A5A98DDD8E17}">
      <text>
        <r>
          <rPr>
            <sz val="12"/>
            <color indexed="8"/>
            <rFont val="Times New Roman"/>
            <family val="1"/>
            <charset val="186"/>
          </rPr>
          <t xml:space="preserve">Lai aizpildītos visi dati, tai skaitā tarifu spēkā stāšanās datums, </t>
        </r>
        <r>
          <rPr>
            <b/>
            <sz val="12"/>
            <color indexed="8"/>
            <rFont val="Times New Roman"/>
            <family val="1"/>
            <charset val="186"/>
          </rPr>
          <t>lūdzu aizpildiet lapu Elektr_KOPSAVILKUMS</t>
        </r>
        <r>
          <rPr>
            <sz val="12"/>
            <color indexed="8"/>
            <rFont val="Times New Roman"/>
            <family val="1"/>
            <charset val="186"/>
          </rPr>
          <t>, ja nepieciešams, arī lapas Iepirktā_ūdens_izm un Attīrīšanai_novad_notekūd_izm</t>
        </r>
      </text>
    </comment>
  </commentList>
</comments>
</file>

<file path=xl/sharedStrings.xml><?xml version="1.0" encoding="utf-8"?>
<sst xmlns="http://schemas.openxmlformats.org/spreadsheetml/2006/main" count="727" uniqueCount="248">
  <si>
    <t>Komersanta nosaukums</t>
  </si>
  <si>
    <t>Izmaksas kopā</t>
  </si>
  <si>
    <r>
      <rPr>
        <b/>
        <sz val="10"/>
        <rFont val="Times New Roman"/>
        <family val="1"/>
        <charset val="186"/>
      </rPr>
      <t>Izmaksas uz 1m</t>
    </r>
    <r>
      <rPr>
        <b/>
        <vertAlign val="superscript"/>
        <sz val="10"/>
        <rFont val="Times New Roman"/>
        <family val="1"/>
        <charset val="186"/>
      </rPr>
      <t>3</t>
    </r>
  </si>
  <si>
    <t xml:space="preserve">Posteņi </t>
  </si>
  <si>
    <t>ūdens
ražošana</t>
  </si>
  <si>
    <t>ūdens
piegāde</t>
  </si>
  <si>
    <t xml:space="preserve">notekūdeņu
savākšana </t>
  </si>
  <si>
    <t xml:space="preserve">notekūdeņu
attīrīšana </t>
  </si>
  <si>
    <t>ūdensapgādes pakalpojumi</t>
  </si>
  <si>
    <t>kanalizācijas pakalpojumi</t>
  </si>
  <si>
    <t>Pamatlīdzekļu nolietojums un nemateriālo ieguldījumu vērtības norakstījums</t>
  </si>
  <si>
    <t>Personāla izmaksas</t>
  </si>
  <si>
    <t>Pamatlīdzekļu uzturēšanas un remontu izmaksas</t>
  </si>
  <si>
    <t>x</t>
  </si>
  <si>
    <t>Nodokļu maksājumi</t>
  </si>
  <si>
    <t xml:space="preserve">Kredīta procentu maksājumi un pamatsummas atmaksa </t>
  </si>
  <si>
    <t>Ieņēmumi saskaņā ar metodikas 13. un 78. punktu</t>
  </si>
  <si>
    <t>Pilnās izmaksas (ar rentabilitāti) EUR</t>
  </si>
  <si>
    <r>
      <rPr>
        <sz val="10"/>
        <rFont val="Times New Roman"/>
        <family val="1"/>
        <charset val="186"/>
      </rPr>
      <t>Kopējais centralizētajā ūdensapgādes inženiertīklā padotā ūdens apjoms m</t>
    </r>
    <r>
      <rPr>
        <vertAlign val="superscript"/>
        <sz val="10"/>
        <rFont val="Times New Roman"/>
        <family val="1"/>
        <charset val="186"/>
      </rPr>
      <t>3</t>
    </r>
  </si>
  <si>
    <r>
      <rPr>
        <sz val="10"/>
        <rFont val="Times New Roman"/>
        <family val="1"/>
        <charset val="186"/>
      </rPr>
      <t>Lietotājiem piegādātā ūdens apjoms m</t>
    </r>
    <r>
      <rPr>
        <vertAlign val="superscript"/>
        <sz val="10"/>
        <rFont val="Times New Roman"/>
        <family val="1"/>
        <charset val="186"/>
      </rPr>
      <t>3</t>
    </r>
  </si>
  <si>
    <r>
      <rPr>
        <sz val="10"/>
        <rFont val="Times New Roman"/>
        <family val="1"/>
        <charset val="186"/>
      </rPr>
      <t>No lietotājiem savākto notekūdeņu apjoms  m</t>
    </r>
    <r>
      <rPr>
        <vertAlign val="superscript"/>
        <sz val="10"/>
        <rFont val="Times New Roman"/>
        <family val="1"/>
        <charset val="186"/>
      </rPr>
      <t>3</t>
    </r>
  </si>
  <si>
    <t>Ūdens 
ražošanas tarifs</t>
  </si>
  <si>
    <t>Ūdens 
piegādes tarifs</t>
  </si>
  <si>
    <t>Notekūdeņu savākšanas tarifs</t>
  </si>
  <si>
    <t>Notekūdeņu attīrīšanas tarifs</t>
  </si>
  <si>
    <t>Ūdensapgādes pakalpojumu tarifs</t>
  </si>
  <si>
    <t xml:space="preserve">Kanalizācijas pakalpojumu tarifs </t>
  </si>
  <si>
    <r>
      <rPr>
        <b/>
        <sz val="10"/>
        <rFont val="Times New Roman"/>
        <family val="1"/>
        <charset val="186"/>
      </rPr>
      <t>EUR/m</t>
    </r>
    <r>
      <rPr>
        <b/>
        <vertAlign val="superscript"/>
        <sz val="10"/>
        <rFont val="Times New Roman"/>
        <family val="1"/>
        <charset val="186"/>
      </rPr>
      <t>3</t>
    </r>
  </si>
  <si>
    <t>Ūdenssaimniecības pakalpojumu tarifs</t>
  </si>
  <si>
    <t>EUR</t>
  </si>
  <si>
    <t>%</t>
  </si>
  <si>
    <t>ieņēmumi no regulēto ūdensapgādes pakalpojumu sniegšanas</t>
  </si>
  <si>
    <t>ieņēmumi no regulēto kanalizācijas pakalpojumu sniegšanas</t>
  </si>
  <si>
    <t>izmaksas regulēto ūdensapgādes pakalpojumu sniegšanai</t>
  </si>
  <si>
    <t>izmaksas regulēto kanalizācijas pakalpojumu sniegšanai</t>
  </si>
  <si>
    <t>izmaksas citu pakalpojumu sniegšanai</t>
  </si>
  <si>
    <t>Pamata saimnieciskās darbības rezultāti, tai skaitā:</t>
  </si>
  <si>
    <t>no ūdensapgādes pakalpojumu sniegšanas</t>
  </si>
  <si>
    <t>no kanalizācijas pakalpojumu sniegšanas</t>
  </si>
  <si>
    <t>no citu pakalpojumu sniegšanas</t>
  </si>
  <si>
    <t>Izmaksu pamatojuma pozīcijas</t>
  </si>
  <si>
    <t>Elektroenerģijas, kurināmā, siltumenerģijas, gāzes izmaksas (KOPSAVILKUMS)</t>
  </si>
  <si>
    <t>Kurināmā izmaksas</t>
  </si>
  <si>
    <t>Siltumenerģijas izmaksas</t>
  </si>
  <si>
    <t>Gāzes izmaksas</t>
  </si>
  <si>
    <t>Kanalizācijas pakalpojumi</t>
  </si>
  <si>
    <t>ieņēmumi no siltumapgādes pakalpojumu sniegšanas</t>
  </si>
  <si>
    <t>izmaksas siltumapgādes pakalpojumu sniegšanai</t>
  </si>
  <si>
    <t>no siltumapgādes pakalpojumu sniegšanas</t>
  </si>
  <si>
    <t>ieņēmumi no citu pakalpojumu sniegšanas</t>
  </si>
  <si>
    <t>Elektroenerģijas izmaksas (ražošana)</t>
  </si>
  <si>
    <t>Elektroenerģijas izmaksas (administrācija)</t>
  </si>
  <si>
    <t>Izmaksas kopā EUR</t>
  </si>
  <si>
    <t>KOPĀ energoresursu izmaksas spēkā esošajā tarifā, EUR:</t>
  </si>
  <si>
    <r>
      <t>Cena par 1 m</t>
    </r>
    <r>
      <rPr>
        <vertAlign val="superscript"/>
        <sz val="11"/>
        <rFont val="Times New Roman"/>
        <family val="1"/>
        <charset val="186"/>
      </rPr>
      <t>3</t>
    </r>
    <r>
      <rPr>
        <sz val="11"/>
        <rFont val="Times New Roman"/>
        <family val="1"/>
        <charset val="186"/>
      </rPr>
      <t xml:space="preserve"> notekūdeņu nodošanu</t>
    </r>
  </si>
  <si>
    <t>Izmaksas par attīrīšanai novadītajiem notekūdeņiem, EUR</t>
  </si>
  <si>
    <t>Pārējās saimnieciskās darbības izmaksas, tai skaitā</t>
  </si>
  <si>
    <t>Pakalpojumu apjomi</t>
  </si>
  <si>
    <t>Izmaiņas %</t>
  </si>
  <si>
    <r>
      <t>Lietotājiem piegādātā ūdens apjoms, m</t>
    </r>
    <r>
      <rPr>
        <vertAlign val="superscript"/>
        <sz val="11"/>
        <rFont val="Times New Roman"/>
        <family val="1"/>
        <charset val="186"/>
      </rPr>
      <t>3</t>
    </r>
  </si>
  <si>
    <r>
      <t>Cena par 1 m</t>
    </r>
    <r>
      <rPr>
        <vertAlign val="superscript"/>
        <sz val="11"/>
        <rFont val="Times New Roman"/>
        <family val="1"/>
        <charset val="186"/>
      </rPr>
      <t>3</t>
    </r>
    <r>
      <rPr>
        <sz val="11"/>
        <rFont val="Times New Roman"/>
        <family val="1"/>
        <charset val="186"/>
      </rPr>
      <t xml:space="preserve"> ūdens iepirkšanu</t>
    </r>
  </si>
  <si>
    <t>Izmaksas par iepirkto ūdeni, EUR</t>
  </si>
  <si>
    <t>KOPĀ energoresursu izmaksas aprēķinātajā tarifā, EUR:</t>
  </si>
  <si>
    <r>
      <t>Iepirktā ūdens apjoms, m</t>
    </r>
    <r>
      <rPr>
        <vertAlign val="superscript"/>
        <sz val="11"/>
        <rFont val="Times New Roman"/>
        <family val="1"/>
        <charset val="186"/>
      </rPr>
      <t>3</t>
    </r>
  </si>
  <si>
    <r>
      <t>Attīrīšanai novadīto notekūdeņu apjoms, m</t>
    </r>
    <r>
      <rPr>
        <vertAlign val="superscript"/>
        <sz val="11"/>
        <rFont val="Times New Roman"/>
        <family val="1"/>
        <charset val="186"/>
      </rPr>
      <t>3</t>
    </r>
  </si>
  <si>
    <t>Ūdensapgādes pakalpojumi</t>
  </si>
  <si>
    <t>Izmaiņas, %</t>
  </si>
  <si>
    <t>Tarifu darbības teritorija</t>
  </si>
  <si>
    <t>______novada ____, ________, _________ pagastā</t>
  </si>
  <si>
    <r>
      <t xml:space="preserve">Cena par elektroenerģijas iegādi, </t>
    </r>
    <r>
      <rPr>
        <b/>
        <u/>
        <sz val="11"/>
        <rFont val="Times New Roman"/>
        <family val="1"/>
        <charset val="186"/>
      </rPr>
      <t>tajā skaitā tirgotāja uzcenojums</t>
    </r>
    <r>
      <rPr>
        <b/>
        <sz val="11"/>
        <rFont val="Times New Roman"/>
        <family val="1"/>
        <charset val="186"/>
      </rPr>
      <t>, EUR/kWh</t>
    </r>
  </si>
  <si>
    <t>202_.gada __._______</t>
  </si>
  <si>
    <t>iepirktā ūdens izmaksas, ja pakalpojumu nodrošināšanai Komersants iepērk ūdeni no cita komersanta</t>
  </si>
  <si>
    <t>attīrīšanai novadīto notekūdeņu izmaksas, ja Komersants novada savāktos notekūdeņus cita komersanta centralizētajā kanalizācijas sistēmā</t>
  </si>
  <si>
    <t>elektroenerģijas, kurināmā, siltumenerģijas, gāzes izmaksas</t>
  </si>
  <si>
    <r>
      <t>No lietotājiem savākto notekūdeņu apjoms, m</t>
    </r>
    <r>
      <rPr>
        <vertAlign val="superscript"/>
        <sz val="11"/>
        <rFont val="Times New Roman"/>
        <family val="1"/>
        <charset val="186"/>
      </rPr>
      <t>3</t>
    </r>
  </si>
  <si>
    <t>Komersants, no kura tiek iepirkts ūdens</t>
  </si>
  <si>
    <t>Komersants, kura centralizētajā kanalizācijas sistēmā tiek novadīti savāktie notekūdeņi</t>
  </si>
  <si>
    <t>septembris</t>
  </si>
  <si>
    <r>
      <t>Izmaiņas, EUR/m</t>
    </r>
    <r>
      <rPr>
        <vertAlign val="superscript"/>
        <sz val="9"/>
        <rFont val="Times New Roman"/>
        <family val="1"/>
        <charset val="186"/>
      </rPr>
      <t>3</t>
    </r>
  </si>
  <si>
    <r>
      <t>Neparedzētās izmaksas un ieņēmumi saskaņā ar Metodikas 17.</t>
    </r>
    <r>
      <rPr>
        <b/>
        <i/>
        <vertAlign val="superscript"/>
        <sz val="11"/>
        <rFont val="Times New Roman"/>
        <family val="1"/>
        <charset val="186"/>
      </rPr>
      <t>1</t>
    </r>
    <r>
      <rPr>
        <b/>
        <i/>
        <sz val="11"/>
        <rFont val="Times New Roman"/>
        <family val="1"/>
        <charset val="186"/>
      </rPr>
      <t xml:space="preserve"> punktu</t>
    </r>
  </si>
  <si>
    <t>Izmaiņas</t>
  </si>
  <si>
    <t>Noteiktajā tarifā</t>
  </si>
  <si>
    <t>Izmaksu pamatojumam pievienots līgums ar</t>
  </si>
  <si>
    <t>SIA "_____________"</t>
  </si>
  <si>
    <t>Peļņa</t>
  </si>
  <si>
    <t>Pilnās izmaksas (ar peļņu)</t>
  </si>
  <si>
    <t>Neparedzētās izmaksas un ieņēmumi saskaņā ar Metodikas 17.1 punktu</t>
  </si>
  <si>
    <t>Regulatora pieņemtais lēmums par tarifu apstiprināšanu</t>
  </si>
  <si>
    <t>202_.gada __.______ lēmums Nr.____ “Par sabiedrības ar ierobežotu atbildību “_________” ūdenssaimniecības pakalpojumu tarifiem”</t>
  </si>
  <si>
    <t>Tarifu izmaiņu pamatojums</t>
  </si>
  <si>
    <t>Kopsavilkums par pašnoteiktajiem tarifiem</t>
  </si>
  <si>
    <t>Pašnoteiktos tarifus iesniedz</t>
  </si>
  <si>
    <t>Pašnoteikto tarifu iesniegšanas datums</t>
  </si>
  <si>
    <t>202_.gada __.______</t>
  </si>
  <si>
    <t>Pašnoteikto tarifu spēkā stāšanās datums</t>
  </si>
  <si>
    <r>
      <t>Saskaņā ar Sabiedrisko pakalpojumu regulēšanas komisijas (turpmāk – Regulators) 2016.gada 14.janvāra lēmuma Nr.1/2 “Ūdenssaimniecības pakalpojumu tarifu aprēķināšanas metodika” 6.</t>
    </r>
    <r>
      <rPr>
        <vertAlign val="superscript"/>
        <sz val="11"/>
        <color rgb="FF000000"/>
        <rFont val="Times New Roman"/>
        <family val="1"/>
        <charset val="186"/>
      </rPr>
      <t>1</t>
    </r>
    <r>
      <rPr>
        <sz val="11"/>
        <color rgb="FF000000"/>
        <rFont val="Times New Roman"/>
        <family val="1"/>
        <charset val="186"/>
      </rPr>
      <t xml:space="preserve"> nodaļu ir aprēķināti pašnoteiktie tarifi.</t>
    </r>
  </si>
  <si>
    <t xml:space="preserve">Pašnoteiktie tarifi </t>
  </si>
  <si>
    <t>no __.__.20__</t>
  </si>
  <si>
    <t xml:space="preserve">SIA "_________________" </t>
  </si>
  <si>
    <t>Pārskata gada (202_.gads) faktiskie saimnieciskās darbības rezultāti</t>
  </si>
  <si>
    <t>http://www.nasdaqomx.com/commodities/market-prices/history</t>
  </si>
  <si>
    <t>Aplēsei izmantoto mēnešu / ceturkšņu nosaukumi</t>
  </si>
  <si>
    <t>Kā pirmo izmanto tarifu stāšanās spēkā mēnesi</t>
  </si>
  <si>
    <t xml:space="preserve">Pirmais pilnais kalendārais ceturksnis pēc tarifu stāšanās spēkā </t>
  </si>
  <si>
    <t>ENOFUTBLQ1-23</t>
  </si>
  <si>
    <r>
      <t>Starpsumma</t>
    </r>
    <r>
      <rPr>
        <sz val="12"/>
        <color theme="1"/>
        <rFont val="Calibri"/>
        <family val="2"/>
        <charset val="186"/>
        <scheme val="minor"/>
      </rPr>
      <t xml:space="preserve"> (biržas cena bez tirgotāja uzcenojuma)</t>
    </r>
  </si>
  <si>
    <t>Formulas</t>
  </si>
  <si>
    <t>Šobrīd izmantojam 1,01 EUR/MWh, jāpārskata līdz ar normatīvo aktu grozījumiem</t>
  </si>
  <si>
    <r>
      <t xml:space="preserve">Sagaidāmā cena </t>
    </r>
    <r>
      <rPr>
        <sz val="12"/>
        <color theme="1"/>
        <rFont val="Calibri"/>
        <family val="2"/>
        <charset val="186"/>
        <scheme val="minor"/>
      </rPr>
      <t>(aplēse)</t>
    </r>
  </si>
  <si>
    <t>Elektroenerģijas biržas cenas aplēse tarifu projektam:</t>
  </si>
  <si>
    <t>izmantota aplēse ar diviem mēnešiem (kolonnas C un D abas aizpildītas)</t>
  </si>
  <si>
    <t>izmantota aplēse ar vienu mēnesi (aizpildīta viena no kolonnām C un D)</t>
  </si>
  <si>
    <t>izmantota aplēse par pilniem ceturkšņiem (nav aizpildītas kolonnas C un D)</t>
  </si>
  <si>
    <t>FIN-LV deltas pēdējos 6 mēnešos aprēķins atbilstoši Aprakstam</t>
  </si>
  <si>
    <t>Mēneši</t>
  </si>
  <si>
    <t>Latvija (LV)</t>
  </si>
  <si>
    <t>Somija (FI)</t>
  </si>
  <si>
    <t>Starpība</t>
  </si>
  <si>
    <t xml:space="preserve">https://www.nordpoolgroup.com/en/Market-data1/Dayahead/Area-Prices/LV/Monthly/?dd=LV&amp;view=table </t>
  </si>
  <si>
    <t>iepriekšējais mēnesis pirms aprēķinu veikšanas mēneša</t>
  </si>
  <si>
    <t>Vid. Starpība (FIN-LV delta)</t>
  </si>
  <si>
    <t>__.__.20__ - __.__.20__</t>
  </si>
  <si>
    <t>Apgrozījuma rentabilitāte</t>
  </si>
  <si>
    <t xml:space="preserve">1. </t>
  </si>
  <si>
    <t>2.</t>
  </si>
  <si>
    <t>3.</t>
  </si>
  <si>
    <t>4.</t>
  </si>
  <si>
    <t>5.</t>
  </si>
  <si>
    <t>6.</t>
  </si>
  <si>
    <t>7.</t>
  </si>
  <si>
    <r>
      <t xml:space="preserve">Aizpilda lapā </t>
    </r>
    <r>
      <rPr>
        <i/>
        <sz val="11"/>
        <rFont val="Times New Roman"/>
        <family val="1"/>
        <charset val="186"/>
      </rPr>
      <t>Kopsavilkums</t>
    </r>
    <r>
      <rPr>
        <sz val="11"/>
        <rFont val="Times New Roman"/>
        <family val="1"/>
        <charset val="186"/>
      </rPr>
      <t xml:space="preserve"> esošo tabulu baltās šūnas</t>
    </r>
  </si>
  <si>
    <t>Ar lēmumu apstiprinātajā tarifā</t>
  </si>
  <si>
    <t>Pašnoteikto tarifu apmērs un izmaiņas</t>
  </si>
  <si>
    <r>
      <t>Pašnoteiktie tarifi EUR/m</t>
    </r>
    <r>
      <rPr>
        <b/>
        <vertAlign val="superscript"/>
        <sz val="12"/>
        <rFont val="Times New Roman"/>
        <family val="1"/>
        <charset val="186"/>
      </rPr>
      <t>3</t>
    </r>
  </si>
  <si>
    <r>
      <t>Pakalpojumu apjoms m</t>
    </r>
    <r>
      <rPr>
        <vertAlign val="superscript"/>
        <sz val="11"/>
        <rFont val="Times New Roman"/>
        <family val="1"/>
        <charset val="186"/>
      </rPr>
      <t>3</t>
    </r>
  </si>
  <si>
    <r>
      <t>Neparedzētās izmaksas un ieņēmumi saskaņā ar Metodikas 17.</t>
    </r>
    <r>
      <rPr>
        <vertAlign val="superscript"/>
        <sz val="11"/>
        <rFont val="Times New Roman"/>
        <family val="1"/>
        <charset val="186"/>
      </rPr>
      <t>1</t>
    </r>
    <r>
      <rPr>
        <sz val="11"/>
        <rFont val="Times New Roman"/>
        <family val="1"/>
        <charset val="186"/>
      </rPr>
      <t xml:space="preserve"> punktu</t>
    </r>
  </si>
  <si>
    <t>Ar Regulatora lēmumu noteiktie tarifi</t>
  </si>
  <si>
    <t xml:space="preserve">Piemērotie tarifi </t>
  </si>
  <si>
    <t>Secīgās darbības ērtākai pašnoteiktā tarifu aprēķina faila aizpildīšanai</t>
  </si>
  <si>
    <t>=3-2</t>
  </si>
  <si>
    <t>=3/2</t>
  </si>
  <si>
    <r>
      <t xml:space="preserve">Aizpilda lapu </t>
    </r>
    <r>
      <rPr>
        <i/>
        <sz val="11"/>
        <rFont val="Times New Roman"/>
        <family val="1"/>
        <charset val="186"/>
      </rPr>
      <t>Piemērotie_T_(no-līdz)</t>
    </r>
    <r>
      <rPr>
        <sz val="11"/>
        <rFont val="Times New Roman"/>
        <family val="1"/>
        <charset val="186"/>
      </rPr>
      <t>, norādot informāciju par piemērotajos tarifos iekļauto peļņu</t>
    </r>
  </si>
  <si>
    <t>8.</t>
  </si>
  <si>
    <t>Izmaiņas, %
Pašnoteiktie tarifi/Piemērotie tarifi</t>
  </si>
  <si>
    <t>Piemēroto (spēkā esošo) tarifu aprēķinā iekļautā elektroenerģijas cena, EUR/kWh</t>
  </si>
  <si>
    <r>
      <t xml:space="preserve">Lapā </t>
    </r>
    <r>
      <rPr>
        <i/>
        <sz val="11"/>
        <rFont val="Times New Roman"/>
        <family val="1"/>
        <charset val="186"/>
      </rPr>
      <t>Darbības_rezultāti</t>
    </r>
    <r>
      <rPr>
        <sz val="11"/>
        <rFont val="Times New Roman"/>
        <family val="1"/>
        <charset val="186"/>
      </rPr>
      <t xml:space="preserve"> ievada pārskata gada faktiskos saimnieciskās darbības rezultātus</t>
    </r>
  </si>
  <si>
    <t>9.</t>
  </si>
  <si>
    <t>10.</t>
  </si>
  <si>
    <t>11.</t>
  </si>
  <si>
    <t>Lietotie termini</t>
  </si>
  <si>
    <r>
      <t xml:space="preserve">Aizpilda lapu </t>
    </r>
    <r>
      <rPr>
        <i/>
        <sz val="11"/>
        <rFont val="Times New Roman"/>
        <family val="1"/>
        <charset val="186"/>
      </rPr>
      <t>Lēmuma_T_(no-līdz)</t>
    </r>
    <r>
      <rPr>
        <sz val="11"/>
        <rFont val="Times New Roman"/>
        <family val="1"/>
        <charset val="186"/>
      </rPr>
      <t>, norādot informāciju par izmaksām spēkā esošajā tarifā lielākajās izmaksu pozīcijās (aizpilda tabulas baltās šūnas)</t>
    </r>
  </si>
  <si>
    <t>M###-yy</t>
  </si>
  <si>
    <t>ENOAFUTBLM###-yy</t>
  </si>
  <si>
    <t>ENOFUTBLQ#-yy</t>
  </si>
  <si>
    <t>SYHELAFUTBLM###-yy</t>
  </si>
  <si>
    <t>SYHELFUTBLQ#-yy</t>
  </si>
  <si>
    <t>FIN-LV  delta iepriekšējos  mēnešos (max 6 mēn., agrākais no 01.06.2022.)</t>
  </si>
  <si>
    <t>Elektroenerģijas tirgotāja uzcenojums</t>
  </si>
  <si>
    <r>
      <t xml:space="preserve">Beidzoties kārtējam mēnesim, FIN-LV aprēķins jāpapildina ar papildu mēnešu datiem un </t>
    </r>
    <r>
      <rPr>
        <b/>
        <i/>
        <sz val="12"/>
        <color rgb="FFFF0000"/>
        <rFont val="Arial"/>
        <family val="2"/>
        <charset val="186"/>
      </rPr>
      <t>jākoriģē formula šūnā F42</t>
    </r>
    <r>
      <rPr>
        <i/>
        <sz val="12"/>
        <color rgb="FFFF0000"/>
        <rFont val="Arial"/>
        <family val="2"/>
        <charset val="186"/>
      </rPr>
      <t>, lai korekti tiktu aprēķināta vidējā vērtība. Sākot ar 2023.gada 1.janvāri aprēķinā jāsāk dzēst vecākā mēneša datus, lai nodrošinātu to, ka aprēķinā ir ietverti ne vairāk kā 6 iepriekšējo mēnešu dati.</t>
    </r>
  </si>
  <si>
    <t>Secība</t>
  </si>
  <si>
    <t>Fin. instruments</t>
  </si>
  <si>
    <t>Elektroniskā saite</t>
  </si>
  <si>
    <t xml:space="preserve">Ekrānšāviņš </t>
  </si>
  <si>
    <r>
      <rPr>
        <b/>
        <sz val="11"/>
        <color theme="1"/>
        <rFont val="Arial"/>
        <family val="2"/>
        <charset val="186"/>
      </rPr>
      <t>SYHELFUTBLQ#-yy</t>
    </r>
    <r>
      <rPr>
        <sz val="11"/>
        <color theme="1"/>
        <rFont val="Arial"/>
        <family val="2"/>
        <charset val="186"/>
      </rPr>
      <t xml:space="preserve">
</t>
    </r>
    <r>
      <rPr>
        <i/>
        <sz val="11"/>
        <color theme="1"/>
        <rFont val="Arial"/>
        <family val="2"/>
        <charset val="186"/>
      </rPr>
      <t>(SYHELFUTBLQ2-23, 
SYHELFUTBLQ3-23)</t>
    </r>
  </si>
  <si>
    <t>FIN-LV iepriekšējo mēnešu
Spot cenas starpība (pieejamie dati tarifu projekta / pašnoteikto tarifu aprēķina sagatavošanas brīdī)</t>
  </si>
  <si>
    <t>Darbs aprēķinu lapā!</t>
  </si>
  <si>
    <t>* Aplēsi sāk gatavot, sākot ar mēnesi, kurā plānota tarifu projekta stāšanās spēkā:
     - ja tarifi stājas spēkā ar konkrēta ceturkšņa 1.mēnesi, tad aplēsei izmanto divu kalendāro ceturkšņu prognozētās cenas;
     - ja tarifi stājas spēkā divus mēnešus pirms jauna ceturkšņa sākuma, tad aplēsei izmanto šo divu mēnešu un tiem sekojošo divu kalendāro ceturkšņu prognozētās cenas;
     - ja tarifi stājas spēkā vienu mēnesi pirms jauna ceturkšņa sākuma, tad aplēsei izmanto šī viena mēneša un tam sekojošo divu kalendāro ceturkšņu prognozētās cenas.</t>
  </si>
  <si>
    <t>** Izmantojot finanšu instrumentu datus, var gadīties, ka konkrētajā dienā darījumi ar izvēlēto finanšu instrumentu nav notikuši. Šādā gadījumā var izmantot datus par pēdējiem notikušajiem darījumiem iepriekšējās dienās. Lai šie dati parādītos meklējumos, ieteicams izņemt atzīmi izvēlnē 'Traded'.</t>
  </si>
  <si>
    <t>*** Tarifu projektā iekļaujamo gala cenu rēķina kā vidējo svērto vai vidējo aritmētisko cenu no visām iegūtajām nākotnes cenām. Vidējo svērto cenu ieteicams izmantot tad, ja elektroenerģijas patēriņā ir novērojama izteikta sezonalitāte (svēršana pēc patēriņa apjomiem). Aprēķinu lapā piedāvātais aprēķins neietver svēršanu pēc apjomiem, tādā gadījumā nepieciešams pievienot papildu rindas.</t>
  </si>
  <si>
    <t>https://www.nordpoolgroup.com/en/Market-data1/Dayahead/Area-Prices/LV/Monthly/?view=table</t>
  </si>
  <si>
    <t xml:space="preserve">2. un 4. punktā izmantots Somijas zonas finanšu instruments, kuram ir būtiski augstāka likviditāte par Latvijas zonai piesaistīto instrumentu. Tomēr elektroenerģijas cena rēķinā ir atkarīga no Latvijas zonas cenas, tāpēc papildus nepieciešams aplēsē iekļaut novērtējumu par Latvijas un Somijas cenu zonu vēsturisko cenu starpību. Tam izmantojam vidējo vērtību  periodā, kas sākas ne agrāk par 2022.gada 1.jūniju un nav ilgāks par sešiem mēnešiem.
   1) seko norādītajai saitei 
   2) izvēlas valstis 'LV' un 'FI'
   3) izvēlas periodu 'Monthly' 
   4) veic nepieciešamo salīdzinājumu par iepriekšējiem mēnešiem periodā, kas sākas ne agrāk par 2022.gada 1.jūniju un nav ilgāks par sešiem mēnešiem
      (darbs Aprēķinu lapā šūnu apgabalā C38:E43)  </t>
  </si>
  <si>
    <t xml:space="preserve"> Izmaksas sadalījumā pa pakalpojumu veidiem</t>
  </si>
  <si>
    <t>Izmaksu pieaugums pašnoteiktajā tarifā, salīdzinot ar spēkā esošo tarifu (no-līdz), EUR</t>
  </si>
  <si>
    <t>Izmaksu pieaugums pašnoteiktajā tarifā, salīdzinot ar spēkā esošo tarifu (no-līdz), %</t>
  </si>
  <si>
    <t>Izmaksu pieaugums pašnoteiktajā tarifā, salīdzinot ar spēkā esošo tarifu (no), EUR</t>
  </si>
  <si>
    <t>Izmaksu pieaugums pašnoteiktajā tarifā, salīdzinot ar spēkā esošo tarifu (no), %</t>
  </si>
  <si>
    <t>Izmaksu pamatojumam pievienots līgums ar SIA / AS "___________"</t>
  </si>
  <si>
    <t>Piemēroto (spēkā esošo) tarifu aprēķinā iekļautās elektroenerģijas cenas pamatojums</t>
  </si>
  <si>
    <t>norāda lēmumu, kuru Regulators pieņēmis kā pēdējo par komersanta ūdenssaimniecības tarifiem</t>
  </si>
  <si>
    <t>Pašnoteikto tarifu aprēķinā iekļautā elektroenerģijas cena, EUR/kWh</t>
  </si>
  <si>
    <t>Pašnoteikto tarifu aprēķinā iekļautās elektroenerģijas cenas pamatojums</t>
  </si>
  <si>
    <t>Iepirktā ūdens izmaksas, ja pakalpojumu nodrošināšanai Komersants iepērk ūdeni no cita komersanta</t>
  </si>
  <si>
    <t>Attīrīšanai novadīto notekūdeņu izmaksas, ja Komersants novada savāktos notekūdeņus cita komersanta centralizētajā kanalizācijas sistēmā</t>
  </si>
  <si>
    <t>Pārskata gada (202_.gads) fakts</t>
  </si>
  <si>
    <t>Ūdens zudumu izmaksas</t>
  </si>
  <si>
    <r>
      <t xml:space="preserve">No tarifu projekta pieteikuma Excel faila, kas tika aizpildīts, aprēķinot tarifus, kuri apstiprināti ar Regulatora lēmumu, nokopē lapu </t>
    </r>
    <r>
      <rPr>
        <i/>
        <sz val="11"/>
        <color theme="1"/>
        <rFont val="Times New Roman"/>
        <family val="1"/>
        <charset val="186"/>
      </rPr>
      <t>Elektr_izvērsti</t>
    </r>
    <r>
      <rPr>
        <sz val="11"/>
        <color theme="1"/>
        <rFont val="Times New Roman"/>
        <family val="1"/>
        <charset val="186"/>
      </rPr>
      <t xml:space="preserve"> un iekopē šajā failā, pārdēvējot nosaukumu uz </t>
    </r>
    <r>
      <rPr>
        <i/>
        <sz val="11"/>
        <color theme="1"/>
        <rFont val="Times New Roman"/>
        <family val="1"/>
        <charset val="186"/>
      </rPr>
      <t>Elektr_IZVĒRSTI_Lēmuma_T,</t>
    </r>
    <r>
      <rPr>
        <sz val="11"/>
        <color theme="1"/>
        <rFont val="Times New Roman"/>
        <family val="1"/>
        <charset val="186"/>
      </rPr>
      <t xml:space="preserve"> un neveic nekādas izmaiņas šīs lapas šūnās.
Ja tarifu projekta pieteikuma Excel failā bija vairākas Elektr_izvērsti lapas (piemēram, atsevišķi ūdens ražošanai, ūdens piegādei, notekūdeņu savākšanai, notekūdeņu attīrīšanai un administrācijai), tad tās visas lapas pārkopē uz šo failu un pārdēvējot piešķir atbilstošu papildu pazīmi (piemēram, Elektr_IZVĒRSTI_Lēmuma_T_ŪR, Elektr_IZVĒRSTI_Lēmuma_T_ŪP, utt.).</t>
    </r>
  </si>
  <si>
    <r>
      <t xml:space="preserve">2.punktā minētajai lapai/lapām izveido kopiju ar nosaukumu </t>
    </r>
    <r>
      <rPr>
        <i/>
        <sz val="11"/>
        <color theme="1"/>
        <rFont val="Times New Roman"/>
        <family val="1"/>
        <charset val="186"/>
      </rPr>
      <t>Elektr_IZVĒRSTI_Pašnoteiktajā_T (vairāku lapu gadījumā pievienojot papildu pazīmi (skat.2.punktu))</t>
    </r>
    <r>
      <rPr>
        <sz val="11"/>
        <color theme="1"/>
        <rFont val="Times New Roman"/>
        <family val="1"/>
        <charset val="186"/>
      </rPr>
      <t xml:space="preserve">. Nokopētajā lapā/lapās izmaiņas veic tikai šūnās, kur norādīta elektrības cena, norādot to atbilstoši lapā </t>
    </r>
    <r>
      <rPr>
        <i/>
        <sz val="11"/>
        <color theme="1"/>
        <rFont val="Times New Roman"/>
        <family val="1"/>
        <charset val="186"/>
      </rPr>
      <t>Elektr_cenas_prognoze</t>
    </r>
    <r>
      <rPr>
        <sz val="11"/>
        <color theme="1"/>
        <rFont val="Times New Roman"/>
        <family val="1"/>
        <charset val="186"/>
      </rPr>
      <t xml:space="preserve"> aprēķinātajai cenai vai atbilstoši līgumā fiksētajai elektroenerģijas cenai. Pārliecinās, vai elektroenerģijas izmaksas aprēķinās korekti, atbilstoši aktuālajai cenai. Ja nepieciešams pievieno formulas, ar kuru palīdzību tiek aprēķinātas tarifa aprēķinā iekļaujamās izmaksas. No aprēķina izslēdz obligātas iepirkuma un jaudas komponentes (OIK) (dzēšot summas, nevis rindu) un, ja nepieciešams, koriģē sadales pakalpojumu maksas komponentes, ja tām ir tikts piemērots valsts atbalsts vai ir mainījušies sadales pakalpojumu tarifi.</t>
    </r>
  </si>
  <si>
    <r>
      <rPr>
        <b/>
        <sz val="11"/>
        <color theme="1"/>
        <rFont val="Times New Roman"/>
        <family val="1"/>
        <charset val="186"/>
      </rPr>
      <t>Ar Regulatora lēmumu apstiprinātie tarifi vai Lēmuma_T</t>
    </r>
    <r>
      <rPr>
        <sz val="11"/>
        <color theme="1"/>
        <rFont val="Times New Roman"/>
        <family val="1"/>
        <charset val="186"/>
      </rPr>
      <t xml:space="preserve"> - tarifi, par kuru apstiprināšanu izdots Regulatora lēmums</t>
    </r>
  </si>
  <si>
    <r>
      <rPr>
        <b/>
        <sz val="11"/>
        <color theme="1"/>
        <rFont val="Times New Roman"/>
        <family val="1"/>
        <charset val="186"/>
      </rPr>
      <t>Piemērotie tarifi</t>
    </r>
    <r>
      <rPr>
        <sz val="11"/>
        <color theme="1"/>
        <rFont val="Times New Roman"/>
        <family val="1"/>
        <charset val="186"/>
      </rPr>
      <t xml:space="preserve"> - spēkā esoši tarifi, kas piemērojami saskaņā ar Regulatora lēmumu vai publikāciju Latvijas Vēstnesī saskaņā ar Ūdenssaimniecības pakalpojumu tarifu aprēķināšanas metodikas 6.</t>
    </r>
    <r>
      <rPr>
        <vertAlign val="superscript"/>
        <sz val="11"/>
        <color theme="1"/>
        <rFont val="Times New Roman"/>
        <family val="1"/>
        <charset val="186"/>
      </rPr>
      <t>1</t>
    </r>
    <r>
      <rPr>
        <sz val="11"/>
        <color theme="1"/>
        <rFont val="Times New Roman"/>
        <family val="1"/>
        <charset val="186"/>
      </rPr>
      <t xml:space="preserve"> nodaļu Komersanta pašnoteikto tarifu aprēķināšana un noteikšana</t>
    </r>
  </si>
  <si>
    <t>Pieteikuma faila tabulās jāaizpilda tikai baltās šūnas, iekrāsotās šūnas aizpildās automātiski</t>
  </si>
  <si>
    <r>
      <t xml:space="preserve">Aizpilda lapu </t>
    </r>
    <r>
      <rPr>
        <i/>
        <sz val="11"/>
        <color theme="1"/>
        <rFont val="Times New Roman"/>
        <family val="1"/>
        <charset val="186"/>
      </rPr>
      <t>Elektr_KOPSAVILKUMS</t>
    </r>
    <r>
      <rPr>
        <sz val="11"/>
        <color theme="1"/>
        <rFont val="Times New Roman"/>
        <family val="1"/>
        <charset val="186"/>
      </rPr>
      <t xml:space="preserve">, kurā norāda:
- energoresursu izmaksas, kas iekļautas ar Regulatora lēmumu apstiprināto tarifu aprēķinā un šo tarifu spēkā stāšanās datumu;
- elektroenerģijas izmaksas piemērotajos tarifos un šo tarifu spēkā stāšanās datumu;
- elektroenerģijas izmaksas pašnoteiktajos tarifos, atbilstoši lapā/lapās </t>
    </r>
    <r>
      <rPr>
        <i/>
        <sz val="11"/>
        <color theme="1"/>
        <rFont val="Times New Roman"/>
        <family val="1"/>
        <charset val="186"/>
      </rPr>
      <t>Elektr_IZVĒRSTI</t>
    </r>
    <r>
      <rPr>
        <sz val="11"/>
        <color theme="1"/>
        <rFont val="Times New Roman"/>
        <family val="1"/>
        <charset val="186"/>
      </rPr>
      <t xml:space="preserve"> veiktajiem aprēķiniem un plānoto tarifu spēkā stāšanās datumu.</t>
    </r>
  </si>
  <si>
    <r>
      <rPr>
        <b/>
        <sz val="11"/>
        <rFont val="Times New Roman"/>
        <family val="1"/>
        <charset val="186"/>
      </rPr>
      <t>Pašnoteiktie tarifi</t>
    </r>
    <r>
      <rPr>
        <sz val="11"/>
        <rFont val="Times New Roman"/>
        <family val="1"/>
        <charset val="186"/>
      </rPr>
      <t xml:space="preserve"> - jaunie piedāvātie tarifi, kas stāsies spēkā 30 dienu laikā pēc publikācijas Latvijas Vēstnesī, ja Regulators nebūs pieņēmis negatīvu lēmumu</t>
    </r>
  </si>
  <si>
    <r>
      <t xml:space="preserve">Šo pieteikuma formu izmanto, ja pašnoteikto tarifu aprēķinā iekļautās izmaksas 
salīdzinājumā ar Regulatora lēmumu apstiprināto tarifu aprēķinā iekļautajām izmaksām SAMAZINĀS
</t>
    </r>
    <r>
      <rPr>
        <sz val="11"/>
        <color theme="9" tint="-0.499984740745262"/>
        <rFont val="Times New Roman"/>
        <family val="1"/>
        <charset val="186"/>
      </rPr>
      <t>Saskaņā ar Ūdenssaimniecības pakalpoumu tarifu aprēķināšanas metodikas 78.</t>
    </r>
    <r>
      <rPr>
        <vertAlign val="superscript"/>
        <sz val="11"/>
        <color theme="9" tint="-0.499984740745262"/>
        <rFont val="Times New Roman"/>
        <family val="1"/>
        <charset val="186"/>
      </rPr>
      <t>9</t>
    </r>
    <r>
      <rPr>
        <sz val="11"/>
        <color theme="9" tint="-0.499984740745262"/>
        <rFont val="Times New Roman"/>
        <family val="1"/>
        <charset val="186"/>
      </rPr>
      <t>, ja pašnoteikto tarifu aprēķinā kopējās izmaksas samazinās salīdzinājumā ar Regulatora lēmumu apstiprināto tarifu aprēķinā izmantotajām kopējām izmaksām, Komersants tarifa aprēķinā ietver peļņas apmēru euro izteiksmē tā, lai apgrozījuma rentabilitāte procentuālā izteiksmē nepārsniedz to apgrozījuma rentabilitātes apmēru procentuālā izteiksmē, kādu Regulators atzina par pamatotu, pieņemot lēmumu par tarifu apstiprināšanu.</t>
    </r>
  </si>
  <si>
    <t>Aprēķinu veikšanai tabulās aizpilda baltās šūnas. Gaiši pelēkajos laukos sniegts skaidrojums par to, kādos gadījumos laukus ir/nav nepieciešams aizpildīt</t>
  </si>
  <si>
    <t>Ceturksnis +2</t>
  </si>
  <si>
    <t>Ceturksnis +3</t>
  </si>
  <si>
    <t>Ceturksnis +4</t>
  </si>
  <si>
    <t>Ja prognozē tiek izmantoti 2 mēn + 2 cet, šūnā C17 izveido sasaisti ar  F42 šūnu</t>
  </si>
  <si>
    <r>
      <t xml:space="preserve">(zemāk jāizvēlas </t>
    </r>
    <r>
      <rPr>
        <b/>
        <u/>
        <sz val="12"/>
        <color rgb="FFFF0000"/>
        <rFont val="Arial"/>
        <family val="2"/>
      </rPr>
      <t>viens</t>
    </r>
    <r>
      <rPr>
        <b/>
        <sz val="12"/>
        <color rgb="FFFF0000"/>
        <rFont val="Arial"/>
        <family val="2"/>
      </rPr>
      <t xml:space="preserve"> atbilstošais scenārijs</t>
    </r>
    <r>
      <rPr>
        <sz val="10"/>
        <color rgb="FFFF0000"/>
        <rFont val="Arial"/>
        <family val="2"/>
        <charset val="186"/>
      </rPr>
      <t>)</t>
    </r>
  </si>
  <si>
    <t>oktobris</t>
  </si>
  <si>
    <r>
      <rPr>
        <b/>
        <sz val="11"/>
        <rFont val="Arial"/>
        <family val="2"/>
      </rPr>
      <t xml:space="preserve">Atrod </t>
    </r>
    <r>
      <rPr>
        <b/>
        <u/>
        <sz val="11"/>
        <rFont val="Arial"/>
        <family val="2"/>
      </rPr>
      <t>mēneša</t>
    </r>
    <r>
      <rPr>
        <b/>
        <sz val="11"/>
        <rFont val="Arial"/>
        <family val="2"/>
      </rPr>
      <t xml:space="preserve"> nākotnes finanšu instrumentu </t>
    </r>
    <r>
      <rPr>
        <b/>
        <u/>
        <sz val="11"/>
        <rFont val="Arial"/>
        <family val="2"/>
      </rPr>
      <t>SYHELAFUTBLM###-yy</t>
    </r>
    <r>
      <rPr>
        <b/>
        <sz val="11"/>
        <rFont val="Arial"/>
        <family val="2"/>
      </rPr>
      <t xml:space="preserve"> </t>
    </r>
    <r>
      <rPr>
        <i/>
        <sz val="11"/>
        <rFont val="Arial"/>
        <family val="2"/>
      </rPr>
      <t>(ar kuru hedžē Nord Pool biržas Sistēmas cenas un Somijas tirdzniecības zonas cenu starpību)</t>
    </r>
    <r>
      <rPr>
        <b/>
        <u/>
        <sz val="11"/>
        <rFont val="Arial"/>
        <family val="2"/>
      </rPr>
      <t xml:space="preserve">
</t>
    </r>
    <r>
      <rPr>
        <sz val="11"/>
        <rFont val="Arial"/>
        <family val="2"/>
      </rPr>
      <t xml:space="preserve">
Vietnē http://www.nasdaqomx.com/commodities/market-prices/history:
   1) izvēlnē 'Types' izvēlas 'Month';
   2) izņem atzīmi no izvēlnes 'Traded' (ja tā ir atzīmēta);
   3) atrod nākotnes finanšu instrumentu SYHELAFUTBLMFEB-23 un 
       SYHELAFUTBLMMAR-23 (skat. kolonnu DAILY FIX);
   4) rādītājus ieraksta Aprēķinu lapā attiecīgi šūnās C12 un D12 </t>
    </r>
  </si>
  <si>
    <r>
      <rPr>
        <b/>
        <sz val="11"/>
        <rFont val="Arial"/>
        <family val="2"/>
      </rPr>
      <t xml:space="preserve">Atrod </t>
    </r>
    <r>
      <rPr>
        <b/>
        <u/>
        <sz val="11"/>
        <rFont val="Arial"/>
        <family val="2"/>
      </rPr>
      <t>ceturkšņa</t>
    </r>
    <r>
      <rPr>
        <b/>
        <sz val="11"/>
        <rFont val="Arial"/>
        <family val="2"/>
      </rPr>
      <t xml:space="preserve"> nākotnes finanšu instrumentu </t>
    </r>
    <r>
      <rPr>
        <b/>
        <u/>
        <sz val="11"/>
        <rFont val="Arial"/>
        <family val="2"/>
      </rPr>
      <t>SYHELFUTBLQ#-yy</t>
    </r>
    <r>
      <rPr>
        <b/>
        <sz val="11"/>
        <rFont val="Arial"/>
        <family val="2"/>
      </rPr>
      <t xml:space="preserve"> </t>
    </r>
    <r>
      <rPr>
        <i/>
        <sz val="11"/>
        <rFont val="Arial"/>
        <family val="2"/>
      </rPr>
      <t>(ar kuru hedžē Nord Pool biržas Sistēmas cenas un Somijas tirdzniecības zonas cenu starpību)</t>
    </r>
    <r>
      <rPr>
        <b/>
        <u/>
        <sz val="11"/>
        <rFont val="Arial"/>
        <family val="2"/>
      </rPr>
      <t xml:space="preserve">
</t>
    </r>
    <r>
      <rPr>
        <sz val="11"/>
        <rFont val="Arial"/>
        <family val="2"/>
      </rPr>
      <t xml:space="preserve">
Vietnē http://www.nasdaqomx.com/commodities/market-prices/history:
   1) izvēlnē 'Types' izvēlas 'Quarter';
   2) izņem atzīmi no izvēlnes 'Traded' (ja tā ir atzīmēta);
   3) atrod nākotnes finanšu instrumentu SYHELFUTBLQ2-23, 
       SYHELFUTBLQ3-23 (skat. kolonnu DAILY FIX);
   4) rādītājus ieraksta Aprēķinu lapā attiecīgi šūnās E14, F15, G16 un H17</t>
    </r>
  </si>
  <si>
    <t>finanšu instrumentu summas + eletroenerģijas tirgotāja uzcenojums</t>
  </si>
  <si>
    <t>Pārskata gada ieņēmumi no regulējamiem ūdenssaimniecības pakalpojumiem, EUR</t>
  </si>
  <si>
    <t>Pārskata gada izdevumi regulējamiem ūdenssaimniecības pakalpojumiem, EUR</t>
  </si>
  <si>
    <r>
      <rPr>
        <b/>
        <sz val="11"/>
        <color rgb="FF000000"/>
        <rFont val="Times New Roman"/>
        <family val="1"/>
        <charset val="186"/>
      </rPr>
      <t>Pamatojuma piemērs:</t>
    </r>
    <r>
      <rPr>
        <b/>
        <i/>
        <sz val="11"/>
        <color rgb="FF000000"/>
        <rFont val="Times New Roman"/>
        <family val="1"/>
        <charset val="186"/>
      </rPr>
      <t xml:space="preserve">
Ja biržas cena:</t>
    </r>
    <r>
      <rPr>
        <sz val="11"/>
        <color rgb="FF000000"/>
        <rFont val="Times New Roman"/>
        <family val="1"/>
        <charset val="186"/>
      </rPr>
      <t xml:space="preserve"> 20__.gada __.______ līgums ar SIA / AS “_______”  par elektroenerģijas piegādi no 20__.gada __._____ līdz 20__.gada __._____ atbilstoši elektroenerģijas biržas ikstundas cenai. Elektroenerģijas cena ietver tirgotāja uzcenojumu 0,____ EUR/kWh. 
Elektroenerģijas cenas aplēse tika fiksēta 20__.gada __._____.
</t>
    </r>
    <r>
      <rPr>
        <b/>
        <i/>
        <sz val="11"/>
        <color rgb="FF000000"/>
        <rFont val="Times New Roman"/>
        <family val="1"/>
        <charset val="186"/>
      </rPr>
      <t>Ja fiksētā cena:</t>
    </r>
    <r>
      <rPr>
        <i/>
        <sz val="11"/>
        <color rgb="FF000000"/>
        <rFont val="Times New Roman"/>
        <family val="1"/>
        <charset val="186"/>
      </rPr>
      <t xml:space="preserve"> </t>
    </r>
    <r>
      <rPr>
        <sz val="11"/>
        <color rgb="FF000000"/>
        <rFont val="Times New Roman"/>
        <family val="1"/>
        <charset val="186"/>
      </rPr>
      <t>20__.gada __._____ līgums ar SIA / AS “_____” par vienošanās cenu par elektroenerģijas piegādi laika periodam no 20__.gada __._____ līdz 20__.gada __._____.</t>
    </r>
  </si>
  <si>
    <r>
      <rPr>
        <b/>
        <sz val="11"/>
        <rFont val="Times New Roman"/>
        <family val="1"/>
        <charset val="186"/>
      </rPr>
      <t>Pamatojuma piemērs:</t>
    </r>
    <r>
      <rPr>
        <b/>
        <i/>
        <sz val="11"/>
        <rFont val="Times New Roman"/>
        <family val="1"/>
        <charset val="186"/>
      </rPr>
      <t xml:space="preserve">
Ja biržas cena:</t>
    </r>
    <r>
      <rPr>
        <sz val="11"/>
        <rFont val="Times New Roman"/>
        <family val="1"/>
        <charset val="186"/>
      </rPr>
      <t xml:space="preserve"> 20__.gada __.______ līgums ar SIA / AS “_______”  par elektroenerģijas piegādi no 20__.gada __._____ līdz 20__.gada __._____ atbilstoši elektroenerģijas biržas ikstundas cenai. Elektroenerģijas cena ietver tirgotāja uzcenojumu 0,____ EUR/kWh. Līgums noslēgts iepirkuma rezultātā (iepirkuma piedāvājumu salīdzinājums pievienots pielikumā)
Elektroenerģijas cenas aplēse tika fiksēta 20__.gada __._____.
</t>
    </r>
    <r>
      <rPr>
        <b/>
        <i/>
        <sz val="11"/>
        <rFont val="Times New Roman"/>
        <family val="1"/>
        <charset val="186"/>
      </rPr>
      <t>Ja fiksētā cena:</t>
    </r>
    <r>
      <rPr>
        <i/>
        <sz val="11"/>
        <rFont val="Times New Roman"/>
        <family val="1"/>
        <charset val="186"/>
      </rPr>
      <t xml:space="preserve"> </t>
    </r>
    <r>
      <rPr>
        <sz val="11"/>
        <rFont val="Times New Roman"/>
        <family val="1"/>
        <charset val="186"/>
      </rPr>
      <t>20__.gada __._____ līgums ar SIA / AS “_____” par vienošanās cenu par elektroenerģijas piegādi laika periodam no 20__.gada __._____ līdz 20__.gada __._____.
Līgums noslēgts iepirkuma rezultātā (iepirkuma piedāvājumu salīdzinājums pievienots pielikumā)</t>
    </r>
  </si>
  <si>
    <t>norāda pašnoteikto  tarifu aprēķinā iekļautās elektroenerģijas cenas pamatojumu - līguma noslēgšanas datumu, līguma darbības periodu, elektroenerģijas piegādātāju. Tirgotāja uzcenojumu un cenas aplēses veikšanas datumu (ja biržas cena). Skaidrojumu par pretendenta izvēles procesu un piedāvājumu salīdzinājumu (var pievienot pielikumā)</t>
  </si>
  <si>
    <t>norāda piemēroto (spēkā esošo) tarifu aprēķinā iekļautās elektroenerģijas cenas pamatojumu - līguma noslēgšanas datumu, līguma darbības periodu, elektroenerģijas piegādātāju, tirgotāja uzcenojumu un cenas aplēses veikšanas datumu (ja biržas cena)</t>
  </si>
  <si>
    <t>Darbību apraksts
 (Elektroenerģijas cenas biržā aplēsei tarifu projektam, kas stājas spēkā 2023.gada 1.martā)*</t>
  </si>
  <si>
    <r>
      <rPr>
        <b/>
        <sz val="11"/>
        <color theme="1"/>
        <rFont val="Arial"/>
        <family val="2"/>
        <charset val="186"/>
      </rPr>
      <t xml:space="preserve">Atrod </t>
    </r>
    <r>
      <rPr>
        <b/>
        <u/>
        <sz val="11"/>
        <color theme="1"/>
        <rFont val="Arial"/>
        <family val="2"/>
        <charset val="186"/>
      </rPr>
      <t>mēneša</t>
    </r>
    <r>
      <rPr>
        <b/>
        <sz val="11"/>
        <color theme="1"/>
        <rFont val="Arial"/>
        <family val="2"/>
        <charset val="186"/>
      </rPr>
      <t xml:space="preserve"> nākotnes finanšu instrumentu </t>
    </r>
    <r>
      <rPr>
        <b/>
        <u/>
        <sz val="11"/>
        <color theme="1"/>
        <rFont val="Arial"/>
        <family val="2"/>
        <charset val="186"/>
      </rPr>
      <t>ENOAFUTBLM###-yy</t>
    </r>
    <r>
      <rPr>
        <b/>
        <sz val="11"/>
        <color theme="1"/>
        <rFont val="Arial"/>
        <family val="2"/>
        <charset val="186"/>
      </rPr>
      <t xml:space="preserve"> </t>
    </r>
    <r>
      <rPr>
        <i/>
        <sz val="11"/>
        <color theme="1"/>
        <rFont val="Arial"/>
        <family val="2"/>
        <charset val="186"/>
      </rPr>
      <t>(ar kuru hedžē Nord Pool biržas sistēmas cenas svārstības)</t>
    </r>
    <r>
      <rPr>
        <b/>
        <u/>
        <sz val="11"/>
        <color theme="1"/>
        <rFont val="Arial"/>
        <family val="2"/>
        <charset val="186"/>
      </rPr>
      <t xml:space="preserve">
</t>
    </r>
    <r>
      <rPr>
        <sz val="10"/>
        <rFont val="Arial"/>
        <family val="2"/>
        <charset val="186"/>
      </rPr>
      <t xml:space="preserve">
Vietnē http://www.nasdaqomx.com/commodities/market-prices/history:
   1) izvēlnē 'Types' izvēlas 'Month';
   2) izņem atzīmi no izvēlnes 'Traded'** (ja tā ir atzīmēta);
   3) atrod nākotnes finanšu instrumentu </t>
    </r>
    <r>
      <rPr>
        <sz val="11"/>
        <color theme="1"/>
        <rFont val="Arial"/>
        <family val="2"/>
        <charset val="186"/>
      </rPr>
      <t xml:space="preserve">ENOAFUTBLMFEB-23 un ENOAFUTBLMMAR-23 
       (skat. kolonnu DAILY FIX);
   4) rādītājus ieraksta Aprēķinu lapā attiecīgi šūnās C5 un D5 </t>
    </r>
  </si>
  <si>
    <r>
      <rPr>
        <b/>
        <sz val="11"/>
        <color theme="1"/>
        <rFont val="Arial"/>
        <family val="2"/>
        <charset val="186"/>
      </rPr>
      <t>ENOAFUTBLM###-yy</t>
    </r>
    <r>
      <rPr>
        <sz val="10"/>
        <rFont val="Arial"/>
        <family val="2"/>
        <charset val="186"/>
      </rPr>
      <t xml:space="preserve">
</t>
    </r>
    <r>
      <rPr>
        <i/>
        <sz val="11"/>
        <color theme="1"/>
        <rFont val="Arial"/>
        <family val="2"/>
        <charset val="186"/>
      </rPr>
      <t xml:space="preserve">(ENOAFUTBLMMAR-23)
</t>
    </r>
  </si>
  <si>
    <r>
      <rPr>
        <b/>
        <sz val="11"/>
        <color theme="1"/>
        <rFont val="Arial"/>
        <family val="2"/>
        <charset val="186"/>
      </rPr>
      <t>SYHELAFUTBLM###-yy</t>
    </r>
    <r>
      <rPr>
        <sz val="11"/>
        <color theme="1"/>
        <rFont val="Arial"/>
        <family val="2"/>
        <charset val="186"/>
      </rPr>
      <t xml:space="preserve">
</t>
    </r>
    <r>
      <rPr>
        <i/>
        <sz val="11"/>
        <color theme="1"/>
        <rFont val="Arial"/>
        <family val="2"/>
        <charset val="186"/>
      </rPr>
      <t>(SYHELAFUTBLMMAR-23)</t>
    </r>
  </si>
  <si>
    <r>
      <rPr>
        <b/>
        <sz val="11"/>
        <color theme="1"/>
        <rFont val="Arial"/>
        <family val="2"/>
        <charset val="186"/>
      </rPr>
      <t xml:space="preserve">Atrod </t>
    </r>
    <r>
      <rPr>
        <b/>
        <u/>
        <sz val="11"/>
        <color theme="1"/>
        <rFont val="Arial"/>
        <family val="2"/>
        <charset val="186"/>
      </rPr>
      <t>ceturkšņa</t>
    </r>
    <r>
      <rPr>
        <b/>
        <sz val="11"/>
        <color theme="1"/>
        <rFont val="Arial"/>
        <family val="2"/>
        <charset val="186"/>
      </rPr>
      <t xml:space="preserve"> nākotnes finanšu instrumentu </t>
    </r>
    <r>
      <rPr>
        <b/>
        <u/>
        <sz val="11"/>
        <color theme="1"/>
        <rFont val="Arial"/>
        <family val="2"/>
        <charset val="186"/>
      </rPr>
      <t>ENOFUTBLQ#-yy</t>
    </r>
    <r>
      <rPr>
        <b/>
        <sz val="11"/>
        <color theme="1"/>
        <rFont val="Arial"/>
        <family val="2"/>
        <charset val="186"/>
      </rPr>
      <t xml:space="preserve"> </t>
    </r>
    <r>
      <rPr>
        <i/>
        <sz val="11"/>
        <color theme="1"/>
        <rFont val="Arial"/>
        <family val="2"/>
        <charset val="186"/>
      </rPr>
      <t>(ar kuru hedžē Nord Pool biržas sistēmas cenas svārstības)</t>
    </r>
    <r>
      <rPr>
        <b/>
        <u/>
        <sz val="11"/>
        <color theme="1"/>
        <rFont val="Arial"/>
        <family val="2"/>
        <charset val="186"/>
      </rPr>
      <t xml:space="preserve">
</t>
    </r>
    <r>
      <rPr>
        <sz val="10"/>
        <rFont val="Arial"/>
        <family val="2"/>
        <charset val="186"/>
      </rPr>
      <t xml:space="preserve">
Vietnē http://www.nasdaqomx.com/commodities/market-prices/history:
   1) izvēlnē 'Types' izvēlas 'Quarter';
   2) izņem atzīmi no izvēlnes 'Traded' (ja tā ir atzīmēta);
   3) atrod nākotnes finanšu instrumentu </t>
    </r>
    <r>
      <rPr>
        <sz val="11"/>
        <color theme="1"/>
        <rFont val="Arial"/>
        <family val="2"/>
        <charset val="186"/>
      </rPr>
      <t>ENOFUTBLQ2-23, ENOFUTBLQ3-23 (skat. kolonnu DAILY FIX);
   4) rādītājus ieraksta Aprēķinu lapā attiecīgi šūnās E7, F8, G9 un H10</t>
    </r>
  </si>
  <si>
    <r>
      <rPr>
        <b/>
        <sz val="11"/>
        <color theme="1"/>
        <rFont val="Arial"/>
        <family val="2"/>
        <charset val="186"/>
      </rPr>
      <t>ENOFUTBLQ#-yy</t>
    </r>
    <r>
      <rPr>
        <sz val="10"/>
        <rFont val="Arial"/>
        <family val="2"/>
        <charset val="186"/>
      </rPr>
      <t xml:space="preserve">
</t>
    </r>
    <r>
      <rPr>
        <i/>
        <sz val="11"/>
        <color theme="1"/>
        <rFont val="Arial"/>
        <family val="2"/>
        <charset val="186"/>
      </rPr>
      <t>(ENOFUTBLQ2-23,
ENOFUTBLQ3-23)</t>
    </r>
  </si>
  <si>
    <r>
      <t xml:space="preserve">Summē 1+2+5 punktu cenas (mēnešiem) un 3+4+5 punktu cenas (ceturkšņiem) </t>
    </r>
    <r>
      <rPr>
        <b/>
        <sz val="11"/>
        <color theme="1"/>
        <rFont val="Arial"/>
        <family val="2"/>
        <charset val="186"/>
      </rPr>
      <t>plus elektroenerģijas tirgotāja uzcenojums</t>
    </r>
    <r>
      <rPr>
        <sz val="10"/>
        <rFont val="Arial"/>
        <family val="2"/>
        <charset val="186"/>
      </rPr>
      <t xml:space="preserve"> ***</t>
    </r>
  </si>
  <si>
    <t>Q#-yy</t>
  </si>
  <si>
    <r>
      <rPr>
        <b/>
        <i/>
        <u/>
        <sz val="11"/>
        <color rgb="FF57257D"/>
        <rFont val="Calibri"/>
        <family val="2"/>
        <charset val="186"/>
        <scheme val="minor"/>
      </rPr>
      <t>Piezīme</t>
    </r>
    <r>
      <rPr>
        <b/>
        <i/>
        <sz val="11"/>
        <color rgb="FF57257D"/>
        <rFont val="Calibri"/>
        <family val="2"/>
        <charset val="186"/>
        <scheme val="minor"/>
      </rPr>
      <t>:</t>
    </r>
    <r>
      <rPr>
        <i/>
        <sz val="11"/>
        <color rgb="FF57257D"/>
        <rFont val="Calibri"/>
        <family val="2"/>
        <charset val="186"/>
        <scheme val="minor"/>
      </rPr>
      <t xml:space="preserve"> aplēsi sāk gatavot, sākot ar mēnesi, kurā plānota tarifu projekta stāšanās spēkā:
* Ja tarifi stājas spēkā ar konkrēta ceturkšņa 1.mēnesi, kolonnas C un D netiek aizpildītas. 
* Ja tarifu stāšanās spēkā nesakrīt ar kalendāro ceturksni, pēc nepieciešamības aizpildāmas arī C un D kolonnas:
      * ja tarifi stājas spēkā divus mēnešus pirms jauna ceturkšņa sākuma, aizpilda abas (C un D) kolonnas;
       *  ja tarifi stājas spēkā vienu mēnesi pirms jauna ceturkšņa sākuma, aizpilda tikai vienu (C vai D) kolonnu.</t>
    </r>
  </si>
  <si>
    <t>Elektroenerģijas nodoklis*</t>
  </si>
  <si>
    <t>Balansēšana un uzcenojums*</t>
  </si>
  <si>
    <t>Periodiski pārskata atbilstoši situācijai elektroenerģijas tirgū, sazinieties ar Ūdenssaimniecības pakalpojumu nodaļu</t>
  </si>
  <si>
    <r>
      <rPr>
        <b/>
        <i/>
        <u/>
        <sz val="12"/>
        <color rgb="FF57257D"/>
        <rFont val="Calibri"/>
        <family val="2"/>
        <charset val="186"/>
        <scheme val="minor"/>
      </rPr>
      <t>* Piezīme</t>
    </r>
    <r>
      <rPr>
        <i/>
        <sz val="12"/>
        <color rgb="FF57257D"/>
        <rFont val="Calibri"/>
        <family val="2"/>
        <charset val="186"/>
        <scheme val="minor"/>
      </rPr>
      <t xml:space="preserve">: ja elektroenerģijas </t>
    </r>
    <r>
      <rPr>
        <i/>
        <u/>
        <sz val="12"/>
        <color rgb="FF57257D"/>
        <rFont val="Calibri"/>
        <family val="2"/>
        <charset val="186"/>
        <scheme val="minor"/>
      </rPr>
      <t xml:space="preserve">līgums jau </t>
    </r>
    <r>
      <rPr>
        <b/>
        <i/>
        <u/>
        <sz val="12"/>
        <color rgb="FF57257D"/>
        <rFont val="Calibri"/>
        <family val="2"/>
        <charset val="186"/>
        <scheme val="minor"/>
      </rPr>
      <t>ir</t>
    </r>
    <r>
      <rPr>
        <i/>
        <u/>
        <sz val="12"/>
        <color rgb="FF57257D"/>
        <rFont val="Calibri"/>
        <family val="2"/>
        <charset val="186"/>
        <scheme val="minor"/>
      </rPr>
      <t xml:space="preserve"> noslēgts</t>
    </r>
    <r>
      <rPr>
        <i/>
        <sz val="12"/>
        <color rgb="FF57257D"/>
        <rFont val="Calibri"/>
        <family val="2"/>
        <charset val="186"/>
        <scheme val="minor"/>
      </rPr>
      <t xml:space="preserve">, 21.rindā ieraksta līgumā noteikto </t>
    </r>
    <r>
      <rPr>
        <b/>
        <i/>
        <sz val="12"/>
        <color rgb="FF57257D"/>
        <rFont val="Calibri"/>
        <family val="2"/>
        <charset val="186"/>
        <scheme val="minor"/>
      </rPr>
      <t>elektroenerģijas tirgotāja uzcenojumu</t>
    </r>
    <r>
      <rPr>
        <i/>
        <sz val="12"/>
        <color rgb="FF57257D"/>
        <rFont val="Calibri"/>
        <family val="2"/>
        <charset val="186"/>
        <scheme val="minor"/>
      </rPr>
      <t xml:space="preserve">, savukārt 22. un 23.rindu atstāj </t>
    </r>
    <r>
      <rPr>
        <b/>
        <i/>
        <sz val="12"/>
        <color rgb="FF57257D"/>
        <rFont val="Calibri"/>
        <family val="2"/>
        <charset val="186"/>
        <scheme val="minor"/>
      </rPr>
      <t>tukšu</t>
    </r>
    <r>
      <rPr>
        <i/>
        <sz val="12"/>
        <color rgb="FF57257D"/>
        <rFont val="Calibri"/>
        <family val="2"/>
        <charset val="186"/>
        <scheme val="minor"/>
      </rPr>
      <t xml:space="preserve">. Tirgotāji uzcenojumā nodokli atsevišķi neizdala.
Ja </t>
    </r>
    <r>
      <rPr>
        <i/>
        <u/>
        <sz val="12"/>
        <color rgb="FF57257D"/>
        <rFont val="Calibri"/>
        <family val="2"/>
        <charset val="186"/>
        <scheme val="minor"/>
      </rPr>
      <t xml:space="preserve">līgums vēl </t>
    </r>
    <r>
      <rPr>
        <b/>
        <i/>
        <u/>
        <sz val="12"/>
        <color rgb="FF57257D"/>
        <rFont val="Calibri"/>
        <family val="2"/>
        <charset val="186"/>
        <scheme val="minor"/>
      </rPr>
      <t xml:space="preserve">nav </t>
    </r>
    <r>
      <rPr>
        <i/>
        <u/>
        <sz val="12"/>
        <color rgb="FF57257D"/>
        <rFont val="Calibri"/>
        <family val="2"/>
        <charset val="186"/>
        <scheme val="minor"/>
      </rPr>
      <t>noslēgts</t>
    </r>
    <r>
      <rPr>
        <i/>
        <sz val="12"/>
        <color rgb="FF57257D"/>
        <rFont val="Calibri"/>
        <family val="2"/>
        <charset val="186"/>
        <scheme val="minor"/>
      </rPr>
      <t xml:space="preserve">, tad 21. rindu atstāj </t>
    </r>
    <r>
      <rPr>
        <b/>
        <i/>
        <sz val="12"/>
        <color rgb="FF57257D"/>
        <rFont val="Calibri"/>
        <family val="2"/>
        <charset val="186"/>
        <scheme val="minor"/>
      </rPr>
      <t>tukšu</t>
    </r>
    <r>
      <rPr>
        <i/>
        <sz val="12"/>
        <color rgb="FF57257D"/>
        <rFont val="Calibri"/>
        <family val="2"/>
        <charset val="186"/>
        <scheme val="minor"/>
      </rPr>
      <t xml:space="preserve"> un aizpilda 22.un 23.rindu. 22.rindā aizpildāmajās kolonnās norāda  elektroenerģijas nodokli </t>
    </r>
    <r>
      <rPr>
        <b/>
        <i/>
        <sz val="12"/>
        <color rgb="FF57257D"/>
        <rFont val="Calibri"/>
        <family val="2"/>
        <charset val="186"/>
        <scheme val="minor"/>
      </rPr>
      <t>1,01 EUR/MWh</t>
    </r>
    <r>
      <rPr>
        <i/>
        <sz val="12"/>
        <color rgb="FF57257D"/>
        <rFont val="Calibri"/>
        <family val="2"/>
        <charset val="186"/>
        <scheme val="minor"/>
      </rPr>
      <t xml:space="preserve">. 23.rindā aizpildāmajās kolonnās norādāmo vērtību noskaidro, </t>
    </r>
    <r>
      <rPr>
        <b/>
        <i/>
        <sz val="12"/>
        <color rgb="FF57257D"/>
        <rFont val="Calibri"/>
        <family val="2"/>
        <charset val="186"/>
        <scheme val="minor"/>
      </rPr>
      <t>sazinoties ar SPRK</t>
    </r>
    <r>
      <rPr>
        <i/>
        <sz val="12"/>
        <color rgb="FF57257D"/>
        <rFont val="Calibri"/>
        <family val="2"/>
        <charset val="186"/>
        <scheme val="minor"/>
      </rPr>
      <t xml:space="preserve"> Ūdenssaimniecības nodaļu.</t>
    </r>
  </si>
  <si>
    <t>novembris</t>
  </si>
  <si>
    <t>decembris</t>
  </si>
  <si>
    <t>Ar Regulatora lēmumu noteiktajā tarifā</t>
  </si>
  <si>
    <t>Piemērotajā tarifā*</t>
  </si>
  <si>
    <t>* Ja tiek piemērots ar Regulatora lēmumu noteiktais tarifs, tad D8 šūnā norāda tādu pat cenu kā C8 šūnā.</t>
  </si>
  <si>
    <r>
      <t xml:space="preserve">Lapā </t>
    </r>
    <r>
      <rPr>
        <i/>
        <sz val="11"/>
        <rFont val="Times New Roman"/>
        <family val="1"/>
        <charset val="186"/>
      </rPr>
      <t>Pakalpojumu_apjomi</t>
    </r>
    <r>
      <rPr>
        <sz val="11"/>
        <rFont val="Times New Roman"/>
        <family val="1"/>
        <charset val="186"/>
      </rPr>
      <t xml:space="preserve"> ievada pārskata gada faktiskos pakalpojumu apjomus</t>
    </r>
  </si>
  <si>
    <r>
      <t xml:space="preserve">Ja saskaņā ar noslēgto līgumu par elektroenerģijas piegādi norēķini par elektroenerģiju tiek veikti atbilstoši biržas (mainīgajai) cenai, tad aizpilda lapu </t>
    </r>
    <r>
      <rPr>
        <i/>
        <sz val="11"/>
        <color theme="1"/>
        <rFont val="Times New Roman"/>
        <family val="1"/>
        <charset val="186"/>
      </rPr>
      <t>Elektr_cenas_prognoze</t>
    </r>
    <r>
      <rPr>
        <sz val="11"/>
        <color theme="1"/>
        <rFont val="Times New Roman"/>
        <family val="1"/>
        <charset val="186"/>
      </rPr>
      <t xml:space="preserve">, lai aprēķinātu tarifu aprēķinā iekļaujamo cenu. Secīgās darbības ērtākai elektrības cenas prognozes tabulas aizpildīšanai skatīt lapā </t>
    </r>
    <r>
      <rPr>
        <i/>
        <sz val="11"/>
        <color theme="1"/>
        <rFont val="Times New Roman"/>
        <family val="1"/>
        <charset val="186"/>
      </rPr>
      <t>Elektr._cenas_progn._apraksts</t>
    </r>
  </si>
  <si>
    <r>
      <t xml:space="preserve">Ja mainījies tarifs/maksa par iepirkto ūdeni vai nodotajiem notekūdeņiem,  tad attiecīgi aizpilda baltās šūnas lapās </t>
    </r>
    <r>
      <rPr>
        <i/>
        <sz val="11"/>
        <rFont val="Times New Roman"/>
        <family val="1"/>
        <charset val="186"/>
      </rPr>
      <t>Iepirktā_ūdens_izm</t>
    </r>
    <r>
      <rPr>
        <sz val="11"/>
        <rFont val="Times New Roman"/>
        <family val="1"/>
        <charset val="186"/>
      </rPr>
      <t xml:space="preserve"> un / vai </t>
    </r>
    <r>
      <rPr>
        <i/>
        <sz val="11"/>
        <rFont val="Times New Roman"/>
        <family val="1"/>
        <charset val="186"/>
      </rPr>
      <t>Attīrīšanai_novad_notekūd_izm.</t>
    </r>
  </si>
  <si>
    <r>
      <t>Paziņojums par pašnoteiktajiem tarifiem (</t>
    </r>
    <r>
      <rPr>
        <i/>
        <sz val="11"/>
        <color rgb="FF000000"/>
        <rFont val="Times New Roman"/>
        <family val="1"/>
        <charset val="186"/>
      </rPr>
      <t>tiks</t>
    </r>
    <r>
      <rPr>
        <sz val="11"/>
        <color rgb="FF000000"/>
        <rFont val="Times New Roman"/>
        <family val="1"/>
        <charset val="186"/>
      </rPr>
      <t xml:space="preserve">) publicēts oficiālajā izdevumā </t>
    </r>
    <r>
      <rPr>
        <u/>
        <sz val="11"/>
        <color rgb="FF000000"/>
        <rFont val="Times New Roman"/>
        <family val="1"/>
        <charset val="186"/>
      </rPr>
      <t>“Latvijas Vēstnesis”</t>
    </r>
  </si>
  <si>
    <r>
      <t>Paziņojums par pašnoteiktajiem tarifiem (</t>
    </r>
    <r>
      <rPr>
        <i/>
        <sz val="11"/>
        <color rgb="FF000000"/>
        <rFont val="Times New Roman"/>
        <family val="1"/>
        <charset val="186"/>
      </rPr>
      <t>tiks</t>
    </r>
    <r>
      <rPr>
        <sz val="11"/>
        <color rgb="FF000000"/>
        <rFont val="Times New Roman"/>
        <family val="1"/>
        <charset val="186"/>
      </rPr>
      <t xml:space="preserve">) publicēts </t>
    </r>
    <r>
      <rPr>
        <u/>
        <sz val="11"/>
        <color rgb="FF000000"/>
        <rFont val="Times New Roman"/>
        <family val="1"/>
        <charset val="186"/>
      </rPr>
      <t>pakalpojuma sniedzēja tīmekļvietnē</t>
    </r>
  </si>
  <si>
    <r>
      <t>Paziņojums par pašnoteiktajiem tarifiem (</t>
    </r>
    <r>
      <rPr>
        <i/>
        <sz val="11"/>
        <color rgb="FF000000"/>
        <rFont val="Times New Roman"/>
        <family val="1"/>
        <charset val="186"/>
      </rPr>
      <t>tiks</t>
    </r>
    <r>
      <rPr>
        <sz val="11"/>
        <color rgb="FF000000"/>
        <rFont val="Times New Roman"/>
        <family val="1"/>
        <charset val="186"/>
      </rPr>
      <t xml:space="preserve">) nosūtīts publicēšanai </t>
    </r>
    <r>
      <rPr>
        <u/>
        <sz val="11"/>
        <color rgb="FF000000"/>
        <rFont val="Times New Roman"/>
        <family val="1"/>
        <charset val="186"/>
      </rPr>
      <t>pašvaldības tīmekļvietnē</t>
    </r>
  </si>
  <si>
    <t>Aizpilda lapu Pašnoteiktie_T_(no-līdz), norādot rentabilitāti %, kas nevar būt lielāka par spēkā esošā tarifa aprēķinā iekļauto rentabilitātes apmēru %</t>
  </si>
  <si>
    <t>2022.</t>
  </si>
  <si>
    <t>janvāris</t>
  </si>
  <si>
    <t>2023.</t>
  </si>
  <si>
    <t>februāris</t>
  </si>
  <si>
    <t>Paziņojums par pašnoteiktajiem tarifiem oficiālajā izdevumā “Latvijas Vēstnesis”</t>
  </si>
  <si>
    <t>202_.gada __._____ sludinājums izdevumā "Latvijas vēstnesis" (Oficiālās publikācijas Nr.: 202_/__.___)</t>
  </si>
  <si>
    <t>norāda publikāciju, kuru komersants ir publicējis oficiālajā izdevuma "Latvijas Vēstnesis" par pašnoteikto tarifu, ja tas ir spēkā šā pieteikuma iesniegšanas brīdī</t>
  </si>
  <si>
    <t>Ar Regulatora lēmumu noteikto tarifu aprēķinā iekļautā elektroenerģijas cena, EUR/kWh</t>
  </si>
  <si>
    <t>Ar Regulatora lēmumu noteikto tarifu aprēķinā iekļautais tarifs vai maksa, atbilstoši kurai tiek iepirkts ūdeni no cita komersanta, EUR/m³</t>
  </si>
  <si>
    <t>Piemēroto (spēkā esošo) tarifu aprēķinā iekļautais tarifs vai maksa, atbilstoši kurai tiek iepirkts ūdeni no cita komersanta, EUR/m³</t>
  </si>
  <si>
    <t>Ar Regulatora lēmumu noteikto tarifu aprēķinā iekļautais  tarifs vai maksa, atbilstoši kurai tiek veikti norēķini par novadītajiem notekūdeņiem, EUR/m³</t>
  </si>
  <si>
    <t>Piemēroto (spēkā esošo) tarifu aprēķinā iekļautais tarifs vai maksa, atbilstoši kurai tiek veikti norēķini par novadītajiem notekūdeņiem, EUR/m³</t>
  </si>
  <si>
    <t>Pašnoteikto tarifu aprēķinā iekļautais tarifs vai maksa, atbilstoši kurai tiek iepirkts ūdeni no cita komersanta, EUR/m³</t>
  </si>
  <si>
    <t>Pašnoteikto tarifu aprēķinā iekļautais tarifs vai maksa, atbilstoši kurai tiek veikti norēķini par novadītajiem notekūdeņiem, EUR/m³</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</si>
</sst>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43" formatCode="_-* #,##0.00_-;\-* #,##0.00_-;_-* &quot;-&quot;??_-;_-@_-"/>
    <numFmt numFmtId="164" formatCode="_-&quot;Ls &quot;* #,##0.00_-;&quot;-Ls &quot;* #,##0.00_-;_-&quot;Ls &quot;* \-??_-;_-@_-"/>
    <numFmt numFmtId="165" formatCode="0.0%"/>
    <numFmt numFmtId="166" formatCode="0.0"/>
    <numFmt numFmtId="167" formatCode="#,##0.0000"/>
    <numFmt numFmtId="168" formatCode="#,##0.000"/>
    <numFmt numFmtId="169" formatCode="[$-F800]dddd\,\ mmmm\ dd\,\ yyyy"/>
    <numFmt numFmtId="170" formatCode="#,##0.00000"/>
    <numFmt numFmtId="171" formatCode="0.000"/>
  </numFmts>
  <fonts count="109" x14ac:knownFonts="1">
    <font>
      <sz val="10"/>
      <name val="Arial"/>
      <charset val="186"/>
    </font>
    <font>
      <sz val="11"/>
      <color theme="1"/>
      <name val="Calibri"/>
      <family val="2"/>
      <charset val="186"/>
      <scheme val="minor"/>
    </font>
    <font>
      <sz val="11"/>
      <color theme="1"/>
      <name val="Calibri"/>
      <family val="2"/>
      <charset val="186"/>
      <scheme val="minor"/>
    </font>
    <font>
      <sz val="10"/>
      <name val="Arial"/>
      <family val="2"/>
      <charset val="186"/>
    </font>
    <font>
      <sz val="10"/>
      <name val="Tahoma"/>
      <family val="2"/>
      <charset val="186"/>
    </font>
    <font>
      <sz val="10"/>
      <name val="Times New Roman"/>
      <family val="1"/>
      <charset val="186"/>
    </font>
    <font>
      <vertAlign val="superscript"/>
      <sz val="10"/>
      <name val="Times New Roman"/>
      <family val="1"/>
      <charset val="186"/>
    </font>
    <font>
      <b/>
      <sz val="10"/>
      <name val="Times New Roman"/>
      <family val="1"/>
      <charset val="186"/>
    </font>
    <font>
      <b/>
      <sz val="14"/>
      <name val="Times New Roman"/>
      <family val="1"/>
      <charset val="186"/>
    </font>
    <font>
      <b/>
      <sz val="10"/>
      <name val="Arial"/>
      <family val="2"/>
      <charset val="186"/>
    </font>
    <font>
      <b/>
      <sz val="12"/>
      <name val="Times New Roman"/>
      <family val="1"/>
      <charset val="186"/>
    </font>
    <font>
      <b/>
      <sz val="11"/>
      <name val="Times New Roman"/>
      <family val="1"/>
      <charset val="186"/>
    </font>
    <font>
      <sz val="10"/>
      <color rgb="FFFF0000"/>
      <name val="Times New Roman"/>
      <family val="1"/>
      <charset val="186"/>
    </font>
    <font>
      <i/>
      <sz val="9"/>
      <name val="Times New Roman"/>
      <family val="1"/>
      <charset val="186"/>
    </font>
    <font>
      <b/>
      <i/>
      <sz val="11"/>
      <name val="Times New Roman"/>
      <family val="1"/>
      <charset val="186"/>
    </font>
    <font>
      <sz val="11"/>
      <name val="Times New Roman"/>
      <family val="1"/>
      <charset val="186"/>
    </font>
    <font>
      <sz val="14"/>
      <name val="Times New Roman"/>
      <family val="1"/>
      <charset val="186"/>
    </font>
    <font>
      <b/>
      <sz val="20"/>
      <name val="Times New Roman"/>
      <family val="1"/>
      <charset val="186"/>
    </font>
    <font>
      <b/>
      <vertAlign val="superscript"/>
      <sz val="10"/>
      <name val="Times New Roman"/>
      <family val="1"/>
      <charset val="186"/>
    </font>
    <font>
      <b/>
      <i/>
      <sz val="10"/>
      <name val="Times New Roman"/>
      <family val="1"/>
      <charset val="186"/>
    </font>
    <font>
      <sz val="9"/>
      <name val="Times New Roman"/>
      <family val="1"/>
      <charset val="186"/>
    </font>
    <font>
      <i/>
      <sz val="11"/>
      <color rgb="FFFF0000"/>
      <name val="Tahoma"/>
      <family val="2"/>
      <charset val="186"/>
    </font>
    <font>
      <b/>
      <sz val="16"/>
      <name val="Tahoma"/>
      <family val="2"/>
      <charset val="186"/>
    </font>
    <font>
      <b/>
      <sz val="10"/>
      <color rgb="FFFF0000"/>
      <name val="Arial"/>
      <family val="2"/>
      <charset val="186"/>
    </font>
    <font>
      <sz val="10"/>
      <name val="Arial"/>
      <family val="2"/>
    </font>
    <font>
      <sz val="8"/>
      <name val="Arial"/>
      <family val="2"/>
      <charset val="186"/>
    </font>
    <font>
      <i/>
      <sz val="11"/>
      <name val="Times New Roman"/>
      <family val="1"/>
      <charset val="186"/>
    </font>
    <font>
      <vertAlign val="superscript"/>
      <sz val="11"/>
      <name val="Times New Roman"/>
      <family val="1"/>
      <charset val="186"/>
    </font>
    <font>
      <sz val="10"/>
      <color rgb="FF000000"/>
      <name val="Arial"/>
      <family val="2"/>
      <charset val="186"/>
    </font>
    <font>
      <i/>
      <sz val="11"/>
      <color rgb="FF7F7F7F"/>
      <name val="Calibri"/>
      <family val="2"/>
      <charset val="186"/>
    </font>
    <font>
      <sz val="11"/>
      <color rgb="FF000000"/>
      <name val="Times New Roman"/>
      <family val="1"/>
      <charset val="186"/>
    </font>
    <font>
      <sz val="12"/>
      <name val="Times New Roman"/>
      <family val="1"/>
      <charset val="186"/>
    </font>
    <font>
      <b/>
      <u/>
      <sz val="11"/>
      <name val="Times New Roman"/>
      <family val="1"/>
      <charset val="186"/>
    </font>
    <font>
      <vertAlign val="superscript"/>
      <sz val="11"/>
      <color rgb="FF000000"/>
      <name val="Times New Roman"/>
      <family val="1"/>
      <charset val="186"/>
    </font>
    <font>
      <vertAlign val="superscript"/>
      <sz val="9"/>
      <name val="Times New Roman"/>
      <family val="1"/>
      <charset val="186"/>
    </font>
    <font>
      <b/>
      <i/>
      <vertAlign val="superscript"/>
      <sz val="11"/>
      <name val="Times New Roman"/>
      <family val="1"/>
      <charset val="186"/>
    </font>
    <font>
      <i/>
      <sz val="11"/>
      <color rgb="FF000000"/>
      <name val="Times New Roman"/>
      <family val="1"/>
      <charset val="186"/>
    </font>
    <font>
      <b/>
      <i/>
      <sz val="11"/>
      <color rgb="FF000000"/>
      <name val="Times New Roman"/>
      <family val="1"/>
      <charset val="186"/>
    </font>
    <font>
      <sz val="8"/>
      <name val="Times New Roman"/>
      <family val="1"/>
      <charset val="186"/>
    </font>
    <font>
      <b/>
      <sz val="11"/>
      <color rgb="FFFF0000"/>
      <name val="Times New Roman"/>
      <family val="1"/>
      <charset val="186"/>
    </font>
    <font>
      <b/>
      <sz val="8"/>
      <color rgb="FFFF0000"/>
      <name val="Times New Roman"/>
      <family val="1"/>
      <charset val="186"/>
    </font>
    <font>
      <sz val="11"/>
      <color theme="1"/>
      <name val="Arial"/>
      <family val="2"/>
    </font>
    <font>
      <b/>
      <sz val="14"/>
      <color theme="4"/>
      <name val="Arial"/>
      <family val="2"/>
      <charset val="186"/>
    </font>
    <font>
      <sz val="11"/>
      <color theme="0"/>
      <name val="Arial"/>
      <family val="2"/>
    </font>
    <font>
      <u/>
      <sz val="11"/>
      <color theme="10"/>
      <name val="Arial"/>
      <family val="2"/>
    </font>
    <font>
      <sz val="11"/>
      <color rgb="FFFF0000"/>
      <name val="Arial"/>
      <family val="2"/>
    </font>
    <font>
      <sz val="11"/>
      <color theme="1"/>
      <name val="Calibri"/>
      <family val="2"/>
      <scheme val="minor"/>
    </font>
    <font>
      <b/>
      <sz val="12"/>
      <name val="Calibri"/>
      <family val="2"/>
      <charset val="186"/>
      <scheme val="minor"/>
    </font>
    <font>
      <i/>
      <sz val="11"/>
      <color theme="1"/>
      <name val="Arial"/>
      <family val="2"/>
      <charset val="186"/>
    </font>
    <font>
      <b/>
      <sz val="12"/>
      <color theme="1"/>
      <name val="Calibri"/>
      <family val="2"/>
      <charset val="186"/>
      <scheme val="minor"/>
    </font>
    <font>
      <sz val="12"/>
      <name val="Calibri"/>
      <family val="2"/>
      <charset val="186"/>
      <scheme val="minor"/>
    </font>
    <font>
      <sz val="12"/>
      <color theme="1"/>
      <name val="Calibri"/>
      <family val="2"/>
      <scheme val="minor"/>
    </font>
    <font>
      <sz val="12"/>
      <color theme="1"/>
      <name val="Calibri"/>
      <family val="2"/>
      <charset val="186"/>
      <scheme val="minor"/>
    </font>
    <font>
      <sz val="12"/>
      <color rgb="FFFF0000"/>
      <name val="Calibri"/>
      <family val="2"/>
      <charset val="186"/>
      <scheme val="minor"/>
    </font>
    <font>
      <sz val="12"/>
      <color theme="8"/>
      <name val="Calibri"/>
      <family val="2"/>
      <charset val="186"/>
      <scheme val="minor"/>
    </font>
    <font>
      <b/>
      <sz val="12"/>
      <color theme="4"/>
      <name val="Calibri"/>
      <family val="2"/>
      <charset val="186"/>
      <scheme val="minor"/>
    </font>
    <font>
      <sz val="11"/>
      <color theme="0" tint="-0.34998626667073579"/>
      <name val="Arial"/>
      <family val="2"/>
    </font>
    <font>
      <sz val="11"/>
      <color theme="1"/>
      <name val="Arial"/>
      <family val="2"/>
      <charset val="186"/>
    </font>
    <font>
      <b/>
      <sz val="12"/>
      <color rgb="FFFF0000"/>
      <name val="Arial"/>
      <family val="2"/>
    </font>
    <font>
      <b/>
      <u/>
      <sz val="12"/>
      <color rgb="FFFF0000"/>
      <name val="Arial"/>
      <family val="2"/>
    </font>
    <font>
      <b/>
      <sz val="11"/>
      <color rgb="FFFF0000"/>
      <name val="Arial"/>
      <family val="2"/>
      <charset val="186"/>
    </font>
    <font>
      <sz val="11"/>
      <color theme="0" tint="-0.499984740745262"/>
      <name val="Arial"/>
      <family val="2"/>
    </font>
    <font>
      <b/>
      <sz val="12"/>
      <color theme="4"/>
      <name val="Arial"/>
      <family val="2"/>
      <charset val="186"/>
    </font>
    <font>
      <b/>
      <sz val="11"/>
      <color theme="1"/>
      <name val="Arial"/>
      <family val="2"/>
      <charset val="186"/>
    </font>
    <font>
      <b/>
      <sz val="11"/>
      <color theme="1"/>
      <name val="Calibri"/>
      <family val="2"/>
      <charset val="186"/>
      <scheme val="minor"/>
    </font>
    <font>
      <b/>
      <sz val="12"/>
      <color theme="1"/>
      <name val="Arial"/>
      <family val="2"/>
      <charset val="186"/>
    </font>
    <font>
      <sz val="8"/>
      <color rgb="FFFF0000"/>
      <name val="Times New Roman"/>
      <family val="1"/>
      <charset val="186"/>
    </font>
    <font>
      <sz val="11"/>
      <color indexed="8"/>
      <name val="Times New Roman"/>
      <family val="1"/>
      <charset val="186"/>
    </font>
    <font>
      <b/>
      <sz val="11"/>
      <color indexed="8"/>
      <name val="Times New Roman"/>
      <family val="1"/>
      <charset val="186"/>
    </font>
    <font>
      <sz val="12"/>
      <color indexed="8"/>
      <name val="Times New Roman"/>
      <family val="1"/>
      <charset val="186"/>
    </font>
    <font>
      <b/>
      <sz val="12"/>
      <color indexed="8"/>
      <name val="Times New Roman"/>
      <family val="1"/>
      <charset val="186"/>
    </font>
    <font>
      <b/>
      <vertAlign val="superscript"/>
      <sz val="12"/>
      <name val="Times New Roman"/>
      <family val="1"/>
      <charset val="186"/>
    </font>
    <font>
      <sz val="8"/>
      <color theme="1"/>
      <name val="Times New Roman"/>
      <family val="1"/>
      <charset val="186"/>
    </font>
    <font>
      <sz val="11"/>
      <color theme="1"/>
      <name val="Times New Roman"/>
      <family val="1"/>
      <charset val="186"/>
    </font>
    <font>
      <i/>
      <sz val="8"/>
      <name val="Times New Roman"/>
      <family val="1"/>
      <charset val="186"/>
    </font>
    <font>
      <i/>
      <sz val="12"/>
      <color rgb="FFFF0000"/>
      <name val="Arial"/>
      <family val="2"/>
      <charset val="186"/>
    </font>
    <font>
      <b/>
      <i/>
      <sz val="12"/>
      <color rgb="FFFF0000"/>
      <name val="Arial"/>
      <family val="2"/>
      <charset val="186"/>
    </font>
    <font>
      <b/>
      <u/>
      <sz val="11"/>
      <color theme="1"/>
      <name val="Arial"/>
      <family val="2"/>
      <charset val="186"/>
    </font>
    <font>
      <i/>
      <sz val="11"/>
      <name val="Arial"/>
      <family val="2"/>
      <charset val="186"/>
    </font>
    <font>
      <sz val="10"/>
      <color rgb="FFFF0000"/>
      <name val="Arial"/>
      <family val="2"/>
      <charset val="186"/>
    </font>
    <font>
      <b/>
      <sz val="9"/>
      <name val="Times New Roman"/>
      <family val="1"/>
      <charset val="186"/>
    </font>
    <font>
      <b/>
      <i/>
      <sz val="8"/>
      <name val="Times New Roman"/>
      <family val="1"/>
      <charset val="186"/>
    </font>
    <font>
      <b/>
      <sz val="11"/>
      <color rgb="FF000000"/>
      <name val="Times New Roman"/>
      <family val="1"/>
      <charset val="186"/>
    </font>
    <font>
      <i/>
      <sz val="11"/>
      <color theme="1"/>
      <name val="Times New Roman"/>
      <family val="1"/>
      <charset val="186"/>
    </font>
    <font>
      <b/>
      <sz val="11"/>
      <color theme="1"/>
      <name val="Times New Roman"/>
      <family val="1"/>
      <charset val="186"/>
    </font>
    <font>
      <vertAlign val="superscript"/>
      <sz val="11"/>
      <color theme="1"/>
      <name val="Times New Roman"/>
      <family val="1"/>
      <charset val="186"/>
    </font>
    <font>
      <b/>
      <sz val="11"/>
      <color indexed="9"/>
      <name val="Times New Roman"/>
      <family val="1"/>
      <charset val="186"/>
    </font>
    <font>
      <sz val="11"/>
      <color indexed="9"/>
      <name val="Times New Roman"/>
      <family val="1"/>
      <charset val="186"/>
    </font>
    <font>
      <b/>
      <sz val="11"/>
      <color theme="9" tint="-0.499984740745262"/>
      <name val="Times New Roman"/>
      <family val="1"/>
      <charset val="186"/>
    </font>
    <font>
      <sz val="11"/>
      <color theme="9" tint="-0.499984740745262"/>
      <name val="Times New Roman"/>
      <family val="1"/>
      <charset val="186"/>
    </font>
    <font>
      <vertAlign val="superscript"/>
      <sz val="11"/>
      <color theme="9" tint="-0.499984740745262"/>
      <name val="Times New Roman"/>
      <family val="1"/>
      <charset val="186"/>
    </font>
    <font>
      <b/>
      <sz val="14"/>
      <color rgb="FFFF0000"/>
      <name val="Arial"/>
      <family val="2"/>
      <charset val="186"/>
    </font>
    <font>
      <sz val="11"/>
      <name val="Arial"/>
      <family val="2"/>
    </font>
    <font>
      <b/>
      <sz val="11"/>
      <name val="Arial"/>
      <family val="2"/>
    </font>
    <font>
      <b/>
      <u/>
      <sz val="11"/>
      <name val="Arial"/>
      <family val="2"/>
    </font>
    <font>
      <i/>
      <sz val="11"/>
      <name val="Arial"/>
      <family val="2"/>
    </font>
    <font>
      <i/>
      <sz val="11"/>
      <color rgb="FF57257D"/>
      <name val="Calibri"/>
      <family val="2"/>
      <charset val="186"/>
      <scheme val="minor"/>
    </font>
    <font>
      <b/>
      <i/>
      <u/>
      <sz val="11"/>
      <color rgb="FF57257D"/>
      <name val="Calibri"/>
      <family val="2"/>
      <charset val="186"/>
      <scheme val="minor"/>
    </font>
    <font>
      <b/>
      <i/>
      <sz val="11"/>
      <color rgb="FF57257D"/>
      <name val="Calibri"/>
      <family val="2"/>
      <charset val="186"/>
      <scheme val="minor"/>
    </font>
    <font>
      <i/>
      <sz val="11"/>
      <color rgb="FF7030A0"/>
      <name val="Arial"/>
      <family val="2"/>
      <charset val="186"/>
    </font>
    <font>
      <i/>
      <sz val="12"/>
      <color theme="1" tint="0.34998626667073579"/>
      <name val="Calibri"/>
      <family val="2"/>
      <charset val="186"/>
      <scheme val="minor"/>
    </font>
    <font>
      <i/>
      <sz val="12"/>
      <color rgb="FF57257D"/>
      <name val="Calibri"/>
      <family val="2"/>
      <charset val="186"/>
      <scheme val="minor"/>
    </font>
    <font>
      <b/>
      <i/>
      <u/>
      <sz val="12"/>
      <color rgb="FF57257D"/>
      <name val="Calibri"/>
      <family val="2"/>
      <charset val="186"/>
      <scheme val="minor"/>
    </font>
    <font>
      <i/>
      <u/>
      <sz val="12"/>
      <color rgb="FF57257D"/>
      <name val="Calibri"/>
      <family val="2"/>
      <charset val="186"/>
      <scheme val="minor"/>
    </font>
    <font>
      <b/>
      <i/>
      <sz val="12"/>
      <color rgb="FF57257D"/>
      <name val="Calibri"/>
      <family val="2"/>
      <charset val="186"/>
      <scheme val="minor"/>
    </font>
    <font>
      <sz val="11"/>
      <color rgb="FF001C37"/>
      <name val="Arial"/>
      <family val="2"/>
      <charset val="186"/>
    </font>
    <font>
      <i/>
      <sz val="10"/>
      <name val="Times New Roman"/>
      <family val="1"/>
      <charset val="186"/>
    </font>
    <font>
      <u/>
      <sz val="11"/>
      <color rgb="FF000000"/>
      <name val="Times New Roman"/>
      <family val="1"/>
      <charset val="186"/>
    </font>
    <font>
      <sz val="11"/>
      <name val="Arial"/>
      <family val="2"/>
      <charset val="186"/>
    </font>
  </fonts>
  <fills count="21">
    <fill>
      <patternFill patternType="none"/>
    </fill>
    <fill>
      <patternFill patternType="gray125"/>
    </fill>
    <fill>
      <patternFill patternType="solid">
        <fgColor rgb="FFECF2FA"/>
        <bgColor rgb="FFDCE6F2"/>
      </patternFill>
    </fill>
    <fill>
      <patternFill patternType="solid">
        <fgColor rgb="FFB9CDE5"/>
        <bgColor rgb="FFC0C0C0"/>
      </patternFill>
    </fill>
    <fill>
      <patternFill patternType="solid">
        <fgColor rgb="FFE6B9B8"/>
        <bgColor rgb="FFC0C0C0"/>
      </patternFill>
    </fill>
    <fill>
      <patternFill patternType="solid">
        <fgColor theme="0"/>
        <bgColor indexed="64"/>
      </patternFill>
    </fill>
    <fill>
      <patternFill patternType="solid">
        <fgColor theme="0"/>
        <bgColor rgb="FFDCE6F2"/>
      </patternFill>
    </fill>
    <fill>
      <patternFill patternType="solid">
        <fgColor theme="5" tint="0.79998168889431442"/>
        <bgColor rgb="FFDCE6F2"/>
      </patternFill>
    </fill>
    <fill>
      <patternFill patternType="solid">
        <fgColor theme="5" tint="0.79998168889431442"/>
        <bgColor indexed="64"/>
      </patternFill>
    </fill>
    <fill>
      <patternFill patternType="solid">
        <fgColor rgb="FFFFFF00"/>
        <bgColor indexed="64"/>
      </patternFill>
    </fill>
    <fill>
      <patternFill patternType="solid">
        <fgColor rgb="FFEDF0F9"/>
        <bgColor indexed="64"/>
      </patternFill>
    </fill>
    <fill>
      <patternFill patternType="solid">
        <fgColor rgb="FFEDF0F9"/>
        <bgColor rgb="FFDCE6F2"/>
      </patternFill>
    </fill>
    <fill>
      <patternFill patternType="solid">
        <fgColor theme="4" tint="0.79998168889431442"/>
        <bgColor indexed="64"/>
      </patternFill>
    </fill>
    <fill>
      <patternFill patternType="solid">
        <fgColor theme="0" tint="-4.9989318521683403E-2"/>
        <bgColor indexed="64"/>
      </patternFill>
    </fill>
    <fill>
      <patternFill patternType="solid">
        <fgColor theme="8" tint="0.59999389629810485"/>
        <bgColor rgb="FFDCE6F2"/>
      </patternFill>
    </fill>
    <fill>
      <patternFill patternType="solid">
        <fgColor theme="8" tint="0.59999389629810485"/>
        <bgColor indexed="64"/>
      </patternFill>
    </fill>
    <fill>
      <patternFill patternType="solid">
        <fgColor theme="9" tint="0.59999389629810485"/>
        <bgColor rgb="FFDCE6F2"/>
      </patternFill>
    </fill>
    <fill>
      <patternFill patternType="solid">
        <fgColor rgb="FFFFFFCC"/>
        <bgColor indexed="64"/>
      </patternFill>
    </fill>
    <fill>
      <patternFill patternType="solid">
        <fgColor theme="9" tint="0.79998168889431442"/>
        <bgColor indexed="64"/>
      </patternFill>
    </fill>
    <fill>
      <patternFill patternType="solid">
        <fgColor rgb="FFFFFFCC"/>
        <bgColor rgb="FFDCE6F2"/>
      </patternFill>
    </fill>
    <fill>
      <patternFill patternType="solid">
        <fgColor rgb="FF92D050"/>
        <bgColor indexed="64"/>
      </patternFill>
    </fill>
  </fills>
  <borders count="2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thin">
        <color theme="0" tint="-0.249977111117893"/>
      </left>
      <right style="thin">
        <color theme="0" tint="-0.249977111117893"/>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top style="thin">
        <color theme="0" tint="-0.249977111117893"/>
      </top>
      <bottom style="thin">
        <color theme="0" tint="-0.249977111117893"/>
      </bottom>
      <diagonal/>
    </border>
    <border>
      <left/>
      <right/>
      <top/>
      <bottom style="thin">
        <color auto="1"/>
      </bottom>
      <diagonal/>
    </border>
    <border>
      <left/>
      <right/>
      <top style="thin">
        <color theme="0" tint="-0.249977111117893"/>
      </top>
      <bottom/>
      <diagonal/>
    </border>
    <border>
      <left style="thin">
        <color theme="0" tint="-0.249977111117893"/>
      </left>
      <right/>
      <top style="thin">
        <color theme="0" tint="-0.249977111117893"/>
      </top>
      <bottom/>
      <diagonal/>
    </border>
    <border>
      <left/>
      <right style="thin">
        <color theme="0" tint="-0.249977111117893"/>
      </right>
      <top style="thin">
        <color theme="0" tint="-0.249977111117893"/>
      </top>
      <bottom/>
      <diagonal/>
    </border>
    <border>
      <left style="thin">
        <color theme="0" tint="-0.249977111117893"/>
      </left>
      <right/>
      <top/>
      <bottom style="thin">
        <color theme="0" tint="-0.249977111117893"/>
      </bottom>
      <diagonal/>
    </border>
    <border>
      <left/>
      <right/>
      <top/>
      <bottom style="thin">
        <color theme="0" tint="-0.249977111117893"/>
      </bottom>
      <diagonal/>
    </border>
    <border>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auto="1"/>
      </left>
      <right style="thin">
        <color auto="1"/>
      </right>
      <top/>
      <bottom style="thin">
        <color auto="1"/>
      </bottom>
      <diagonal/>
    </border>
    <border>
      <left style="thin">
        <color auto="1"/>
      </left>
      <right style="thin">
        <color auto="1"/>
      </right>
      <top/>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17">
    <xf numFmtId="0" fontId="0" fillId="0" borderId="0"/>
    <xf numFmtId="9" fontId="3" fillId="0" borderId="0" applyBorder="0" applyProtection="0"/>
    <xf numFmtId="164" fontId="3" fillId="0" borderId="0" applyBorder="0" applyProtection="0"/>
    <xf numFmtId="0" fontId="3" fillId="0" borderId="0"/>
    <xf numFmtId="0" fontId="4" fillId="0" borderId="0"/>
    <xf numFmtId="0" fontId="3" fillId="0" borderId="0"/>
    <xf numFmtId="0" fontId="24" fillId="0" borderId="0"/>
    <xf numFmtId="0" fontId="2" fillId="0" borderId="0"/>
    <xf numFmtId="0" fontId="1" fillId="0" borderId="0"/>
    <xf numFmtId="9" fontId="1" fillId="0" borderId="0" applyFont="0" applyFill="0" applyBorder="0" applyAlignment="0" applyProtection="0"/>
    <xf numFmtId="0" fontId="28" fillId="0" borderId="0"/>
    <xf numFmtId="0" fontId="1" fillId="0" borderId="0"/>
    <xf numFmtId="0" fontId="29" fillId="0" borderId="0"/>
    <xf numFmtId="43" fontId="28" fillId="0" borderId="0" applyFont="0" applyFill="0" applyBorder="0" applyAlignment="0" applyProtection="0"/>
    <xf numFmtId="0" fontId="41" fillId="0" borderId="0"/>
    <xf numFmtId="0" fontId="44" fillId="0" borderId="0" applyNumberFormat="0" applyFill="0" applyBorder="0" applyAlignment="0" applyProtection="0"/>
    <xf numFmtId="0" fontId="46" fillId="0" borderId="0"/>
  </cellStyleXfs>
  <cellXfs count="381">
    <xf numFmtId="0" fontId="0" fillId="0" borderId="0" xfId="0"/>
    <xf numFmtId="3" fontId="5" fillId="2" borderId="1" xfId="0" applyNumberFormat="1" applyFont="1" applyFill="1" applyBorder="1" applyAlignment="1">
      <alignment horizontal="center"/>
    </xf>
    <xf numFmtId="0" fontId="0" fillId="0" borderId="0" xfId="0" applyAlignment="1" applyProtection="1">
      <alignment horizontal="center"/>
      <protection locked="0"/>
    </xf>
    <xf numFmtId="0" fontId="0" fillId="0" borderId="0" xfId="0" applyProtection="1">
      <protection locked="0"/>
    </xf>
    <xf numFmtId="0" fontId="5" fillId="0" borderId="0" xfId="0" applyFont="1" applyProtection="1">
      <protection locked="0"/>
    </xf>
    <xf numFmtId="2" fontId="7" fillId="2" borderId="1" xfId="0" applyNumberFormat="1" applyFont="1" applyFill="1" applyBorder="1" applyAlignment="1">
      <alignment horizontal="center"/>
    </xf>
    <xf numFmtId="0" fontId="5" fillId="0" borderId="0" xfId="0" applyFont="1" applyAlignment="1" applyProtection="1">
      <alignment horizontal="center"/>
      <protection locked="0"/>
    </xf>
    <xf numFmtId="0" fontId="8" fillId="0" borderId="0" xfId="2" applyNumberFormat="1" applyFont="1" applyBorder="1" applyAlignment="1" applyProtection="1">
      <alignment horizontal="left"/>
      <protection locked="0"/>
    </xf>
    <xf numFmtId="10" fontId="5" fillId="0" borderId="0" xfId="0" applyNumberFormat="1" applyFont="1" applyAlignment="1" applyProtection="1">
      <alignment horizontal="center"/>
      <protection locked="0"/>
    </xf>
    <xf numFmtId="0" fontId="13" fillId="0" borderId="0" xfId="0" applyFont="1" applyAlignment="1" applyProtection="1">
      <alignment horizontal="center"/>
      <protection locked="0"/>
    </xf>
    <xf numFmtId="0" fontId="5" fillId="0" borderId="0" xfId="2" applyNumberFormat="1" applyFont="1" applyBorder="1" applyProtection="1">
      <protection locked="0"/>
    </xf>
    <xf numFmtId="0" fontId="7" fillId="0" borderId="0" xfId="0" applyFont="1" applyAlignment="1" applyProtection="1">
      <alignment horizontal="right"/>
      <protection locked="0"/>
    </xf>
    <xf numFmtId="0" fontId="16" fillId="0" borderId="0" xfId="2" applyNumberFormat="1" applyFont="1" applyBorder="1" applyProtection="1">
      <protection locked="0"/>
    </xf>
    <xf numFmtId="0" fontId="5" fillId="0" borderId="0" xfId="0" applyFont="1" applyAlignment="1" applyProtection="1">
      <alignment horizontal="right"/>
      <protection locked="0"/>
    </xf>
    <xf numFmtId="0" fontId="5" fillId="0" borderId="0" xfId="0" applyFont="1" applyAlignment="1">
      <alignment horizontal="right"/>
    </xf>
    <xf numFmtId="0" fontId="5" fillId="0" borderId="0" xfId="2" applyNumberFormat="1" applyFont="1" applyBorder="1" applyProtection="1"/>
    <xf numFmtId="0" fontId="5" fillId="2" borderId="2" xfId="0" applyFont="1" applyFill="1" applyBorder="1" applyAlignment="1">
      <alignment horizontal="center" vertical="center" wrapText="1"/>
    </xf>
    <xf numFmtId="0" fontId="5" fillId="2" borderId="0" xfId="2" applyNumberFormat="1" applyFont="1" applyFill="1" applyBorder="1" applyProtection="1"/>
    <xf numFmtId="3" fontId="19" fillId="2" borderId="1" xfId="0" applyNumberFormat="1" applyFont="1" applyFill="1" applyBorder="1" applyAlignment="1">
      <alignment horizontal="center"/>
    </xf>
    <xf numFmtId="4" fontId="19" fillId="2" borderId="1" xfId="0" applyNumberFormat="1" applyFont="1" applyFill="1" applyBorder="1" applyAlignment="1">
      <alignment horizontal="center"/>
    </xf>
    <xf numFmtId="3" fontId="5" fillId="0" borderId="0" xfId="2" applyNumberFormat="1" applyFont="1" applyBorder="1" applyProtection="1"/>
    <xf numFmtId="0" fontId="5" fillId="0" borderId="0" xfId="0" applyFont="1"/>
    <xf numFmtId="2" fontId="5" fillId="0" borderId="0" xfId="0" applyNumberFormat="1" applyFont="1" applyAlignment="1">
      <alignment horizontal="center"/>
    </xf>
    <xf numFmtId="2" fontId="5" fillId="2" borderId="0" xfId="0" applyNumberFormat="1" applyFont="1" applyFill="1" applyAlignment="1">
      <alignment horizontal="center"/>
    </xf>
    <xf numFmtId="0" fontId="12" fillId="0" borderId="0" xfId="0" applyFont="1"/>
    <xf numFmtId="0" fontId="5" fillId="2" borderId="0" xfId="2" applyNumberFormat="1" applyFont="1" applyFill="1" applyBorder="1" applyAlignment="1" applyProtection="1">
      <alignment wrapText="1"/>
    </xf>
    <xf numFmtId="0" fontId="7" fillId="0" borderId="0" xfId="0" applyFont="1" applyAlignment="1">
      <alignment horizontal="right"/>
    </xf>
    <xf numFmtId="0" fontId="5" fillId="0" borderId="0" xfId="2" applyNumberFormat="1" applyFont="1" applyBorder="1" applyAlignment="1" applyProtection="1">
      <alignment horizontal="right"/>
    </xf>
    <xf numFmtId="0" fontId="20" fillId="0" borderId="0" xfId="2" applyNumberFormat="1" applyFont="1" applyBorder="1" applyAlignment="1" applyProtection="1">
      <alignment horizontal="center"/>
      <protection locked="0"/>
    </xf>
    <xf numFmtId="0" fontId="12" fillId="0" borderId="0" xfId="2" applyNumberFormat="1" applyFont="1" applyBorder="1" applyProtection="1">
      <protection locked="0"/>
    </xf>
    <xf numFmtId="0" fontId="5" fillId="0" borderId="0" xfId="2" applyNumberFormat="1" applyFont="1" applyBorder="1" applyAlignment="1" applyProtection="1">
      <alignment wrapText="1"/>
      <protection locked="0"/>
    </xf>
    <xf numFmtId="0" fontId="15" fillId="2" borderId="1" xfId="0" applyFont="1" applyFill="1" applyBorder="1" applyAlignment="1">
      <alignment vertical="center" wrapText="1"/>
    </xf>
    <xf numFmtId="0" fontId="11" fillId="2" borderId="1" xfId="0" applyFont="1" applyFill="1" applyBorder="1" applyAlignment="1">
      <alignment horizontal="center" vertical="center"/>
    </xf>
    <xf numFmtId="0" fontId="11" fillId="2" borderId="1" xfId="0" applyFont="1" applyFill="1" applyBorder="1" applyAlignment="1">
      <alignment vertical="center" wrapText="1"/>
    </xf>
    <xf numFmtId="3" fontId="11" fillId="2" borderId="1" xfId="0" applyNumberFormat="1" applyFont="1" applyFill="1" applyBorder="1" applyAlignment="1">
      <alignment horizontal="center" vertical="center"/>
    </xf>
    <xf numFmtId="9" fontId="11" fillId="2" borderId="1" xfId="0" applyNumberFormat="1" applyFont="1" applyFill="1" applyBorder="1" applyAlignment="1">
      <alignment horizontal="center" vertical="center"/>
    </xf>
    <xf numFmtId="3" fontId="15" fillId="0" borderId="1" xfId="0" applyNumberFormat="1" applyFont="1" applyBorder="1" applyAlignment="1" applyProtection="1">
      <alignment horizontal="center" vertical="center"/>
      <protection locked="0"/>
    </xf>
    <xf numFmtId="165" fontId="15" fillId="2" borderId="1" xfId="0" applyNumberFormat="1" applyFont="1" applyFill="1" applyBorder="1" applyAlignment="1">
      <alignment horizontal="center" vertical="center"/>
    </xf>
    <xf numFmtId="3" fontId="15" fillId="2" borderId="1" xfId="0" applyNumberFormat="1" applyFont="1" applyFill="1" applyBorder="1" applyAlignment="1">
      <alignment horizontal="center" vertical="center"/>
    </xf>
    <xf numFmtId="9" fontId="15" fillId="2" borderId="1" xfId="0" applyNumberFormat="1" applyFont="1" applyFill="1" applyBorder="1" applyAlignment="1">
      <alignment horizontal="center" vertical="center"/>
    </xf>
    <xf numFmtId="0" fontId="9" fillId="0" borderId="0" xfId="0" applyFont="1" applyProtection="1">
      <protection locked="0"/>
    </xf>
    <xf numFmtId="0" fontId="5" fillId="0" borderId="0" xfId="2" applyNumberFormat="1" applyFont="1" applyBorder="1" applyAlignment="1" applyProtection="1">
      <alignment wrapText="1"/>
    </xf>
    <xf numFmtId="0" fontId="4" fillId="0" borderId="0" xfId="0" applyFont="1" applyAlignment="1" applyProtection="1">
      <alignment horizontal="center"/>
      <protection locked="0"/>
    </xf>
    <xf numFmtId="0" fontId="4" fillId="0" borderId="0" xfId="0" applyFont="1" applyProtection="1">
      <protection locked="0"/>
    </xf>
    <xf numFmtId="3" fontId="15" fillId="0" borderId="1" xfId="0" applyNumberFormat="1" applyFont="1" applyBorder="1" applyAlignment="1" applyProtection="1">
      <alignment horizontal="center"/>
      <protection locked="0"/>
    </xf>
    <xf numFmtId="0" fontId="7" fillId="0" borderId="0" xfId="2" applyNumberFormat="1" applyFont="1" applyBorder="1" applyProtection="1"/>
    <xf numFmtId="0" fontId="9" fillId="0" borderId="0" xfId="0" applyFont="1"/>
    <xf numFmtId="165" fontId="5" fillId="0" borderId="0" xfId="0" applyNumberFormat="1" applyFont="1" applyProtection="1">
      <protection locked="0"/>
    </xf>
    <xf numFmtId="4" fontId="7" fillId="2" borderId="1" xfId="0" applyNumberFormat="1" applyFont="1" applyFill="1" applyBorder="1" applyAlignment="1">
      <alignment horizontal="center" wrapText="1"/>
    </xf>
    <xf numFmtId="0" fontId="22" fillId="0" borderId="0" xfId="0" applyFont="1"/>
    <xf numFmtId="3" fontId="5" fillId="0" borderId="0" xfId="0" applyNumberFormat="1" applyFont="1" applyProtection="1">
      <protection locked="0"/>
    </xf>
    <xf numFmtId="3" fontId="5" fillId="0" borderId="0" xfId="2" applyNumberFormat="1" applyFont="1" applyBorder="1" applyProtection="1">
      <protection locked="0"/>
    </xf>
    <xf numFmtId="0" fontId="0" fillId="0" borderId="0" xfId="0" applyAlignment="1">
      <alignment horizontal="center"/>
    </xf>
    <xf numFmtId="0" fontId="26" fillId="0" borderId="0" xfId="0" applyFont="1" applyProtection="1">
      <protection locked="0"/>
    </xf>
    <xf numFmtId="0" fontId="30" fillId="5" borderId="0" xfId="0" applyFont="1" applyFill="1" applyAlignment="1">
      <alignment horizontal="left" vertical="center"/>
    </xf>
    <xf numFmtId="4" fontId="30" fillId="5" borderId="0" xfId="0" applyNumberFormat="1" applyFont="1" applyFill="1" applyAlignment="1">
      <alignment horizontal="center" vertical="center"/>
    </xf>
    <xf numFmtId="0" fontId="30" fillId="5" borderId="0" xfId="0" applyFont="1" applyFill="1" applyAlignment="1">
      <alignment horizontal="center" vertical="center"/>
    </xf>
    <xf numFmtId="9" fontId="15" fillId="5" borderId="0" xfId="1" applyFont="1" applyFill="1" applyBorder="1" applyAlignment="1">
      <alignment horizontal="center" vertical="center"/>
    </xf>
    <xf numFmtId="0" fontId="0" fillId="5" borderId="0" xfId="0" applyFill="1"/>
    <xf numFmtId="4" fontId="30" fillId="10" borderId="7" xfId="0" applyNumberFormat="1" applyFont="1" applyFill="1" applyBorder="1" applyAlignment="1">
      <alignment horizontal="center" vertical="center"/>
    </xf>
    <xf numFmtId="2" fontId="30" fillId="10" borderId="6" xfId="0" applyNumberFormat="1" applyFont="1" applyFill="1" applyBorder="1" applyAlignment="1">
      <alignment horizontal="center" vertical="center"/>
    </xf>
    <xf numFmtId="9" fontId="15" fillId="10" borderId="6" xfId="1" applyFont="1" applyFill="1" applyBorder="1" applyAlignment="1">
      <alignment horizontal="center" vertical="center"/>
    </xf>
    <xf numFmtId="0" fontId="10" fillId="11" borderId="1" xfId="0" applyFont="1" applyFill="1" applyBorder="1" applyAlignment="1">
      <alignment horizontal="center" vertical="center"/>
    </xf>
    <xf numFmtId="0" fontId="5" fillId="11" borderId="1" xfId="0" applyFont="1" applyFill="1" applyBorder="1" applyAlignment="1">
      <alignment horizontal="center" vertical="center" wrapText="1"/>
    </xf>
    <xf numFmtId="0" fontId="14" fillId="11" borderId="1" xfId="0" applyFont="1" applyFill="1" applyBorder="1" applyAlignment="1">
      <alignment horizontal="left" wrapText="1"/>
    </xf>
    <xf numFmtId="0" fontId="14" fillId="11" borderId="1" xfId="0" applyFont="1" applyFill="1" applyBorder="1" applyAlignment="1">
      <alignment horizontal="left"/>
    </xf>
    <xf numFmtId="0" fontId="15" fillId="11" borderId="1" xfId="0" applyFont="1" applyFill="1" applyBorder="1" applyAlignment="1">
      <alignment horizontal="left" wrapText="1" indent="1"/>
    </xf>
    <xf numFmtId="0" fontId="8" fillId="11" borderId="1" xfId="0" applyFont="1" applyFill="1" applyBorder="1" applyAlignment="1">
      <alignment horizontal="left"/>
    </xf>
    <xf numFmtId="0" fontId="14" fillId="11" borderId="1" xfId="0" applyFont="1" applyFill="1" applyBorder="1" applyAlignment="1">
      <alignment horizontal="left" vertical="center" wrapText="1"/>
    </xf>
    <xf numFmtId="0" fontId="8" fillId="11" borderId="1" xfId="0" applyFont="1" applyFill="1" applyBorder="1" applyAlignment="1">
      <alignment horizontal="left" wrapText="1"/>
    </xf>
    <xf numFmtId="0" fontId="5" fillId="11" borderId="1" xfId="0" applyFont="1" applyFill="1" applyBorder="1" applyAlignment="1">
      <alignment horizontal="left"/>
    </xf>
    <xf numFmtId="0" fontId="5" fillId="11" borderId="1" xfId="0" applyFont="1" applyFill="1" applyBorder="1" applyAlignment="1">
      <alignment horizontal="left" wrapText="1"/>
    </xf>
    <xf numFmtId="4" fontId="7" fillId="11" borderId="1" xfId="0" applyNumberFormat="1" applyFont="1" applyFill="1" applyBorder="1" applyAlignment="1">
      <alignment horizontal="center" wrapText="1"/>
    </xf>
    <xf numFmtId="2" fontId="7" fillId="11" borderId="2" xfId="0" applyNumberFormat="1" applyFont="1" applyFill="1" applyBorder="1" applyAlignment="1">
      <alignment horizontal="center"/>
    </xf>
    <xf numFmtId="3" fontId="5" fillId="11" borderId="1" xfId="0" applyNumberFormat="1" applyFont="1" applyFill="1" applyBorder="1" applyAlignment="1">
      <alignment horizontal="center"/>
    </xf>
    <xf numFmtId="3" fontId="8" fillId="11" borderId="1" xfId="0" applyNumberFormat="1" applyFont="1" applyFill="1" applyBorder="1" applyAlignment="1">
      <alignment horizontal="center"/>
    </xf>
    <xf numFmtId="3" fontId="5" fillId="11" borderId="1" xfId="2" applyNumberFormat="1" applyFont="1" applyFill="1" applyBorder="1" applyAlignment="1" applyProtection="1">
      <alignment horizontal="center"/>
    </xf>
    <xf numFmtId="3" fontId="19" fillId="11" borderId="1" xfId="0" applyNumberFormat="1" applyFont="1" applyFill="1" applyBorder="1" applyAlignment="1">
      <alignment horizontal="center"/>
    </xf>
    <xf numFmtId="9" fontId="15" fillId="10" borderId="1" xfId="1" applyFont="1" applyFill="1" applyBorder="1" applyAlignment="1" applyProtection="1">
      <alignment horizontal="center" vertical="center"/>
    </xf>
    <xf numFmtId="0" fontId="15" fillId="11" borderId="1" xfId="0" applyFont="1" applyFill="1" applyBorder="1" applyAlignment="1">
      <alignment horizontal="left" vertical="center" wrapText="1" indent="1"/>
    </xf>
    <xf numFmtId="0" fontId="15" fillId="10" borderId="1" xfId="0" applyFont="1" applyFill="1" applyBorder="1" applyAlignment="1">
      <alignment horizontal="center" vertical="center"/>
    </xf>
    <xf numFmtId="3" fontId="15" fillId="11" borderId="1" xfId="0" applyNumberFormat="1" applyFont="1" applyFill="1" applyBorder="1" applyAlignment="1">
      <alignment horizontal="center" vertical="center" wrapText="1"/>
    </xf>
    <xf numFmtId="0" fontId="15" fillId="10" borderId="1" xfId="0" applyFont="1" applyFill="1" applyBorder="1" applyAlignment="1">
      <alignment horizontal="center" vertical="center" wrapText="1"/>
    </xf>
    <xf numFmtId="3" fontId="15" fillId="10" borderId="1" xfId="0" applyNumberFormat="1" applyFont="1" applyFill="1" applyBorder="1" applyAlignment="1">
      <alignment horizontal="center" vertical="center"/>
    </xf>
    <xf numFmtId="9" fontId="15" fillId="10" borderId="1" xfId="1" applyFont="1" applyFill="1" applyBorder="1" applyAlignment="1">
      <alignment horizontal="center" vertical="center"/>
    </xf>
    <xf numFmtId="0" fontId="0" fillId="5" borderId="0" xfId="0" applyFill="1" applyProtection="1">
      <protection locked="0"/>
    </xf>
    <xf numFmtId="0" fontId="13" fillId="0" borderId="0" xfId="0" applyFont="1" applyAlignment="1" applyProtection="1">
      <alignment wrapText="1"/>
      <protection locked="0"/>
    </xf>
    <xf numFmtId="3" fontId="19" fillId="6" borderId="1" xfId="0" applyNumberFormat="1" applyFont="1" applyFill="1" applyBorder="1" applyAlignment="1" applyProtection="1">
      <alignment horizontal="center"/>
      <protection locked="0"/>
    </xf>
    <xf numFmtId="3" fontId="5" fillId="6" borderId="1" xfId="0" applyNumberFormat="1" applyFont="1" applyFill="1" applyBorder="1" applyAlignment="1" applyProtection="1">
      <alignment horizontal="center"/>
      <protection locked="0"/>
    </xf>
    <xf numFmtId="0" fontId="15" fillId="11" borderId="1" xfId="0" applyFont="1" applyFill="1" applyBorder="1" applyAlignment="1" applyProtection="1">
      <alignment horizontal="center" vertical="center" wrapText="1"/>
      <protection locked="0"/>
    </xf>
    <xf numFmtId="3" fontId="11" fillId="6" borderId="1" xfId="0" applyNumberFormat="1" applyFont="1" applyFill="1" applyBorder="1" applyAlignment="1" applyProtection="1">
      <alignment horizontal="center" vertical="center" wrapText="1"/>
      <protection locked="0"/>
    </xf>
    <xf numFmtId="3" fontId="15" fillId="6" borderId="1" xfId="0" applyNumberFormat="1" applyFont="1" applyFill="1" applyBorder="1" applyAlignment="1" applyProtection="1">
      <alignment horizontal="center" vertical="center" wrapText="1"/>
      <protection locked="0"/>
    </xf>
    <xf numFmtId="0" fontId="15" fillId="6" borderId="1" xfId="0" applyFont="1" applyFill="1" applyBorder="1" applyAlignment="1" applyProtection="1">
      <alignment horizontal="center" vertical="center" wrapText="1"/>
      <protection locked="0"/>
    </xf>
    <xf numFmtId="0" fontId="11" fillId="11" borderId="1" xfId="0" applyFont="1" applyFill="1" applyBorder="1" applyAlignment="1">
      <alignment horizontal="center" vertical="center" wrapText="1"/>
    </xf>
    <xf numFmtId="0" fontId="15" fillId="11" borderId="1" xfId="0" applyFont="1" applyFill="1" applyBorder="1" applyAlignment="1">
      <alignment horizontal="center" vertical="center" wrapText="1"/>
    </xf>
    <xf numFmtId="0" fontId="15" fillId="11" borderId="1" xfId="0" applyFont="1" applyFill="1" applyBorder="1" applyAlignment="1">
      <alignment vertical="center" wrapText="1"/>
    </xf>
    <xf numFmtId="9" fontId="5" fillId="10" borderId="1" xfId="1" applyFont="1" applyFill="1" applyBorder="1" applyAlignment="1" applyProtection="1">
      <alignment horizontal="center"/>
    </xf>
    <xf numFmtId="0" fontId="15" fillId="11" borderId="1" xfId="0" applyFont="1" applyFill="1" applyBorder="1" applyAlignment="1">
      <alignment horizontal="center"/>
    </xf>
    <xf numFmtId="0" fontId="15" fillId="10" borderId="1" xfId="0" applyFont="1" applyFill="1" applyBorder="1" applyAlignment="1">
      <alignment wrapText="1"/>
    </xf>
    <xf numFmtId="3" fontId="11" fillId="10" borderId="1" xfId="0" applyNumberFormat="1" applyFont="1" applyFill="1" applyBorder="1" applyAlignment="1">
      <alignment horizontal="center" wrapText="1"/>
    </xf>
    <xf numFmtId="0" fontId="5" fillId="10" borderId="0" xfId="0" applyFont="1" applyFill="1"/>
    <xf numFmtId="0" fontId="26" fillId="10" borderId="1" xfId="0" applyFont="1" applyFill="1" applyBorder="1" applyAlignment="1">
      <alignment horizontal="right"/>
    </xf>
    <xf numFmtId="10" fontId="5" fillId="0" borderId="0" xfId="0" applyNumberFormat="1" applyFont="1" applyAlignment="1">
      <alignment horizontal="center"/>
    </xf>
    <xf numFmtId="0" fontId="5" fillId="0" borderId="0" xfId="0" applyFont="1" applyAlignment="1">
      <alignment horizontal="center"/>
    </xf>
    <xf numFmtId="0" fontId="4" fillId="0" borderId="0" xfId="0" applyFont="1" applyAlignment="1">
      <alignment horizontal="center"/>
    </xf>
    <xf numFmtId="0" fontId="4" fillId="0" borderId="0" xfId="0" applyFont="1"/>
    <xf numFmtId="0" fontId="22" fillId="0" borderId="0" xfId="0" applyFont="1" applyAlignment="1">
      <alignment horizontal="left"/>
    </xf>
    <xf numFmtId="0" fontId="4" fillId="0" borderId="0" xfId="0" applyFont="1" applyAlignment="1">
      <alignment horizontal="left"/>
    </xf>
    <xf numFmtId="0" fontId="15" fillId="11" borderId="1" xfId="0" applyFont="1" applyFill="1" applyBorder="1"/>
    <xf numFmtId="0" fontId="15" fillId="11" borderId="1" xfId="0" applyFont="1" applyFill="1" applyBorder="1" applyAlignment="1">
      <alignment horizontal="right" wrapText="1"/>
    </xf>
    <xf numFmtId="3" fontId="15" fillId="11" borderId="1" xfId="0" applyNumberFormat="1" applyFont="1" applyFill="1" applyBorder="1" applyAlignment="1">
      <alignment horizontal="center"/>
    </xf>
    <xf numFmtId="0" fontId="11" fillId="7" borderId="1" xfId="0" applyFont="1" applyFill="1" applyBorder="1" applyAlignment="1">
      <alignment horizontal="center" vertical="center" wrapText="1"/>
    </xf>
    <xf numFmtId="0" fontId="11" fillId="7" borderId="1" xfId="0" applyFont="1" applyFill="1" applyBorder="1" applyAlignment="1">
      <alignment vertical="center" wrapText="1"/>
    </xf>
    <xf numFmtId="167" fontId="11" fillId="8" borderId="1" xfId="0" applyNumberFormat="1" applyFont="1" applyFill="1" applyBorder="1" applyAlignment="1">
      <alignment horizontal="center" vertical="center" wrapText="1"/>
    </xf>
    <xf numFmtId="3" fontId="11" fillId="11" borderId="1" xfId="0" applyNumberFormat="1" applyFont="1" applyFill="1" applyBorder="1" applyAlignment="1">
      <alignment horizontal="center" vertical="center" wrapText="1"/>
    </xf>
    <xf numFmtId="0" fontId="20" fillId="10" borderId="1" xfId="2" applyNumberFormat="1" applyFont="1" applyFill="1" applyBorder="1" applyAlignment="1" applyProtection="1">
      <alignment horizontal="right" wrapText="1"/>
    </xf>
    <xf numFmtId="3" fontId="20" fillId="10" borderId="1" xfId="2" applyNumberFormat="1" applyFont="1" applyFill="1" applyBorder="1" applyAlignment="1" applyProtection="1">
      <alignment horizontal="center"/>
    </xf>
    <xf numFmtId="168" fontId="20" fillId="10" borderId="1" xfId="2" applyNumberFormat="1" applyFont="1" applyFill="1" applyBorder="1" applyAlignment="1" applyProtection="1">
      <alignment horizontal="center"/>
    </xf>
    <xf numFmtId="9" fontId="20" fillId="10" borderId="1" xfId="1" applyFont="1" applyFill="1" applyBorder="1" applyAlignment="1" applyProtection="1">
      <alignment horizontal="center"/>
    </xf>
    <xf numFmtId="0" fontId="26" fillId="0" borderId="0" xfId="0" applyFont="1"/>
    <xf numFmtId="0" fontId="13" fillId="0" borderId="0" xfId="0" applyFont="1" applyAlignment="1">
      <alignment horizontal="right"/>
    </xf>
    <xf numFmtId="0" fontId="13" fillId="0" borderId="0" xfId="0" applyFont="1" applyAlignment="1">
      <alignment horizontal="center"/>
    </xf>
    <xf numFmtId="0" fontId="16" fillId="0" borderId="0" xfId="2" applyNumberFormat="1" applyFont="1" applyBorder="1" applyProtection="1"/>
    <xf numFmtId="0" fontId="8" fillId="0" borderId="0" xfId="2" applyNumberFormat="1" applyFont="1" applyBorder="1" applyAlignment="1" applyProtection="1">
      <alignment horizontal="left"/>
    </xf>
    <xf numFmtId="0" fontId="20" fillId="0" borderId="0" xfId="2" applyNumberFormat="1" applyFont="1" applyBorder="1" applyAlignment="1" applyProtection="1">
      <alignment horizontal="center"/>
    </xf>
    <xf numFmtId="0" fontId="12" fillId="0" borderId="0" xfId="2" applyNumberFormat="1" applyFont="1" applyBorder="1" applyProtection="1"/>
    <xf numFmtId="165" fontId="5" fillId="0" borderId="0" xfId="0" applyNumberFormat="1" applyFont="1"/>
    <xf numFmtId="0" fontId="20" fillId="10" borderId="17" xfId="0" applyFont="1" applyFill="1" applyBorder="1" applyAlignment="1">
      <alignment horizontal="center" vertical="center" wrapText="1"/>
    </xf>
    <xf numFmtId="0" fontId="20" fillId="10" borderId="16" xfId="0" applyFont="1" applyFill="1" applyBorder="1" applyAlignment="1">
      <alignment horizontal="center" vertical="center" wrapText="1"/>
    </xf>
    <xf numFmtId="3" fontId="5" fillId="11" borderId="19" xfId="0" applyNumberFormat="1" applyFont="1" applyFill="1" applyBorder="1" applyAlignment="1">
      <alignment horizontal="center" vertical="center" wrapText="1"/>
    </xf>
    <xf numFmtId="0" fontId="15" fillId="10" borderId="2" xfId="2" applyNumberFormat="1" applyFont="1" applyFill="1" applyBorder="1" applyAlignment="1" applyProtection="1">
      <alignment horizontal="center" vertical="center"/>
    </xf>
    <xf numFmtId="0" fontId="5" fillId="11" borderId="19" xfId="0" applyFont="1" applyFill="1" applyBorder="1" applyAlignment="1">
      <alignment horizontal="center" vertical="center" wrapText="1"/>
    </xf>
    <xf numFmtId="3" fontId="5" fillId="11" borderId="2" xfId="0" applyNumberFormat="1" applyFont="1" applyFill="1" applyBorder="1" applyAlignment="1">
      <alignment horizontal="center" vertical="center" wrapText="1"/>
    </xf>
    <xf numFmtId="0" fontId="5" fillId="11" borderId="2" xfId="0" applyFont="1" applyFill="1" applyBorder="1" applyAlignment="1">
      <alignment horizontal="center" vertical="center" wrapText="1"/>
    </xf>
    <xf numFmtId="3" fontId="19" fillId="11" borderId="1" xfId="0" applyNumberFormat="1" applyFont="1" applyFill="1" applyBorder="1" applyAlignment="1" applyProtection="1">
      <alignment horizontal="center"/>
      <protection locked="0"/>
    </xf>
    <xf numFmtId="0" fontId="23" fillId="0" borderId="0" xfId="0" applyFont="1" applyProtection="1">
      <protection locked="0"/>
    </xf>
    <xf numFmtId="0" fontId="5" fillId="10" borderId="19" xfId="2" applyNumberFormat="1" applyFont="1" applyFill="1" applyBorder="1" applyAlignment="1" applyProtection="1">
      <alignment horizontal="center"/>
    </xf>
    <xf numFmtId="0" fontId="41" fillId="5" borderId="0" xfId="14" applyFill="1"/>
    <xf numFmtId="10" fontId="14" fillId="11" borderId="1" xfId="0" applyNumberFormat="1" applyFont="1" applyFill="1" applyBorder="1" applyAlignment="1">
      <alignment horizontal="center"/>
    </xf>
    <xf numFmtId="0" fontId="15" fillId="10" borderId="14"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center" vertical="center"/>
    </xf>
    <xf numFmtId="0" fontId="15" fillId="10" borderId="2" xfId="2" applyNumberFormat="1" applyFont="1" applyFill="1" applyBorder="1" applyAlignment="1" applyProtection="1">
      <alignment horizontal="center" vertical="center" wrapText="1"/>
    </xf>
    <xf numFmtId="0" fontId="10" fillId="11" borderId="1" xfId="0" applyFont="1" applyFill="1" applyBorder="1" applyAlignment="1">
      <alignment horizontal="left" vertical="center"/>
    </xf>
    <xf numFmtId="0" fontId="15" fillId="11" borderId="1" xfId="0" applyFont="1" applyFill="1" applyBorder="1" applyAlignment="1">
      <alignment horizontal="left" vertical="center"/>
    </xf>
    <xf numFmtId="0" fontId="10" fillId="11" borderId="1" xfId="0" applyFont="1" applyFill="1" applyBorder="1" applyAlignment="1">
      <alignment horizontal="left" vertical="center" wrapText="1"/>
    </xf>
    <xf numFmtId="3" fontId="7" fillId="11" borderId="1" xfId="0" applyNumberFormat="1" applyFont="1" applyFill="1" applyBorder="1" applyAlignment="1">
      <alignment horizontal="center" vertical="center"/>
    </xf>
    <xf numFmtId="4" fontId="7" fillId="11" borderId="1" xfId="0" applyNumberFormat="1" applyFont="1" applyFill="1" applyBorder="1" applyAlignment="1">
      <alignment horizontal="center" vertical="center"/>
    </xf>
    <xf numFmtId="9" fontId="11" fillId="10" borderId="1" xfId="1" applyFont="1" applyFill="1" applyBorder="1" applyAlignment="1" applyProtection="1">
      <alignment horizontal="center" vertical="center"/>
    </xf>
    <xf numFmtId="0" fontId="15" fillId="11" borderId="1" xfId="0" applyFont="1" applyFill="1" applyBorder="1" applyAlignment="1">
      <alignment horizontal="left" vertical="center" wrapText="1"/>
    </xf>
    <xf numFmtId="3" fontId="5" fillId="11" borderId="1" xfId="0" applyNumberFormat="1" applyFont="1" applyFill="1" applyBorder="1" applyAlignment="1">
      <alignment horizontal="center" vertical="center"/>
    </xf>
    <xf numFmtId="10" fontId="5" fillId="11" borderId="1" xfId="0" applyNumberFormat="1" applyFont="1" applyFill="1" applyBorder="1" applyAlignment="1">
      <alignment horizontal="center" vertical="center"/>
    </xf>
    <xf numFmtId="0" fontId="7" fillId="0" borderId="0" xfId="2" applyNumberFormat="1" applyFont="1" applyBorder="1" applyProtection="1">
      <protection locked="0"/>
    </xf>
    <xf numFmtId="0" fontId="74" fillId="10" borderId="16" xfId="0" applyFont="1" applyFill="1" applyBorder="1" applyAlignment="1">
      <alignment horizontal="center" vertical="center" wrapText="1"/>
    </xf>
    <xf numFmtId="49" fontId="74" fillId="10" borderId="18" xfId="0" applyNumberFormat="1" applyFont="1" applyFill="1" applyBorder="1" applyAlignment="1">
      <alignment horizontal="center" vertical="center" wrapText="1"/>
    </xf>
    <xf numFmtId="0" fontId="15" fillId="14" borderId="2" xfId="0" applyFont="1" applyFill="1" applyBorder="1" applyAlignment="1">
      <alignment vertical="center" wrapText="1"/>
    </xf>
    <xf numFmtId="0" fontId="38" fillId="15" borderId="20" xfId="0" applyFont="1" applyFill="1" applyBorder="1" applyAlignment="1" applyProtection="1">
      <alignment vertical="center" wrapText="1"/>
      <protection locked="0"/>
    </xf>
    <xf numFmtId="0" fontId="15" fillId="14" borderId="20" xfId="0" applyFont="1" applyFill="1" applyBorder="1" applyAlignment="1">
      <alignment vertical="center" wrapText="1"/>
    </xf>
    <xf numFmtId="0" fontId="15" fillId="14" borderId="19" xfId="0" applyFont="1" applyFill="1" applyBorder="1" applyAlignment="1">
      <alignment vertical="center" wrapText="1"/>
    </xf>
    <xf numFmtId="0" fontId="39" fillId="16" borderId="2" xfId="0" applyFont="1" applyFill="1" applyBorder="1" applyAlignment="1">
      <alignment vertical="center" wrapText="1"/>
    </xf>
    <xf numFmtId="0" fontId="39" fillId="16" borderId="20" xfId="0" applyFont="1" applyFill="1" applyBorder="1" applyAlignment="1">
      <alignment vertical="center" wrapText="1"/>
    </xf>
    <xf numFmtId="0" fontId="73" fillId="16" borderId="20" xfId="0" applyFont="1" applyFill="1" applyBorder="1" applyAlignment="1">
      <alignment vertical="center" wrapText="1"/>
    </xf>
    <xf numFmtId="0" fontId="72" fillId="16" borderId="20" xfId="0" applyFont="1" applyFill="1" applyBorder="1" applyAlignment="1" applyProtection="1">
      <alignment vertical="center" wrapText="1"/>
      <protection locked="0"/>
    </xf>
    <xf numFmtId="0" fontId="39" fillId="16" borderId="19" xfId="0" applyFont="1" applyFill="1" applyBorder="1" applyAlignment="1">
      <alignment vertical="center" wrapText="1"/>
    </xf>
    <xf numFmtId="2" fontId="5" fillId="0" borderId="0" xfId="2" applyNumberFormat="1" applyFont="1" applyBorder="1" applyProtection="1">
      <protection locked="0"/>
    </xf>
    <xf numFmtId="0" fontId="65" fillId="12" borderId="1" xfId="14" applyFont="1" applyFill="1" applyBorder="1" applyAlignment="1">
      <alignment horizontal="center" vertical="center"/>
    </xf>
    <xf numFmtId="0" fontId="65" fillId="12" borderId="1" xfId="14" applyFont="1" applyFill="1" applyBorder="1" applyAlignment="1">
      <alignment horizontal="center" vertical="center" wrapText="1"/>
    </xf>
    <xf numFmtId="0" fontId="65" fillId="12" borderId="3" xfId="14" applyFont="1" applyFill="1" applyBorder="1" applyAlignment="1">
      <alignment horizontal="center" vertical="center"/>
    </xf>
    <xf numFmtId="0" fontId="41" fillId="5" borderId="1" xfId="14" applyFill="1" applyBorder="1" applyAlignment="1">
      <alignment horizontal="center" vertical="center"/>
    </xf>
    <xf numFmtId="0" fontId="57" fillId="5" borderId="1" xfId="14" applyFont="1" applyFill="1" applyBorder="1" applyAlignment="1">
      <alignment horizontal="left" vertical="center" wrapText="1"/>
    </xf>
    <xf numFmtId="0" fontId="57" fillId="5" borderId="1" xfId="14" applyFont="1" applyFill="1" applyBorder="1" applyAlignment="1">
      <alignment horizontal="center" vertical="center" wrapText="1"/>
    </xf>
    <xf numFmtId="0" fontId="44" fillId="5" borderId="3" xfId="15" applyFill="1" applyBorder="1" applyAlignment="1">
      <alignment horizontal="center" vertical="center"/>
    </xf>
    <xf numFmtId="0" fontId="41" fillId="5" borderId="1" xfId="14" applyFill="1" applyBorder="1"/>
    <xf numFmtId="0" fontId="44" fillId="5" borderId="0" xfId="15" applyFill="1" applyAlignment="1">
      <alignment horizontal="center" vertical="center" wrapText="1"/>
    </xf>
    <xf numFmtId="0" fontId="77" fillId="5" borderId="3" xfId="14" applyFont="1" applyFill="1" applyBorder="1" applyAlignment="1">
      <alignment horizontal="center" vertical="center"/>
    </xf>
    <xf numFmtId="0" fontId="41" fillId="5" borderId="0" xfId="14" applyFill="1" applyAlignment="1">
      <alignment horizontal="center" vertical="center"/>
    </xf>
    <xf numFmtId="0" fontId="41" fillId="5" borderId="1" xfId="14" applyFill="1" applyBorder="1" applyAlignment="1">
      <alignment horizontal="left" vertical="center" wrapText="1"/>
    </xf>
    <xf numFmtId="0" fontId="41" fillId="5" borderId="1" xfId="14" applyFill="1" applyBorder="1" applyAlignment="1">
      <alignment horizontal="center" vertical="center" wrapText="1"/>
    </xf>
    <xf numFmtId="0" fontId="65" fillId="5" borderId="0" xfId="14" applyFont="1" applyFill="1"/>
    <xf numFmtId="0" fontId="60" fillId="5" borderId="0" xfId="14" applyFont="1" applyFill="1"/>
    <xf numFmtId="0" fontId="79" fillId="0" borderId="0" xfId="0" applyFont="1" applyProtection="1">
      <protection locked="0"/>
    </xf>
    <xf numFmtId="9" fontId="3" fillId="0" borderId="0" xfId="1" applyProtection="1">
      <protection locked="0"/>
    </xf>
    <xf numFmtId="0" fontId="80" fillId="10" borderId="17" xfId="0" applyFont="1" applyFill="1" applyBorder="1" applyAlignment="1">
      <alignment horizontal="center" vertical="center" wrapText="1"/>
    </xf>
    <xf numFmtId="0" fontId="80" fillId="10" borderId="18" xfId="0" applyFont="1" applyFill="1" applyBorder="1" applyAlignment="1">
      <alignment horizontal="center" vertical="center" wrapText="1"/>
    </xf>
    <xf numFmtId="0" fontId="81" fillId="10" borderId="18" xfId="0" applyFont="1" applyFill="1" applyBorder="1" applyAlignment="1">
      <alignment horizontal="center" vertical="center" wrapText="1"/>
    </xf>
    <xf numFmtId="4" fontId="82" fillId="10" borderId="6" xfId="0" applyNumberFormat="1" applyFont="1" applyFill="1" applyBorder="1" applyAlignment="1">
      <alignment horizontal="center" vertical="center"/>
    </xf>
    <xf numFmtId="0" fontId="15" fillId="11" borderId="3" xfId="0" applyFont="1" applyFill="1" applyBorder="1" applyAlignment="1">
      <alignment vertical="center" wrapText="1"/>
    </xf>
    <xf numFmtId="0" fontId="15" fillId="11" borderId="3" xfId="0" applyFont="1" applyFill="1" applyBorder="1"/>
    <xf numFmtId="3" fontId="19" fillId="10" borderId="1" xfId="1" applyNumberFormat="1" applyFont="1" applyFill="1" applyBorder="1" applyAlignment="1" applyProtection="1">
      <alignment horizontal="center"/>
    </xf>
    <xf numFmtId="10" fontId="14" fillId="6" borderId="1" xfId="0" applyNumberFormat="1" applyFont="1" applyFill="1" applyBorder="1" applyAlignment="1" applyProtection="1">
      <alignment horizontal="center"/>
      <protection locked="0"/>
    </xf>
    <xf numFmtId="0" fontId="17" fillId="12" borderId="0" xfId="2" applyNumberFormat="1" applyFont="1" applyFill="1" applyBorder="1" applyAlignment="1" applyProtection="1">
      <alignment horizontal="right"/>
      <protection locked="0"/>
    </xf>
    <xf numFmtId="0" fontId="17" fillId="12" borderId="0" xfId="2" applyNumberFormat="1" applyFont="1" applyFill="1" applyBorder="1" applyProtection="1">
      <protection locked="0"/>
    </xf>
    <xf numFmtId="0" fontId="17" fillId="18" borderId="0" xfId="2" applyNumberFormat="1" applyFont="1" applyFill="1" applyBorder="1" applyAlignment="1" applyProtection="1">
      <alignment horizontal="right"/>
    </xf>
    <xf numFmtId="0" fontId="17" fillId="18" borderId="0" xfId="2" applyNumberFormat="1" applyFont="1" applyFill="1" applyBorder="1" applyProtection="1"/>
    <xf numFmtId="0" fontId="17" fillId="18" borderId="0" xfId="2" applyNumberFormat="1" applyFont="1" applyFill="1" applyBorder="1" applyProtection="1">
      <protection locked="0"/>
    </xf>
    <xf numFmtId="0" fontId="17" fillId="17" borderId="0" xfId="2" applyNumberFormat="1" applyFont="1" applyFill="1" applyBorder="1" applyAlignment="1" applyProtection="1">
      <alignment horizontal="right"/>
    </xf>
    <xf numFmtId="0" fontId="17" fillId="17" borderId="0" xfId="2" applyNumberFormat="1" applyFont="1" applyFill="1" applyBorder="1" applyProtection="1"/>
    <xf numFmtId="0" fontId="17" fillId="17" borderId="0" xfId="2" applyNumberFormat="1" applyFont="1" applyFill="1" applyBorder="1" applyProtection="1">
      <protection locked="0"/>
    </xf>
    <xf numFmtId="0" fontId="44" fillId="9" borderId="0" xfId="15" applyFill="1" applyProtection="1"/>
    <xf numFmtId="0" fontId="47" fillId="10" borderId="1" xfId="16" applyFont="1" applyFill="1" applyBorder="1" applyAlignment="1">
      <alignment horizontal="center" vertical="center" wrapText="1"/>
    </xf>
    <xf numFmtId="0" fontId="46" fillId="10" borderId="1" xfId="16" applyFill="1" applyBorder="1" applyProtection="1">
      <protection locked="0"/>
    </xf>
    <xf numFmtId="17" fontId="47" fillId="0" borderId="1" xfId="16" applyNumberFormat="1" applyFont="1" applyBorder="1" applyAlignment="1" applyProtection="1">
      <alignment horizontal="center" vertical="center" wrapText="1"/>
      <protection locked="0"/>
    </xf>
    <xf numFmtId="0" fontId="49" fillId="0" borderId="1" xfId="16" applyFont="1" applyBorder="1" applyAlignment="1" applyProtection="1">
      <alignment horizontal="center" vertical="center" wrapText="1"/>
      <protection locked="0"/>
    </xf>
    <xf numFmtId="0" fontId="49" fillId="0" borderId="4" xfId="16" applyFont="1" applyBorder="1" applyAlignment="1" applyProtection="1">
      <alignment horizontal="center" vertical="center" wrapText="1"/>
      <protection locked="0"/>
    </xf>
    <xf numFmtId="0" fontId="52" fillId="0" borderId="1" xfId="16" applyFont="1" applyBorder="1" applyAlignment="1" applyProtection="1">
      <alignment horizontal="left"/>
      <protection locked="0"/>
    </xf>
    <xf numFmtId="2" fontId="50" fillId="0" borderId="1" xfId="16" applyNumberFormat="1" applyFont="1" applyBorder="1" applyAlignment="1" applyProtection="1">
      <alignment horizontal="center"/>
      <protection locked="0"/>
    </xf>
    <xf numFmtId="1" fontId="50" fillId="10" borderId="1" xfId="16" applyNumberFormat="1" applyFont="1" applyFill="1" applyBorder="1" applyAlignment="1">
      <alignment horizontal="center"/>
    </xf>
    <xf numFmtId="2" fontId="50" fillId="10" borderId="1" xfId="16" applyNumberFormat="1" applyFont="1" applyFill="1" applyBorder="1" applyAlignment="1">
      <alignment horizontal="center"/>
    </xf>
    <xf numFmtId="2" fontId="52" fillId="0" borderId="1" xfId="16" applyNumberFormat="1" applyFont="1" applyBorder="1" applyAlignment="1" applyProtection="1">
      <alignment horizontal="center"/>
      <protection locked="0"/>
    </xf>
    <xf numFmtId="1" fontId="53" fillId="10" borderId="1" xfId="16" applyNumberFormat="1" applyFont="1" applyFill="1" applyBorder="1" applyAlignment="1">
      <alignment horizontal="center"/>
    </xf>
    <xf numFmtId="0" fontId="51" fillId="10" borderId="1" xfId="16" applyFont="1" applyFill="1" applyBorder="1" applyAlignment="1">
      <alignment horizontal="left"/>
    </xf>
    <xf numFmtId="2" fontId="53" fillId="10" borderId="1" xfId="16" applyNumberFormat="1" applyFont="1" applyFill="1" applyBorder="1" applyAlignment="1">
      <alignment horizontal="center"/>
    </xf>
    <xf numFmtId="1" fontId="54" fillId="10" borderId="1" xfId="16" applyNumberFormat="1" applyFont="1" applyFill="1" applyBorder="1" applyAlignment="1">
      <alignment horizontal="center"/>
    </xf>
    <xf numFmtId="1" fontId="52" fillId="10" borderId="1" xfId="16" applyNumberFormat="1" applyFont="1" applyFill="1" applyBorder="1" applyAlignment="1">
      <alignment horizontal="center"/>
    </xf>
    <xf numFmtId="2" fontId="52" fillId="10" borderId="1" xfId="16" applyNumberFormat="1" applyFont="1" applyFill="1" applyBorder="1" applyAlignment="1">
      <alignment horizontal="center"/>
    </xf>
    <xf numFmtId="0" fontId="51" fillId="10" borderId="1" xfId="16" applyFont="1" applyFill="1" applyBorder="1" applyAlignment="1">
      <alignment horizontal="left" wrapText="1"/>
    </xf>
    <xf numFmtId="2" fontId="55" fillId="0" borderId="1" xfId="16" applyNumberFormat="1" applyFont="1" applyBorder="1" applyAlignment="1" applyProtection="1">
      <alignment horizontal="center"/>
      <protection locked="0"/>
    </xf>
    <xf numFmtId="2" fontId="55" fillId="10" borderId="1" xfId="16" applyNumberFormat="1" applyFont="1" applyFill="1" applyBorder="1" applyAlignment="1">
      <alignment horizontal="center"/>
    </xf>
    <xf numFmtId="0" fontId="55" fillId="10" borderId="1" xfId="16" applyFont="1" applyFill="1" applyBorder="1" applyAlignment="1">
      <alignment horizontal="center"/>
    </xf>
    <xf numFmtId="0" fontId="49" fillId="10" borderId="1" xfId="16" applyFont="1" applyFill="1" applyBorder="1" applyAlignment="1">
      <alignment horizontal="left"/>
    </xf>
    <xf numFmtId="166" fontId="55" fillId="10" borderId="1" xfId="16" applyNumberFormat="1" applyFont="1" applyFill="1" applyBorder="1" applyAlignment="1">
      <alignment horizontal="center"/>
    </xf>
    <xf numFmtId="166" fontId="55" fillId="0" borderId="1" xfId="16" applyNumberFormat="1" applyFont="1" applyBorder="1" applyAlignment="1" applyProtection="1">
      <alignment horizontal="center"/>
      <protection locked="0"/>
    </xf>
    <xf numFmtId="0" fontId="91" fillId="0" borderId="0" xfId="14" applyFont="1"/>
    <xf numFmtId="0" fontId="45" fillId="0" borderId="0" xfId="14" applyFont="1"/>
    <xf numFmtId="0" fontId="92" fillId="5" borderId="1" xfId="14" applyFont="1" applyFill="1" applyBorder="1" applyAlignment="1">
      <alignment horizontal="left" vertical="center" wrapText="1"/>
    </xf>
    <xf numFmtId="0" fontId="39" fillId="19" borderId="2" xfId="0" applyFont="1" applyFill="1" applyBorder="1" applyAlignment="1">
      <alignment vertical="center" wrapText="1"/>
    </xf>
    <xf numFmtId="0" fontId="39" fillId="19" borderId="20" xfId="0" applyFont="1" applyFill="1" applyBorder="1" applyAlignment="1">
      <alignment vertical="center" wrapText="1"/>
    </xf>
    <xf numFmtId="0" fontId="40" fillId="19" borderId="20" xfId="0" applyFont="1" applyFill="1" applyBorder="1" applyAlignment="1" applyProtection="1">
      <alignment vertical="center" wrapText="1"/>
      <protection locked="0"/>
    </xf>
    <xf numFmtId="0" fontId="39" fillId="19" borderId="19" xfId="0" applyFont="1" applyFill="1" applyBorder="1" applyAlignment="1">
      <alignment vertical="center" wrapText="1"/>
    </xf>
    <xf numFmtId="0" fontId="66" fillId="19" borderId="20" xfId="0" applyFont="1" applyFill="1" applyBorder="1" applyAlignment="1" applyProtection="1">
      <alignment vertical="center" wrapText="1"/>
      <protection locked="0"/>
    </xf>
    <xf numFmtId="0" fontId="43" fillId="5" borderId="0" xfId="14" applyFont="1" applyFill="1" applyProtection="1">
      <protection locked="0"/>
    </xf>
    <xf numFmtId="0" fontId="43" fillId="9" borderId="0" xfId="14" applyFont="1" applyFill="1"/>
    <xf numFmtId="0" fontId="43" fillId="5" borderId="0" xfId="14" applyFont="1" applyFill="1"/>
    <xf numFmtId="0" fontId="45" fillId="10" borderId="0" xfId="14" applyFont="1" applyFill="1" applyAlignment="1">
      <alignment wrapText="1"/>
    </xf>
    <xf numFmtId="0" fontId="48" fillId="5" borderId="0" xfId="14" applyFont="1" applyFill="1"/>
    <xf numFmtId="0" fontId="78" fillId="5" borderId="0" xfId="14" applyFont="1" applyFill="1"/>
    <xf numFmtId="0" fontId="78" fillId="5" borderId="0" xfId="14" applyFont="1" applyFill="1" applyProtection="1">
      <protection locked="0"/>
    </xf>
    <xf numFmtId="0" fontId="30" fillId="10" borderId="1" xfId="14" applyFont="1" applyFill="1" applyBorder="1" applyAlignment="1">
      <alignment horizontal="left" vertical="center" wrapText="1"/>
    </xf>
    <xf numFmtId="2" fontId="45" fillId="10" borderId="1" xfId="14" applyNumberFormat="1" applyFont="1" applyFill="1" applyBorder="1"/>
    <xf numFmtId="2" fontId="52" fillId="0" borderId="1" xfId="14" applyNumberFormat="1" applyFont="1" applyBorder="1" applyAlignment="1" applyProtection="1">
      <alignment horizontal="center"/>
      <protection locked="0"/>
    </xf>
    <xf numFmtId="0" fontId="99" fillId="5" borderId="0" xfId="14" applyFont="1" applyFill="1"/>
    <xf numFmtId="0" fontId="55" fillId="10" borderId="1" xfId="14" applyFont="1" applyFill="1" applyBorder="1" applyAlignment="1">
      <alignment horizontal="center"/>
    </xf>
    <xf numFmtId="2" fontId="55" fillId="10" borderId="1" xfId="14" applyNumberFormat="1" applyFont="1" applyFill="1" applyBorder="1" applyAlignment="1">
      <alignment horizontal="center"/>
    </xf>
    <xf numFmtId="2" fontId="55" fillId="0" borderId="1" xfId="14" applyNumberFormat="1" applyFont="1" applyBorder="1" applyAlignment="1" applyProtection="1">
      <alignment horizontal="center"/>
      <protection locked="0"/>
    </xf>
    <xf numFmtId="0" fontId="100" fillId="10" borderId="1" xfId="16" applyFont="1" applyFill="1" applyBorder="1" applyAlignment="1">
      <alignment horizontal="left"/>
    </xf>
    <xf numFmtId="2" fontId="100" fillId="0" borderId="1" xfId="14" applyNumberFormat="1" applyFont="1" applyBorder="1" applyAlignment="1" applyProtection="1">
      <alignment horizontal="center"/>
      <protection locked="0"/>
    </xf>
    <xf numFmtId="171" fontId="100" fillId="0" borderId="1" xfId="14" applyNumberFormat="1" applyFont="1" applyBorder="1" applyAlignment="1" applyProtection="1">
      <alignment horizontal="center"/>
      <protection locked="0"/>
    </xf>
    <xf numFmtId="0" fontId="41" fillId="5" borderId="0" xfId="14" applyFill="1" applyProtection="1">
      <protection locked="0"/>
    </xf>
    <xf numFmtId="2" fontId="56" fillId="5" borderId="0" xfId="14" applyNumberFormat="1" applyFont="1" applyFill="1"/>
    <xf numFmtId="0" fontId="56" fillId="5" borderId="0" xfId="14" applyFont="1" applyFill="1"/>
    <xf numFmtId="0" fontId="45" fillId="5" borderId="0" xfId="14" applyFont="1" applyFill="1"/>
    <xf numFmtId="2" fontId="60" fillId="5" borderId="0" xfId="14" applyNumberFormat="1" applyFont="1" applyFill="1"/>
    <xf numFmtId="0" fontId="61" fillId="5" borderId="0" xfId="14" applyFont="1" applyFill="1" applyProtection="1">
      <protection locked="0"/>
    </xf>
    <xf numFmtId="2" fontId="39" fillId="10" borderId="23" xfId="14" applyNumberFormat="1" applyFont="1" applyFill="1" applyBorder="1" applyAlignment="1">
      <alignment horizontal="center" vertical="center" wrapText="1"/>
    </xf>
    <xf numFmtId="0" fontId="43" fillId="0" borderId="0" xfId="14" applyFont="1" applyProtection="1">
      <protection locked="0"/>
    </xf>
    <xf numFmtId="0" fontId="45" fillId="20" borderId="0" xfId="14" applyFont="1" applyFill="1"/>
    <xf numFmtId="2" fontId="39" fillId="10" borderId="21" xfId="14" applyNumberFormat="1" applyFont="1" applyFill="1" applyBorder="1" applyAlignment="1">
      <alignment horizontal="center" vertical="center" wrapText="1"/>
    </xf>
    <xf numFmtId="2" fontId="39" fillId="10" borderId="24" xfId="14" applyNumberFormat="1" applyFont="1" applyFill="1" applyBorder="1" applyAlignment="1">
      <alignment horizontal="center" vertical="center" wrapText="1"/>
    </xf>
    <xf numFmtId="0" fontId="62" fillId="5" borderId="0" xfId="14" applyFont="1" applyFill="1" applyAlignment="1">
      <alignment horizontal="left" vertical="center"/>
    </xf>
    <xf numFmtId="0" fontId="63" fillId="10" borderId="22" xfId="14" applyFont="1" applyFill="1" applyBorder="1" applyAlignment="1">
      <alignment horizontal="center"/>
    </xf>
    <xf numFmtId="0" fontId="64" fillId="10" borderId="22" xfId="14" applyFont="1" applyFill="1" applyBorder="1" applyAlignment="1">
      <alignment horizontal="center"/>
    </xf>
    <xf numFmtId="0" fontId="41" fillId="10" borderId="0" xfId="14" applyFill="1"/>
    <xf numFmtId="0" fontId="41" fillId="10" borderId="0" xfId="14" applyFill="1" applyAlignment="1" applyProtection="1">
      <alignment horizontal="right"/>
      <protection locked="0"/>
    </xf>
    <xf numFmtId="2" fontId="41" fillId="10" borderId="1" xfId="14" applyNumberFormat="1" applyFill="1" applyBorder="1"/>
    <xf numFmtId="2" fontId="65" fillId="0" borderId="21" xfId="14" applyNumberFormat="1" applyFont="1" applyBorder="1" applyAlignment="1" applyProtection="1">
      <alignment horizontal="center" vertical="center"/>
      <protection locked="0"/>
    </xf>
    <xf numFmtId="2" fontId="41" fillId="5" borderId="0" xfId="14" applyNumberFormat="1" applyFill="1"/>
    <xf numFmtId="0" fontId="57" fillId="0" borderId="0" xfId="14" applyFont="1" applyAlignment="1">
      <alignment horizontal="center"/>
    </xf>
    <xf numFmtId="0" fontId="106" fillId="0" borderId="0" xfId="0" applyFont="1"/>
    <xf numFmtId="0" fontId="5" fillId="0" borderId="0" xfId="5" applyFont="1"/>
    <xf numFmtId="0" fontId="5" fillId="0" borderId="0" xfId="5" applyFont="1" applyAlignment="1">
      <alignment vertical="center"/>
    </xf>
    <xf numFmtId="0" fontId="15" fillId="0" borderId="1" xfId="5" applyFont="1" applyBorder="1" applyAlignment="1">
      <alignment vertical="center"/>
    </xf>
    <xf numFmtId="0" fontId="5" fillId="0" borderId="1" xfId="5" applyFont="1" applyBorder="1" applyAlignment="1">
      <alignment horizontal="center" vertical="center"/>
    </xf>
    <xf numFmtId="0" fontId="15" fillId="0" borderId="0" xfId="5" applyFont="1"/>
    <xf numFmtId="0" fontId="73" fillId="0" borderId="1" xfId="5" applyFont="1" applyBorder="1" applyAlignment="1">
      <alignment vertical="center"/>
    </xf>
    <xf numFmtId="0" fontId="73" fillId="0" borderId="1" xfId="5" applyFont="1" applyBorder="1" applyAlignment="1">
      <alignment vertical="center" wrapText="1"/>
    </xf>
    <xf numFmtId="0" fontId="15" fillId="0" borderId="0" xfId="5" applyFont="1" applyAlignment="1">
      <alignment horizontal="left"/>
    </xf>
    <xf numFmtId="0" fontId="15" fillId="0" borderId="1" xfId="0" applyFont="1" applyBorder="1" applyAlignment="1">
      <alignment vertical="center" wrapText="1"/>
    </xf>
    <xf numFmtId="10" fontId="14" fillId="0" borderId="1" xfId="0" applyNumberFormat="1" applyFont="1" applyBorder="1" applyAlignment="1" applyProtection="1">
      <alignment horizontal="center"/>
      <protection locked="0"/>
    </xf>
    <xf numFmtId="0" fontId="57" fillId="0" borderId="1" xfId="0" applyFont="1" applyBorder="1" applyAlignment="1" applyProtection="1">
      <alignment horizontal="left"/>
      <protection locked="0"/>
    </xf>
    <xf numFmtId="0" fontId="57" fillId="0" borderId="1" xfId="0" applyFont="1" applyBorder="1" applyAlignment="1" applyProtection="1">
      <alignment horizontal="right"/>
      <protection locked="0"/>
    </xf>
    <xf numFmtId="0" fontId="0" fillId="0" borderId="1" xfId="0" applyBorder="1" applyAlignment="1" applyProtection="1">
      <alignment horizontal="right"/>
      <protection locked="0"/>
    </xf>
    <xf numFmtId="0" fontId="108" fillId="0" borderId="1" xfId="0" applyFont="1" applyBorder="1" applyProtection="1">
      <protection locked="0"/>
    </xf>
    <xf numFmtId="2" fontId="108" fillId="0" borderId="1" xfId="0" applyNumberFormat="1" applyFont="1" applyBorder="1" applyProtection="1">
      <protection locked="0"/>
    </xf>
    <xf numFmtId="0" fontId="0" fillId="5" borderId="0" xfId="0" applyFill="1" applyAlignment="1" applyProtection="1">
      <alignment horizontal="right"/>
      <protection locked="0"/>
    </xf>
    <xf numFmtId="0" fontId="105" fillId="0" borderId="1" xfId="0" applyFont="1" applyBorder="1" applyProtection="1">
      <protection locked="0"/>
    </xf>
    <xf numFmtId="14" fontId="0" fillId="0" borderId="0" xfId="0" applyNumberFormat="1"/>
    <xf numFmtId="10" fontId="19" fillId="2" borderId="1" xfId="0" applyNumberFormat="1" applyFont="1" applyFill="1" applyBorder="1" applyAlignment="1">
      <alignment horizontal="center"/>
    </xf>
    <xf numFmtId="0" fontId="8" fillId="13" borderId="10" xfId="5" applyFont="1" applyFill="1" applyBorder="1" applyAlignment="1">
      <alignment horizontal="left" vertical="center"/>
    </xf>
    <xf numFmtId="0" fontId="88" fillId="17" borderId="0" xfId="5" applyFont="1" applyFill="1" applyAlignment="1">
      <alignment horizontal="left" vertical="center" wrapText="1"/>
    </xf>
    <xf numFmtId="0" fontId="8" fillId="13" borderId="0" xfId="5" applyFont="1" applyFill="1" applyAlignment="1">
      <alignment horizontal="left" vertical="center"/>
    </xf>
    <xf numFmtId="0" fontId="73" fillId="0" borderId="0" xfId="5" applyFont="1" applyAlignment="1">
      <alignment horizontal="left"/>
    </xf>
    <xf numFmtId="0" fontId="73" fillId="0" borderId="0" xfId="5" applyFont="1" applyAlignment="1">
      <alignment horizontal="left" wrapText="1"/>
    </xf>
    <xf numFmtId="0" fontId="15" fillId="0" borderId="0" xfId="5" applyFont="1" applyAlignment="1">
      <alignment horizontal="left"/>
    </xf>
    <xf numFmtId="0" fontId="15" fillId="10" borderId="12" xfId="0" applyFont="1" applyFill="1" applyBorder="1" applyAlignment="1">
      <alignment horizontal="center" vertical="center"/>
    </xf>
    <xf numFmtId="0" fontId="15" fillId="10" borderId="11" xfId="0" applyFont="1" applyFill="1" applyBorder="1" applyAlignment="1">
      <alignment horizontal="center" vertical="center"/>
    </xf>
    <xf numFmtId="0" fontId="15" fillId="10" borderId="13" xfId="0" applyFont="1" applyFill="1" applyBorder="1" applyAlignment="1">
      <alignment horizontal="center" vertical="center"/>
    </xf>
    <xf numFmtId="0" fontId="15" fillId="10" borderId="14" xfId="0" applyFont="1" applyFill="1" applyBorder="1" applyAlignment="1">
      <alignment horizontal="center" vertical="center"/>
    </xf>
    <xf numFmtId="0" fontId="15" fillId="10" borderId="15" xfId="0" applyFont="1" applyFill="1" applyBorder="1" applyAlignment="1">
      <alignment horizontal="center" vertical="center"/>
    </xf>
    <xf numFmtId="0" fontId="15" fillId="10" borderId="16" xfId="0" applyFont="1" applyFill="1" applyBorder="1" applyAlignment="1">
      <alignment horizontal="center" vertical="center"/>
    </xf>
    <xf numFmtId="0" fontId="20" fillId="10" borderId="17" xfId="0" applyFont="1" applyFill="1" applyBorder="1" applyAlignment="1">
      <alignment horizontal="center" vertical="center" wrapText="1"/>
    </xf>
    <xf numFmtId="0" fontId="20" fillId="10" borderId="18" xfId="0" applyFont="1" applyFill="1" applyBorder="1" applyAlignment="1">
      <alignment horizontal="center" vertical="center" wrapText="1"/>
    </xf>
    <xf numFmtId="0" fontId="30" fillId="10" borderId="6" xfId="0" applyFont="1" applyFill="1" applyBorder="1" applyAlignment="1">
      <alignment horizontal="left" vertical="center" wrapText="1"/>
    </xf>
    <xf numFmtId="0" fontId="30" fillId="0" borderId="6" xfId="0" applyFont="1" applyBorder="1" applyAlignment="1" applyProtection="1">
      <alignment horizontal="left" vertical="center" wrapText="1" indent="1"/>
      <protection locked="0"/>
    </xf>
    <xf numFmtId="0" fontId="15" fillId="0" borderId="0" xfId="0" applyFont="1" applyAlignment="1">
      <alignment horizontal="left" vertical="center"/>
    </xf>
    <xf numFmtId="0" fontId="30" fillId="10" borderId="11" xfId="0" applyFont="1" applyFill="1" applyBorder="1" applyAlignment="1">
      <alignment horizontal="left" vertical="center" wrapText="1"/>
    </xf>
    <xf numFmtId="0" fontId="30" fillId="10" borderId="8" xfId="0" applyFont="1" applyFill="1" applyBorder="1" applyAlignment="1">
      <alignment horizontal="left" vertical="center" wrapText="1"/>
    </xf>
    <xf numFmtId="0" fontId="30" fillId="10" borderId="9" xfId="0" applyFont="1" applyFill="1" applyBorder="1" applyAlignment="1">
      <alignment horizontal="left" vertical="center" wrapText="1"/>
    </xf>
    <xf numFmtId="0" fontId="30" fillId="10" borderId="7" xfId="0" applyFont="1" applyFill="1" applyBorder="1" applyAlignment="1">
      <alignment horizontal="left" vertical="center" wrapText="1"/>
    </xf>
    <xf numFmtId="0" fontId="30" fillId="10" borderId="8" xfId="0" applyFont="1" applyFill="1" applyBorder="1" applyAlignment="1">
      <alignment horizontal="left" vertical="center" wrapText="1" indent="1"/>
    </xf>
    <xf numFmtId="0" fontId="30" fillId="10" borderId="9" xfId="0" applyFont="1" applyFill="1" applyBorder="1" applyAlignment="1">
      <alignment horizontal="left" vertical="center" wrapText="1" indent="1"/>
    </xf>
    <xf numFmtId="0" fontId="30" fillId="10" borderId="7" xfId="0" applyFont="1" applyFill="1" applyBorder="1" applyAlignment="1">
      <alignment horizontal="left" vertical="center" wrapText="1" indent="1"/>
    </xf>
    <xf numFmtId="0" fontId="82" fillId="10" borderId="8" xfId="0" applyFont="1" applyFill="1" applyBorder="1" applyAlignment="1">
      <alignment horizontal="left" vertical="center" wrapText="1" indent="1"/>
    </xf>
    <xf numFmtId="0" fontId="82" fillId="10" borderId="9" xfId="0" applyFont="1" applyFill="1" applyBorder="1" applyAlignment="1">
      <alignment horizontal="left" vertical="center" wrapText="1" indent="1"/>
    </xf>
    <xf numFmtId="0" fontId="82" fillId="10" borderId="7" xfId="0" applyFont="1" applyFill="1" applyBorder="1" applyAlignment="1">
      <alignment horizontal="left" vertical="center" wrapText="1" indent="1"/>
    </xf>
    <xf numFmtId="2" fontId="30" fillId="10" borderId="6" xfId="0" applyNumberFormat="1" applyFont="1" applyFill="1" applyBorder="1" applyAlignment="1">
      <alignment horizontal="left" vertical="center" wrapText="1"/>
    </xf>
    <xf numFmtId="2" fontId="15" fillId="0" borderId="6" xfId="0" applyNumberFormat="1" applyFont="1" applyBorder="1" applyAlignment="1" applyProtection="1">
      <alignment horizontal="left" vertical="center" wrapText="1" indent="1"/>
      <protection locked="0"/>
    </xf>
    <xf numFmtId="0" fontId="30" fillId="10" borderId="6" xfId="0" applyFont="1" applyFill="1" applyBorder="1" applyAlignment="1">
      <alignment horizontal="left" vertical="center" wrapText="1" indent="1"/>
    </xf>
    <xf numFmtId="0" fontId="30" fillId="10" borderId="6" xfId="0" applyFont="1" applyFill="1" applyBorder="1" applyAlignment="1">
      <alignment horizontal="left" vertical="center"/>
    </xf>
    <xf numFmtId="0" fontId="82" fillId="10" borderId="6" xfId="0" applyFont="1" applyFill="1" applyBorder="1" applyAlignment="1">
      <alignment horizontal="left" vertical="center" indent="1"/>
    </xf>
    <xf numFmtId="0" fontId="15" fillId="0" borderId="6" xfId="0" applyFont="1" applyBorder="1" applyAlignment="1" applyProtection="1">
      <alignment horizontal="left" vertical="center" wrapText="1" indent="1"/>
      <protection locked="0"/>
    </xf>
    <xf numFmtId="169" fontId="30" fillId="0" borderId="6" xfId="0" applyNumberFormat="1" applyFont="1" applyBorder="1" applyAlignment="1" applyProtection="1">
      <alignment horizontal="left" vertical="center" wrapText="1" indent="1"/>
      <protection locked="0"/>
    </xf>
    <xf numFmtId="3" fontId="30" fillId="10" borderId="8" xfId="0" applyNumberFormat="1" applyFont="1" applyFill="1" applyBorder="1" applyAlignment="1">
      <alignment horizontal="left" vertical="center" indent="1"/>
    </xf>
    <xf numFmtId="3" fontId="30" fillId="10" borderId="9" xfId="0" applyNumberFormat="1" applyFont="1" applyFill="1" applyBorder="1" applyAlignment="1">
      <alignment horizontal="left" vertical="center" indent="1"/>
    </xf>
    <xf numFmtId="0" fontId="30" fillId="10" borderId="9" xfId="0" applyFont="1" applyFill="1" applyBorder="1" applyAlignment="1">
      <alignment horizontal="left" vertical="center" indent="1"/>
    </xf>
    <xf numFmtId="0" fontId="30" fillId="10" borderId="7" xfId="0" applyFont="1" applyFill="1" applyBorder="1" applyAlignment="1">
      <alignment horizontal="left" vertical="center" indent="1"/>
    </xf>
    <xf numFmtId="0" fontId="10" fillId="0" borderId="0" xfId="0" applyFont="1" applyAlignment="1">
      <alignment horizontal="center"/>
    </xf>
    <xf numFmtId="49" fontId="30" fillId="0" borderId="0" xfId="0" applyNumberFormat="1" applyFont="1" applyAlignment="1">
      <alignment horizontal="left" vertical="center" wrapText="1"/>
    </xf>
    <xf numFmtId="169" fontId="30" fillId="0" borderId="8" xfId="0" applyNumberFormat="1" applyFont="1" applyBorder="1" applyAlignment="1" applyProtection="1">
      <alignment horizontal="left" vertical="center" wrapText="1" indent="1"/>
      <protection locked="0"/>
    </xf>
    <xf numFmtId="169" fontId="30" fillId="0" borderId="9" xfId="0" applyNumberFormat="1" applyFont="1" applyBorder="1" applyAlignment="1" applyProtection="1">
      <alignment horizontal="left" vertical="center" wrapText="1" indent="1"/>
      <protection locked="0"/>
    </xf>
    <xf numFmtId="169" fontId="30" fillId="0" borderId="7" xfId="0" applyNumberFormat="1" applyFont="1" applyBorder="1" applyAlignment="1" applyProtection="1">
      <alignment horizontal="left" vertical="center" wrapText="1" indent="1"/>
      <protection locked="0"/>
    </xf>
    <xf numFmtId="0" fontId="65" fillId="5" borderId="0" xfId="14" applyFont="1" applyFill="1" applyAlignment="1">
      <alignment horizontal="left" vertical="top" wrapText="1"/>
    </xf>
    <xf numFmtId="0" fontId="41" fillId="5" borderId="2" xfId="14" applyFill="1" applyBorder="1" applyAlignment="1">
      <alignment horizontal="center" vertical="center"/>
    </xf>
    <xf numFmtId="0" fontId="41" fillId="5" borderId="19" xfId="14" applyFill="1" applyBorder="1" applyAlignment="1">
      <alignment horizontal="center" vertical="center"/>
    </xf>
    <xf numFmtId="0" fontId="41" fillId="5" borderId="2" xfId="14" applyFill="1" applyBorder="1" applyAlignment="1">
      <alignment horizontal="left" vertical="center" wrapText="1"/>
    </xf>
    <xf numFmtId="0" fontId="41" fillId="5" borderId="19" xfId="14" applyFill="1" applyBorder="1" applyAlignment="1">
      <alignment horizontal="left" vertical="center" wrapText="1"/>
    </xf>
    <xf numFmtId="0" fontId="41" fillId="5" borderId="2" xfId="14" applyFill="1" applyBorder="1" applyAlignment="1">
      <alignment horizontal="center" vertical="center" wrapText="1"/>
    </xf>
    <xf numFmtId="0" fontId="41" fillId="5" borderId="19" xfId="14" applyFill="1" applyBorder="1" applyAlignment="1">
      <alignment horizontal="center" vertical="center" wrapText="1"/>
    </xf>
    <xf numFmtId="0" fontId="41" fillId="5" borderId="2" xfId="14" applyFill="1" applyBorder="1" applyAlignment="1">
      <alignment horizontal="center"/>
    </xf>
    <xf numFmtId="0" fontId="41" fillId="5" borderId="19" xfId="14" applyFill="1" applyBorder="1" applyAlignment="1">
      <alignment horizontal="center"/>
    </xf>
    <xf numFmtId="0" fontId="42" fillId="0" borderId="0" xfId="14" applyFont="1" applyAlignment="1">
      <alignment horizontal="left" vertical="center" wrapText="1"/>
    </xf>
    <xf numFmtId="0" fontId="96" fillId="10" borderId="3" xfId="16" applyFont="1" applyFill="1" applyBorder="1" applyAlignment="1">
      <alignment horizontal="left" vertical="top" wrapText="1"/>
    </xf>
    <xf numFmtId="0" fontId="96" fillId="10" borderId="5" xfId="16" applyFont="1" applyFill="1" applyBorder="1" applyAlignment="1">
      <alignment horizontal="left" vertical="top" wrapText="1"/>
    </xf>
    <xf numFmtId="0" fontId="96" fillId="10" borderId="4" xfId="16" applyFont="1" applyFill="1" applyBorder="1" applyAlignment="1">
      <alignment horizontal="left" vertical="top" wrapText="1"/>
    </xf>
    <xf numFmtId="0" fontId="101" fillId="10" borderId="3" xfId="16" applyFont="1" applyFill="1" applyBorder="1" applyAlignment="1">
      <alignment horizontal="left" vertical="top" wrapText="1"/>
    </xf>
    <xf numFmtId="0" fontId="101" fillId="10" borderId="5" xfId="16" applyFont="1" applyFill="1" applyBorder="1" applyAlignment="1">
      <alignment horizontal="left" vertical="top" wrapText="1"/>
    </xf>
    <xf numFmtId="0" fontId="101" fillId="10" borderId="4" xfId="16" applyFont="1" applyFill="1" applyBorder="1" applyAlignment="1">
      <alignment horizontal="left" vertical="top" wrapText="1"/>
    </xf>
    <xf numFmtId="0" fontId="64" fillId="0" borderId="0" xfId="14" applyFont="1" applyAlignment="1">
      <alignment horizontal="right"/>
    </xf>
    <xf numFmtId="0" fontId="75" fillId="0" borderId="0" xfId="14" applyFont="1" applyAlignment="1">
      <alignment horizontal="left" vertical="top" wrapText="1"/>
    </xf>
    <xf numFmtId="170" fontId="11" fillId="5" borderId="1" xfId="0" applyNumberFormat="1" applyFont="1" applyFill="1" applyBorder="1" applyAlignment="1" applyProtection="1">
      <alignment horizontal="center" vertical="center" wrapText="1"/>
      <protection locked="0"/>
    </xf>
    <xf numFmtId="0" fontId="21" fillId="0" borderId="0" xfId="0" applyFont="1" applyAlignment="1">
      <alignment horizontal="center"/>
    </xf>
    <xf numFmtId="0" fontId="11" fillId="11" borderId="1" xfId="0" applyFont="1" applyFill="1" applyBorder="1" applyAlignment="1">
      <alignment horizontal="center" vertical="center" wrapText="1"/>
    </xf>
    <xf numFmtId="49" fontId="11" fillId="10" borderId="1" xfId="0" applyNumberFormat="1" applyFont="1" applyFill="1" applyBorder="1" applyAlignment="1">
      <alignment horizontal="center" vertical="top" wrapText="1"/>
    </xf>
    <xf numFmtId="170" fontId="11" fillId="5" borderId="4" xfId="0" applyNumberFormat="1" applyFont="1" applyFill="1" applyBorder="1" applyAlignment="1" applyProtection="1">
      <alignment horizontal="center" vertical="center" wrapText="1"/>
      <protection locked="0"/>
    </xf>
    <xf numFmtId="0" fontId="15" fillId="14" borderId="20" xfId="0" applyFont="1" applyFill="1" applyBorder="1" applyAlignment="1">
      <alignment horizontal="left" vertical="center" wrapText="1"/>
    </xf>
    <xf numFmtId="4" fontId="7" fillId="11" borderId="1" xfId="0" applyNumberFormat="1" applyFont="1" applyFill="1" applyBorder="1" applyAlignment="1">
      <alignment horizontal="center" wrapText="1"/>
    </xf>
    <xf numFmtId="4" fontId="10" fillId="11" borderId="1" xfId="0" applyNumberFormat="1" applyFont="1" applyFill="1" applyBorder="1" applyAlignment="1">
      <alignment horizontal="center" wrapText="1"/>
    </xf>
    <xf numFmtId="0" fontId="7" fillId="3" borderId="1" xfId="2" applyNumberFormat="1" applyFont="1" applyFill="1" applyBorder="1" applyAlignment="1" applyProtection="1">
      <alignment horizontal="center"/>
    </xf>
    <xf numFmtId="0" fontId="7" fillId="4" borderId="1" xfId="2" applyNumberFormat="1" applyFont="1" applyFill="1" applyBorder="1" applyAlignment="1" applyProtection="1">
      <alignment horizontal="center"/>
    </xf>
    <xf numFmtId="4" fontId="7" fillId="11" borderId="2" xfId="0" applyNumberFormat="1" applyFont="1" applyFill="1" applyBorder="1" applyAlignment="1">
      <alignment horizontal="center"/>
    </xf>
    <xf numFmtId="0" fontId="7" fillId="10" borderId="1" xfId="0" applyFont="1" applyFill="1" applyBorder="1" applyAlignment="1">
      <alignment horizontal="center" vertical="center" wrapText="1"/>
    </xf>
    <xf numFmtId="0" fontId="11" fillId="0" borderId="3" xfId="0" applyFont="1" applyBorder="1" applyAlignment="1" applyProtection="1">
      <alignment horizontal="left"/>
      <protection locked="0"/>
    </xf>
    <xf numFmtId="0" fontId="11" fillId="0" borderId="5" xfId="0" applyFont="1" applyBorder="1" applyAlignment="1" applyProtection="1">
      <alignment horizontal="left"/>
      <protection locked="0"/>
    </xf>
    <xf numFmtId="0" fontId="11" fillId="0" borderId="4" xfId="0" applyFont="1" applyBorder="1" applyAlignment="1" applyProtection="1">
      <alignment horizontal="left"/>
      <protection locked="0"/>
    </xf>
    <xf numFmtId="0" fontId="22" fillId="0" borderId="10" xfId="0" applyFont="1" applyBorder="1" applyAlignment="1">
      <alignment horizontal="left" vertical="top" wrapText="1"/>
    </xf>
    <xf numFmtId="0" fontId="11" fillId="11" borderId="1" xfId="0" applyFont="1" applyFill="1" applyBorder="1" applyAlignment="1">
      <alignment horizontal="left" vertical="center" wrapText="1"/>
    </xf>
    <xf numFmtId="0" fontId="15" fillId="10" borderId="1" xfId="0" applyFont="1" applyFill="1" applyBorder="1" applyAlignment="1">
      <alignment horizontal="center" vertical="center"/>
    </xf>
    <xf numFmtId="0" fontId="31" fillId="0" borderId="3" xfId="0" applyFont="1" applyBorder="1" applyAlignment="1" applyProtection="1">
      <alignment horizontal="center" vertical="center"/>
      <protection locked="0"/>
    </xf>
    <xf numFmtId="0" fontId="31" fillId="0" borderId="5" xfId="0" applyFont="1" applyBorder="1" applyAlignment="1" applyProtection="1">
      <alignment horizontal="center" vertical="center"/>
      <protection locked="0"/>
    </xf>
    <xf numFmtId="0" fontId="31" fillId="0" borderId="4" xfId="0" applyFont="1" applyBorder="1" applyAlignment="1" applyProtection="1">
      <alignment horizontal="center" vertical="center"/>
      <protection locked="0"/>
    </xf>
    <xf numFmtId="0" fontId="0" fillId="0" borderId="0" xfId="0" applyAlignment="1" applyProtection="1">
      <alignment horizontal="center"/>
      <protection locked="0"/>
    </xf>
    <xf numFmtId="0" fontId="0" fillId="0" borderId="0" xfId="0" applyAlignment="1">
      <alignment horizontal="center"/>
    </xf>
    <xf numFmtId="0" fontId="5" fillId="10" borderId="2" xfId="2" applyNumberFormat="1" applyFont="1" applyFill="1" applyBorder="1" applyAlignment="1" applyProtection="1">
      <alignment horizontal="center"/>
    </xf>
    <xf numFmtId="0" fontId="5" fillId="10" borderId="20" xfId="2" applyNumberFormat="1" applyFont="1" applyFill="1" applyBorder="1" applyAlignment="1" applyProtection="1">
      <alignment horizontal="center"/>
    </xf>
    <xf numFmtId="0" fontId="5" fillId="10" borderId="19" xfId="2" applyNumberFormat="1" applyFont="1" applyFill="1" applyBorder="1" applyAlignment="1" applyProtection="1">
      <alignment horizontal="center"/>
    </xf>
    <xf numFmtId="0" fontId="15" fillId="10" borderId="3" xfId="2" applyNumberFormat="1" applyFont="1" applyFill="1" applyBorder="1" applyAlignment="1" applyProtection="1">
      <alignment horizontal="center" vertical="center"/>
    </xf>
    <xf numFmtId="0" fontId="15" fillId="10" borderId="5" xfId="2" applyNumberFormat="1" applyFont="1" applyFill="1" applyBorder="1" applyAlignment="1" applyProtection="1">
      <alignment horizontal="center" vertical="center"/>
    </xf>
    <xf numFmtId="0" fontId="15" fillId="10" borderId="4" xfId="2" applyNumberFormat="1" applyFont="1" applyFill="1" applyBorder="1" applyAlignment="1" applyProtection="1">
      <alignment horizontal="center" vertical="center"/>
    </xf>
    <xf numFmtId="166" fontId="5" fillId="11" borderId="2" xfId="0" applyNumberFormat="1" applyFont="1" applyFill="1" applyBorder="1" applyAlignment="1">
      <alignment horizontal="center" vertical="center" wrapText="1"/>
    </xf>
    <xf numFmtId="166" fontId="5" fillId="11" borderId="19" xfId="0" applyNumberFormat="1" applyFont="1" applyFill="1" applyBorder="1" applyAlignment="1">
      <alignment horizontal="center" vertical="center" wrapText="1"/>
    </xf>
    <xf numFmtId="0" fontId="5" fillId="10" borderId="1" xfId="2" applyNumberFormat="1" applyFont="1" applyFill="1" applyBorder="1" applyAlignment="1" applyProtection="1">
      <alignment horizontal="center"/>
    </xf>
    <xf numFmtId="0" fontId="15" fillId="10" borderId="1" xfId="2" applyNumberFormat="1" applyFont="1" applyFill="1" applyBorder="1" applyAlignment="1" applyProtection="1">
      <alignment horizontal="center" vertical="center"/>
    </xf>
  </cellXfs>
  <cellStyles count="17">
    <cellStyle name="Explanatory Text 3" xfId="12" xr:uid="{2D700F94-8766-4592-B798-9B5F3CB6F99A}"/>
    <cellStyle name="Hipersaite 2" xfId="15" xr:uid="{A4151E11-6178-4057-871E-7E589D660AFF}"/>
    <cellStyle name="Komats 2" xfId="13" xr:uid="{A382ED16-2A8A-4A00-9361-EE0828BFC456}"/>
    <cellStyle name="Normal 2" xfId="16" xr:uid="{E7C2CED1-FB75-44ED-968D-0FF9E99AD094}"/>
    <cellStyle name="Normal 9 2" xfId="11" xr:uid="{E6D4580F-726E-4BE3-A520-11334F43C303}"/>
    <cellStyle name="Parastais_udens bez paroles" xfId="4" xr:uid="{B779708D-2185-4B11-A100-FC2930333542}"/>
    <cellStyle name="Parasts" xfId="0" builtinId="0"/>
    <cellStyle name="Parasts 2" xfId="7" xr:uid="{73A4BB6A-CBAB-43F3-B63C-8ED06A83CB72}"/>
    <cellStyle name="Parasts 2 2" xfId="6" xr:uid="{2042814F-369A-4AB0-A02F-2B19E752AAF6}"/>
    <cellStyle name="Parasts 3" xfId="5" xr:uid="{916C35AB-F198-4E14-8687-991F4C9C55FE}"/>
    <cellStyle name="Parasts 4" xfId="8" xr:uid="{E3B7EA49-FAE8-4030-BD25-5CA823DE7577}"/>
    <cellStyle name="Parasts 5" xfId="3" xr:uid="{5202EF29-472A-4AC4-BD70-347111852985}"/>
    <cellStyle name="Parasts 6" xfId="10" xr:uid="{4A18403A-03B2-4D16-86F3-82334633FF48}"/>
    <cellStyle name="Parasts 7" xfId="14" xr:uid="{157ABE8C-EB0F-40CF-A8AF-55FFE3604B60}"/>
    <cellStyle name="Paskaidrojošs teksts" xfId="2" builtinId="53" customBuiltin="1"/>
    <cellStyle name="Procenti" xfId="1" builtinId="5"/>
    <cellStyle name="Procenti 2" xfId="9" xr:uid="{2FB8849D-E4D5-4873-9CDE-D3CACC5C5A52}"/>
  </cellStyles>
  <dxfs count="11">
    <dxf>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ont>
        <strike val="0"/>
      </font>
      <fill>
        <patternFill>
          <bgColor rgb="FFFF0000"/>
        </patternFill>
      </fill>
    </dxf>
    <dxf>
      <fill>
        <patternFill>
          <bgColor rgb="FFCC66FF"/>
        </patternFill>
      </fill>
    </dxf>
    <dxf>
      <fill>
        <patternFill>
          <bgColor rgb="FFCC66FF"/>
        </patternFill>
      </fill>
    </dxf>
    <dxf>
      <fill>
        <patternFill>
          <bgColor rgb="FFCC66FF"/>
        </patternFill>
      </fill>
    </dxf>
    <dxf>
      <fill>
        <patternFill>
          <bgColor rgb="FFCC66FF"/>
        </patternFill>
      </fill>
    </dxf>
    <dxf>
      <fill>
        <patternFill>
          <bgColor rgb="FFCC66FF"/>
        </patternFill>
      </fill>
    </dxf>
    <dxf>
      <fill>
        <patternFill>
          <bgColor rgb="FFCC66FF"/>
        </patternFill>
      </fill>
    </dxf>
  </dxfs>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ECF2FA"/>
      <rgbColor rgb="FF660066"/>
      <rgbColor rgb="FFFF8080"/>
      <rgbColor rgb="FF0066CC"/>
      <rgbColor rgb="FFB9CDE5"/>
      <rgbColor rgb="FF000080"/>
      <rgbColor rgb="FFFF00FF"/>
      <rgbColor rgb="FFFFFF00"/>
      <rgbColor rgb="FF00FFFF"/>
      <rgbColor rgb="FF800080"/>
      <rgbColor rgb="FF800000"/>
      <rgbColor rgb="FF008080"/>
      <rgbColor rgb="FF0000FF"/>
      <rgbColor rgb="FF00CCFF"/>
      <rgbColor rgb="FFDCE6F2"/>
      <rgbColor rgb="FFD7E4BD"/>
      <rgbColor rgb="FFFFFF99"/>
      <rgbColor rgb="FF8EB4E3"/>
      <rgbColor rgb="FFFF99CC"/>
      <rgbColor rgb="FFCC99FF"/>
      <rgbColor rgb="FFE6B9B8"/>
      <rgbColor rgb="FF3366FF"/>
      <rgbColor rgb="FF33CCCC"/>
      <rgbColor rgb="FF99CC00"/>
      <rgbColor rgb="FFFFCC00"/>
      <rgbColor rgb="FFFF9900"/>
      <rgbColor rgb="FFFF6600"/>
      <rgbColor rgb="FF666699"/>
      <rgbColor rgb="FFA6A6A6"/>
      <rgbColor rgb="FF003366"/>
      <rgbColor rgb="FF00B050"/>
      <rgbColor rgb="FF003300"/>
      <rgbColor rgb="FF333300"/>
      <rgbColor rgb="FF993300"/>
      <rgbColor rgb="FF993366"/>
      <rgbColor rgb="FF333399"/>
      <rgbColor rgb="FF414142"/>
      <rgbColor rgb="00003366"/>
      <rgbColor rgb="00339966"/>
      <rgbColor rgb="00003300"/>
      <rgbColor rgb="00333300"/>
      <rgbColor rgb="00993300"/>
      <rgbColor rgb="00993366"/>
      <rgbColor rgb="00333399"/>
      <rgbColor rgb="00333333"/>
    </indexedColors>
    <mruColors>
      <color rgb="FFEDF0F9"/>
      <color rgb="FFFFFFCC"/>
      <color rgb="FFCC99FF"/>
      <color rgb="FFFF0066"/>
      <color rgb="FFE9EDF7"/>
      <color rgb="FFE6B9B8"/>
      <color rgb="FFD7E4BD"/>
      <color rgb="FF66FF33"/>
      <color rgb="FFB9CDE5"/>
      <color rgb="FFECF2FA"/>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 Id="rId6" Type="http://schemas.openxmlformats.org/officeDocument/2006/relationships/image" Target="../media/image6.png"/><Relationship Id="rId5" Type="http://schemas.openxmlformats.org/officeDocument/2006/relationships/image" Target="../media/image5.png"/><Relationship Id="rId4" Type="http://schemas.openxmlformats.org/officeDocument/2006/relationships/image" Target="../media/image4.png"/></Relationships>
</file>

<file path=xl/drawings/drawing1.xml><?xml version="1.0" encoding="utf-8"?>
<xdr:wsDr xmlns:xdr="http://schemas.openxmlformats.org/drawingml/2006/spreadsheetDrawing" xmlns:a="http://schemas.openxmlformats.org/drawingml/2006/main">
  <xdr:twoCellAnchor editAs="oneCell">
    <xdr:from>
      <xdr:col>4</xdr:col>
      <xdr:colOff>69272</xdr:colOff>
      <xdr:row>3</xdr:row>
      <xdr:rowOff>86591</xdr:rowOff>
    </xdr:from>
    <xdr:to>
      <xdr:col>4</xdr:col>
      <xdr:colOff>6632864</xdr:colOff>
      <xdr:row>3</xdr:row>
      <xdr:rowOff>3143968</xdr:rowOff>
    </xdr:to>
    <xdr:pic>
      <xdr:nvPicPr>
        <xdr:cNvPr id="2" name="Attēls 1">
          <a:extLst>
            <a:ext uri="{FF2B5EF4-FFF2-40B4-BE49-F238E27FC236}">
              <a16:creationId xmlns:a16="http://schemas.microsoft.com/office/drawing/2014/main" id="{0FD7FD2A-BBAB-40DF-8211-86298639EAC9}"/>
            </a:ext>
          </a:extLst>
        </xdr:cNvPr>
        <xdr:cNvPicPr>
          <a:picLocks noChangeAspect="1"/>
        </xdr:cNvPicPr>
      </xdr:nvPicPr>
      <xdr:blipFill>
        <a:blip xmlns:r="http://schemas.openxmlformats.org/officeDocument/2006/relationships" r:embed="rId1"/>
        <a:stretch>
          <a:fillRect/>
        </a:stretch>
      </xdr:blipFill>
      <xdr:spPr>
        <a:xfrm>
          <a:off x="14385347" y="953366"/>
          <a:ext cx="6563592" cy="3057377"/>
        </a:xfrm>
        <a:prstGeom prst="rect">
          <a:avLst/>
        </a:prstGeom>
      </xdr:spPr>
    </xdr:pic>
    <xdr:clientData/>
  </xdr:twoCellAnchor>
  <xdr:twoCellAnchor editAs="oneCell">
    <xdr:from>
      <xdr:col>4</xdr:col>
      <xdr:colOff>69273</xdr:colOff>
      <xdr:row>4</xdr:row>
      <xdr:rowOff>900545</xdr:rowOff>
    </xdr:from>
    <xdr:to>
      <xdr:col>4</xdr:col>
      <xdr:colOff>6563591</xdr:colOff>
      <xdr:row>4</xdr:row>
      <xdr:rowOff>1133052</xdr:rowOff>
    </xdr:to>
    <xdr:pic>
      <xdr:nvPicPr>
        <xdr:cNvPr id="3" name="Attēls 2">
          <a:extLst>
            <a:ext uri="{FF2B5EF4-FFF2-40B4-BE49-F238E27FC236}">
              <a16:creationId xmlns:a16="http://schemas.microsoft.com/office/drawing/2014/main" id="{896C54A3-2684-499C-900F-F19515182EFD}"/>
            </a:ext>
          </a:extLst>
        </xdr:cNvPr>
        <xdr:cNvPicPr>
          <a:picLocks noChangeAspect="1"/>
        </xdr:cNvPicPr>
      </xdr:nvPicPr>
      <xdr:blipFill>
        <a:blip xmlns:r="http://schemas.openxmlformats.org/officeDocument/2006/relationships" r:embed="rId2"/>
        <a:stretch>
          <a:fillRect/>
        </a:stretch>
      </xdr:blipFill>
      <xdr:spPr>
        <a:xfrm>
          <a:off x="14385348" y="5043920"/>
          <a:ext cx="6494318" cy="232507"/>
        </a:xfrm>
        <a:prstGeom prst="rect">
          <a:avLst/>
        </a:prstGeom>
      </xdr:spPr>
    </xdr:pic>
    <xdr:clientData/>
  </xdr:twoCellAnchor>
  <xdr:twoCellAnchor editAs="oneCell">
    <xdr:from>
      <xdr:col>4</xdr:col>
      <xdr:colOff>138546</xdr:colOff>
      <xdr:row>5</xdr:row>
      <xdr:rowOff>69271</xdr:rowOff>
    </xdr:from>
    <xdr:to>
      <xdr:col>4</xdr:col>
      <xdr:colOff>6613366</xdr:colOff>
      <xdr:row>5</xdr:row>
      <xdr:rowOff>2944090</xdr:rowOff>
    </xdr:to>
    <xdr:pic>
      <xdr:nvPicPr>
        <xdr:cNvPr id="4" name="Attēls 3">
          <a:extLst>
            <a:ext uri="{FF2B5EF4-FFF2-40B4-BE49-F238E27FC236}">
              <a16:creationId xmlns:a16="http://schemas.microsoft.com/office/drawing/2014/main" id="{D1CCD7BE-90C5-4236-87B9-59AE8F3D3459}"/>
            </a:ext>
          </a:extLst>
        </xdr:cNvPr>
        <xdr:cNvPicPr>
          <a:picLocks noChangeAspect="1"/>
        </xdr:cNvPicPr>
      </xdr:nvPicPr>
      <xdr:blipFill>
        <a:blip xmlns:r="http://schemas.openxmlformats.org/officeDocument/2006/relationships" r:embed="rId3"/>
        <a:stretch>
          <a:fillRect/>
        </a:stretch>
      </xdr:blipFill>
      <xdr:spPr>
        <a:xfrm>
          <a:off x="14454621" y="6136696"/>
          <a:ext cx="6474820" cy="2874819"/>
        </a:xfrm>
        <a:prstGeom prst="rect">
          <a:avLst/>
        </a:prstGeom>
      </xdr:spPr>
    </xdr:pic>
    <xdr:clientData/>
  </xdr:twoCellAnchor>
  <xdr:twoCellAnchor editAs="oneCell">
    <xdr:from>
      <xdr:col>4</xdr:col>
      <xdr:colOff>51954</xdr:colOff>
      <xdr:row>6</xdr:row>
      <xdr:rowOff>796636</xdr:rowOff>
    </xdr:from>
    <xdr:to>
      <xdr:col>4</xdr:col>
      <xdr:colOff>6594172</xdr:colOff>
      <xdr:row>6</xdr:row>
      <xdr:rowOff>1246910</xdr:rowOff>
    </xdr:to>
    <xdr:pic>
      <xdr:nvPicPr>
        <xdr:cNvPr id="5" name="Attēls 4">
          <a:extLst>
            <a:ext uri="{FF2B5EF4-FFF2-40B4-BE49-F238E27FC236}">
              <a16:creationId xmlns:a16="http://schemas.microsoft.com/office/drawing/2014/main" id="{EFBA6A85-1A93-47B1-BDBF-97FF88E97987}"/>
            </a:ext>
          </a:extLst>
        </xdr:cNvPr>
        <xdr:cNvPicPr>
          <a:picLocks noChangeAspect="1"/>
        </xdr:cNvPicPr>
      </xdr:nvPicPr>
      <xdr:blipFill>
        <a:blip xmlns:r="http://schemas.openxmlformats.org/officeDocument/2006/relationships" r:embed="rId4"/>
        <a:stretch>
          <a:fillRect/>
        </a:stretch>
      </xdr:blipFill>
      <xdr:spPr>
        <a:xfrm>
          <a:off x="14368029" y="10093036"/>
          <a:ext cx="6542218" cy="450274"/>
        </a:xfrm>
        <a:prstGeom prst="rect">
          <a:avLst/>
        </a:prstGeom>
      </xdr:spPr>
    </xdr:pic>
    <xdr:clientData/>
  </xdr:twoCellAnchor>
  <xdr:twoCellAnchor editAs="oneCell">
    <xdr:from>
      <xdr:col>4</xdr:col>
      <xdr:colOff>519547</xdr:colOff>
      <xdr:row>7</xdr:row>
      <xdr:rowOff>363681</xdr:rowOff>
    </xdr:from>
    <xdr:to>
      <xdr:col>4</xdr:col>
      <xdr:colOff>6147956</xdr:colOff>
      <xdr:row>8</xdr:row>
      <xdr:rowOff>1154312</xdr:rowOff>
    </xdr:to>
    <xdr:pic>
      <xdr:nvPicPr>
        <xdr:cNvPr id="6" name="Attēls 5">
          <a:extLst>
            <a:ext uri="{FF2B5EF4-FFF2-40B4-BE49-F238E27FC236}">
              <a16:creationId xmlns:a16="http://schemas.microsoft.com/office/drawing/2014/main" id="{39E2297A-A1A7-401E-8F07-A8BF791DBF04}"/>
            </a:ext>
          </a:extLst>
        </xdr:cNvPr>
        <xdr:cNvPicPr>
          <a:picLocks noChangeAspect="1"/>
        </xdr:cNvPicPr>
      </xdr:nvPicPr>
      <xdr:blipFill>
        <a:blip xmlns:r="http://schemas.openxmlformats.org/officeDocument/2006/relationships" r:embed="rId5"/>
        <a:stretch>
          <a:fillRect/>
        </a:stretch>
      </xdr:blipFill>
      <xdr:spPr>
        <a:xfrm>
          <a:off x="14835622" y="11555556"/>
          <a:ext cx="5628409" cy="2124131"/>
        </a:xfrm>
        <a:prstGeom prst="rect">
          <a:avLst/>
        </a:prstGeom>
      </xdr:spPr>
    </xdr:pic>
    <xdr:clientData/>
  </xdr:twoCellAnchor>
  <xdr:twoCellAnchor editAs="oneCell">
    <xdr:from>
      <xdr:col>4</xdr:col>
      <xdr:colOff>138545</xdr:colOff>
      <xdr:row>9</xdr:row>
      <xdr:rowOff>138545</xdr:rowOff>
    </xdr:from>
    <xdr:to>
      <xdr:col>4</xdr:col>
      <xdr:colOff>6615545</xdr:colOff>
      <xdr:row>9</xdr:row>
      <xdr:rowOff>2013939</xdr:rowOff>
    </xdr:to>
    <xdr:pic>
      <xdr:nvPicPr>
        <xdr:cNvPr id="7" name="Attēls 6">
          <a:extLst>
            <a:ext uri="{FF2B5EF4-FFF2-40B4-BE49-F238E27FC236}">
              <a16:creationId xmlns:a16="http://schemas.microsoft.com/office/drawing/2014/main" id="{0590525E-FFCB-4BD1-8A3E-4E65191CB279}"/>
            </a:ext>
          </a:extLst>
        </xdr:cNvPr>
        <xdr:cNvPicPr>
          <a:picLocks noChangeAspect="1"/>
        </xdr:cNvPicPr>
      </xdr:nvPicPr>
      <xdr:blipFill>
        <a:blip xmlns:r="http://schemas.openxmlformats.org/officeDocument/2006/relationships" r:embed="rId6"/>
        <a:stretch>
          <a:fillRect/>
        </a:stretch>
      </xdr:blipFill>
      <xdr:spPr>
        <a:xfrm>
          <a:off x="14454620" y="13940270"/>
          <a:ext cx="6477000" cy="1875394"/>
        </a:xfrm>
        <a:prstGeom prst="rect">
          <a:avLst/>
        </a:prstGeom>
      </xdr:spPr>
    </xdr:pic>
    <xdr:clientData/>
  </xdr:twoCellAnchor>
</xdr:wsDr>
</file>

<file path=xl/theme/theme1.xml><?xml version="1.0" encoding="utf-8"?>
<a:theme xmlns:a="http://schemas.openxmlformats.org/drawingml/2006/main" name="Office dizains">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0.xml.rels><?xml version="1.0" encoding="UTF-8" standalone="yes"?>
<Relationships xmlns="http://schemas.openxmlformats.org/package/2006/relationships"><Relationship Id="rId3" Type="http://schemas.openxmlformats.org/officeDocument/2006/relationships/comments" Target="../comments6.xml"/><Relationship Id="rId2" Type="http://schemas.openxmlformats.org/officeDocument/2006/relationships/vmlDrawing" Target="../drawings/vmlDrawing6.vml"/><Relationship Id="rId1" Type="http://schemas.openxmlformats.org/officeDocument/2006/relationships/printerSettings" Target="../printerSettings/printerSettings9.bin"/></Relationships>
</file>

<file path=xl/worksheets/_rels/sheet11.xml.rels><?xml version="1.0" encoding="UTF-8" standalone="yes"?>
<Relationships xmlns="http://schemas.openxmlformats.org/package/2006/relationships"><Relationship Id="rId3" Type="http://schemas.openxmlformats.org/officeDocument/2006/relationships/comments" Target="../comments7.xml"/><Relationship Id="rId2" Type="http://schemas.openxmlformats.org/officeDocument/2006/relationships/vmlDrawing" Target="../drawings/vmlDrawing7.vml"/><Relationship Id="rId1" Type="http://schemas.openxmlformats.org/officeDocument/2006/relationships/printerSettings" Target="../printerSettings/printerSettings10.bin"/></Relationships>
</file>

<file path=xl/worksheets/_rels/sheet12.xml.rels><?xml version="1.0" encoding="UTF-8" standalone="yes"?>
<Relationships xmlns="http://schemas.openxmlformats.org/package/2006/relationships"><Relationship Id="rId3" Type="http://schemas.openxmlformats.org/officeDocument/2006/relationships/comments" Target="../comments8.xml"/><Relationship Id="rId2" Type="http://schemas.openxmlformats.org/officeDocument/2006/relationships/vmlDrawing" Target="../drawings/vmlDrawing8.vml"/><Relationship Id="rId1" Type="http://schemas.openxmlformats.org/officeDocument/2006/relationships/printerSettings" Target="../printerSettings/printerSettings11.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4.xml.rels><?xml version="1.0" encoding="UTF-8" standalone="yes"?>
<Relationships xmlns="http://schemas.openxmlformats.org/package/2006/relationships"><Relationship Id="rId3" Type="http://schemas.openxmlformats.org/officeDocument/2006/relationships/hyperlink" Target="http://www.nasdaqomx.com/commodities/market-prices/history" TargetMode="External"/><Relationship Id="rId7" Type="http://schemas.openxmlformats.org/officeDocument/2006/relationships/drawing" Target="../drawings/drawing1.xml"/><Relationship Id="rId2" Type="http://schemas.openxmlformats.org/officeDocument/2006/relationships/hyperlink" Target="http://www.nasdaqomx.com/commodities/market-prices/history" TargetMode="External"/><Relationship Id="rId1" Type="http://schemas.openxmlformats.org/officeDocument/2006/relationships/hyperlink" Target="http://www.nasdaqomx.com/commodities/market-prices/history" TargetMode="External"/><Relationship Id="rId6" Type="http://schemas.openxmlformats.org/officeDocument/2006/relationships/printerSettings" Target="../printerSettings/printerSettings3.bin"/><Relationship Id="rId5" Type="http://schemas.openxmlformats.org/officeDocument/2006/relationships/hyperlink" Target="https://www.nordpoolgroup.com/en/Market-data1/Dayahead/Area-Prices/LV/Monthly/?view=table" TargetMode="External"/><Relationship Id="rId4" Type="http://schemas.openxmlformats.org/officeDocument/2006/relationships/hyperlink" Target="http://www.nasdaqomx.com/commodities/market-prices/history" TargetMode="External"/></Relationships>
</file>

<file path=xl/worksheets/_rels/sheet5.xml.rels><?xml version="1.0" encoding="UTF-8" standalone="yes"?>
<Relationships xmlns="http://schemas.openxmlformats.org/package/2006/relationships"><Relationship Id="rId3" Type="http://schemas.openxmlformats.org/officeDocument/2006/relationships/printerSettings" Target="../printerSettings/printerSettings4.bin"/><Relationship Id="rId2" Type="http://schemas.openxmlformats.org/officeDocument/2006/relationships/hyperlink" Target="https://www.nordpoolgroup.com/en/Market-data1/Dayahead/Area-Prices/LV/Monthly/?dd=LV&amp;view=table" TargetMode="External"/><Relationship Id="rId1" Type="http://schemas.openxmlformats.org/officeDocument/2006/relationships/hyperlink" Target="http://www.nasdaqomx.com/commodities/market-prices/history" TargetMode="External"/></Relationships>
</file>

<file path=xl/worksheets/_rels/sheet6.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7.xml.rels><?xml version="1.0" encoding="UTF-8" standalone="yes"?>
<Relationships xmlns="http://schemas.openxmlformats.org/package/2006/relationships"><Relationship Id="rId3" Type="http://schemas.openxmlformats.org/officeDocument/2006/relationships/comments" Target="../comments3.xml"/><Relationship Id="rId2" Type="http://schemas.openxmlformats.org/officeDocument/2006/relationships/vmlDrawing" Target="../drawings/vmlDrawing3.vml"/><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3" Type="http://schemas.openxmlformats.org/officeDocument/2006/relationships/comments" Target="../comments4.xml"/><Relationship Id="rId2" Type="http://schemas.openxmlformats.org/officeDocument/2006/relationships/vmlDrawing" Target="../drawings/vmlDrawing4.vml"/><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3" Type="http://schemas.openxmlformats.org/officeDocument/2006/relationships/comments" Target="../comments5.xml"/><Relationship Id="rId2" Type="http://schemas.openxmlformats.org/officeDocument/2006/relationships/vmlDrawing" Target="../drawings/vmlDrawing5.vml"/><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F77363-09EC-4C12-9F4D-5404CAAF07B1}">
  <dimension ref="A1"/>
  <sheetViews>
    <sheetView workbookViewId="0">
      <selection activeCell="B4" sqref="B4"/>
    </sheetView>
  </sheetViews>
  <sheetFormatPr defaultRowHeight="12.5" x14ac:dyDescent="0.25"/>
  <cols>
    <col min="1" max="1" width="10.1796875" bestFit="1" customWidth="1"/>
  </cols>
  <sheetData>
    <row r="1" spans="1:1" x14ac:dyDescent="0.25">
      <c r="A1" s="285">
        <v>45265</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DDD7EB-1BBA-4330-87D0-AA2022DB9CC3}">
  <sheetPr>
    <tabColor theme="9" tint="0.59999389629810485"/>
  </sheetPr>
  <dimension ref="B1:AMJ44"/>
  <sheetViews>
    <sheetView zoomScale="80" zoomScaleNormal="80" workbookViewId="0">
      <pane xSplit="2" ySplit="8" topLeftCell="C9" activePane="bottomRight" state="frozen"/>
      <selection pane="topRight" activeCell="C1" sqref="C1"/>
      <selection pane="bottomLeft" activeCell="A9" sqref="A9"/>
      <selection pane="bottomRight" activeCell="J25" sqref="J25"/>
    </sheetView>
  </sheetViews>
  <sheetFormatPr defaultRowHeight="13" outlineLevelCol="1" x14ac:dyDescent="0.3"/>
  <cols>
    <col min="1" max="1" width="3.1796875" customWidth="1"/>
    <col min="2" max="2" width="72.81640625" style="15" customWidth="1"/>
    <col min="3" max="6" width="18.1796875" style="15" customWidth="1" outlineLevel="1"/>
    <col min="7" max="7" width="9.1796875" customWidth="1" outlineLevel="1"/>
    <col min="8" max="8" width="2.81640625" style="15" customWidth="1"/>
    <col min="9" max="9" width="17.81640625" style="15" customWidth="1" outlineLevel="1"/>
    <col min="10" max="10" width="18.1796875" style="15" customWidth="1" outlineLevel="1"/>
    <col min="11" max="11" width="9.1796875" style="15" customWidth="1" outlineLevel="1"/>
    <col min="12" max="12" width="17.81640625" style="15" customWidth="1" outlineLevel="1"/>
    <col min="13" max="13" width="18.1796875" style="15" customWidth="1" outlineLevel="1"/>
    <col min="14" max="1024" width="9.1796875" style="15" customWidth="1"/>
  </cols>
  <sheetData>
    <row r="1" spans="2:13" ht="13.5" customHeight="1" x14ac:dyDescent="0.3">
      <c r="F1" s="26"/>
      <c r="G1" s="15"/>
    </row>
    <row r="2" spans="2:13" ht="19.5" customHeight="1" x14ac:dyDescent="0.4">
      <c r="B2" s="12" t="s">
        <v>0</v>
      </c>
      <c r="C2" s="123" t="str">
        <f>Kopsavilkums!D4</f>
        <v xml:space="preserve">SIA "_________________" </v>
      </c>
      <c r="F2" s="14"/>
      <c r="G2" s="15"/>
    </row>
    <row r="3" spans="2:13" ht="19.5" customHeight="1" x14ac:dyDescent="0.4">
      <c r="B3" s="122"/>
      <c r="C3" s="123"/>
      <c r="F3" s="103"/>
      <c r="G3" s="15"/>
    </row>
    <row r="4" spans="2:13" ht="6" customHeight="1" x14ac:dyDescent="0.3">
      <c r="F4" s="14"/>
      <c r="G4" s="15"/>
    </row>
    <row r="5" spans="2:13" ht="6" customHeight="1" x14ac:dyDescent="0.3">
      <c r="F5" s="14"/>
      <c r="G5" s="15"/>
    </row>
    <row r="6" spans="2:13" ht="30" customHeight="1" x14ac:dyDescent="0.5">
      <c r="B6" s="192" t="s">
        <v>137</v>
      </c>
      <c r="C6" s="193" t="str">
        <f>Elektr_KOPSAVILKUMS!A30</f>
        <v>no __.__.20__</v>
      </c>
      <c r="D6" s="194"/>
      <c r="E6" s="194"/>
      <c r="F6" s="194"/>
      <c r="G6" s="15"/>
      <c r="I6" s="356" t="s">
        <v>1</v>
      </c>
      <c r="J6" s="356"/>
      <c r="K6" s="45"/>
      <c r="L6" s="357" t="s">
        <v>2</v>
      </c>
      <c r="M6" s="357"/>
    </row>
    <row r="7" spans="2:13" ht="8.25" customHeight="1" x14ac:dyDescent="0.3">
      <c r="F7" s="14"/>
      <c r="G7" s="15"/>
    </row>
    <row r="8" spans="2:13" ht="32.25" customHeight="1" x14ac:dyDescent="0.3">
      <c r="B8" s="62" t="s">
        <v>3</v>
      </c>
      <c r="C8" s="63" t="s">
        <v>4</v>
      </c>
      <c r="D8" s="63" t="s">
        <v>5</v>
      </c>
      <c r="E8" s="63" t="s">
        <v>6</v>
      </c>
      <c r="F8" s="63" t="s">
        <v>7</v>
      </c>
      <c r="G8" s="15"/>
      <c r="I8" s="16" t="s">
        <v>8</v>
      </c>
      <c r="J8" s="16" t="s">
        <v>9</v>
      </c>
      <c r="L8" s="16" t="s">
        <v>8</v>
      </c>
      <c r="M8" s="16" t="s">
        <v>9</v>
      </c>
    </row>
    <row r="9" spans="2:13" ht="14.5" x14ac:dyDescent="0.35">
      <c r="B9" s="64" t="s">
        <v>10</v>
      </c>
      <c r="C9" s="77">
        <f>'Lēmuma_T_(no)'!C9</f>
        <v>0</v>
      </c>
      <c r="D9" s="77">
        <f>'Lēmuma_T_(no)'!D9</f>
        <v>0</v>
      </c>
      <c r="E9" s="77">
        <f>'Lēmuma_T_(no)'!E9</f>
        <v>0</v>
      </c>
      <c r="F9" s="77">
        <f>'Lēmuma_T_(no)'!F9</f>
        <v>0</v>
      </c>
      <c r="G9" s="15"/>
      <c r="I9" s="18">
        <f>C9+D9</f>
        <v>0</v>
      </c>
      <c r="J9" s="18">
        <f>E9+F9</f>
        <v>0</v>
      </c>
      <c r="L9" s="19" t="e">
        <f>I9/$I$25</f>
        <v>#DIV/0!</v>
      </c>
      <c r="M9" s="19" t="e">
        <f>J9/$J$26</f>
        <v>#DIV/0!</v>
      </c>
    </row>
    <row r="10" spans="2:13" s="15" customFormat="1" ht="27.75" customHeight="1" x14ac:dyDescent="0.35">
      <c r="B10" s="65" t="s">
        <v>11</v>
      </c>
      <c r="C10" s="77">
        <f>'Lēmuma_T_(no)'!C10</f>
        <v>0</v>
      </c>
      <c r="D10" s="77">
        <f>'Lēmuma_T_(no)'!D10</f>
        <v>0</v>
      </c>
      <c r="E10" s="77">
        <f>'Lēmuma_T_(no)'!E10</f>
        <v>0</v>
      </c>
      <c r="F10" s="77">
        <f>'Lēmuma_T_(no)'!F10</f>
        <v>0</v>
      </c>
      <c r="I10" s="18">
        <f t="shared" ref="I10:I19" si="0">C10+D10</f>
        <v>0</v>
      </c>
      <c r="J10" s="18">
        <f t="shared" ref="J10:J20" si="1">E10+F10</f>
        <v>0</v>
      </c>
      <c r="L10" s="19" t="e">
        <f>I10/$I$25</f>
        <v>#DIV/0!</v>
      </c>
      <c r="M10" s="19" t="e">
        <f>J10/$J$26</f>
        <v>#DIV/0!</v>
      </c>
    </row>
    <row r="11" spans="2:13" s="15" customFormat="1" ht="25.5" customHeight="1" x14ac:dyDescent="0.35">
      <c r="B11" s="65" t="s">
        <v>12</v>
      </c>
      <c r="C11" s="77">
        <f>'Lēmuma_T_(no)'!C11</f>
        <v>0</v>
      </c>
      <c r="D11" s="77">
        <f>'Lēmuma_T_(no)'!D11</f>
        <v>0</v>
      </c>
      <c r="E11" s="77">
        <f>'Lēmuma_T_(no)'!E11</f>
        <v>0</v>
      </c>
      <c r="F11" s="77">
        <f>'Lēmuma_T_(no)'!F11</f>
        <v>0</v>
      </c>
      <c r="I11" s="18">
        <f t="shared" si="0"/>
        <v>0</v>
      </c>
      <c r="J11" s="18">
        <f t="shared" si="1"/>
        <v>0</v>
      </c>
      <c r="L11" s="19" t="e">
        <f>I11/$I$25</f>
        <v>#DIV/0!</v>
      </c>
      <c r="M11" s="19" t="e">
        <f>J11/$J$26</f>
        <v>#DIV/0!</v>
      </c>
    </row>
    <row r="12" spans="2:13" s="15" customFormat="1" ht="27.75" customHeight="1" x14ac:dyDescent="0.35">
      <c r="B12" s="65" t="s">
        <v>56</v>
      </c>
      <c r="C12" s="77">
        <f>'Lēmuma_T_(no)'!C12-'Lēmuma_T_(no)'!C13-'Lēmuma_T_(no)'!C14+'Piemērotie_T_(no)'!C13+'Piemērotie_T_(no)'!C14</f>
        <v>0</v>
      </c>
      <c r="D12" s="77">
        <f>'Lēmuma_T_(no)'!D12-'Lēmuma_T_(no)'!D13+'Piemērotie_T_(no)'!D13</f>
        <v>0</v>
      </c>
      <c r="E12" s="77">
        <f>'Lēmuma_T_(no)'!E12-'Lēmuma_T_(no)'!E13+'Piemērotie_T_(no)'!E13</f>
        <v>0</v>
      </c>
      <c r="F12" s="77">
        <f>'Lēmuma_T_(no)'!F12-'Lēmuma_T_(no)'!F13-'Lēmuma_T_(no)'!F15+'Piemērotie_T_(no)'!F13+'Piemērotie_T_(no)'!F15</f>
        <v>0</v>
      </c>
      <c r="I12" s="18">
        <f t="shared" si="0"/>
        <v>0</v>
      </c>
      <c r="J12" s="18">
        <f t="shared" si="1"/>
        <v>0</v>
      </c>
      <c r="L12" s="19" t="e">
        <f>I12/$I$25</f>
        <v>#DIV/0!</v>
      </c>
      <c r="M12" s="19" t="e">
        <f>J12/$J$26</f>
        <v>#DIV/0!</v>
      </c>
    </row>
    <row r="13" spans="2:13" s="15" customFormat="1" ht="23.5" customHeight="1" x14ac:dyDescent="0.35">
      <c r="B13" s="66" t="s">
        <v>73</v>
      </c>
      <c r="C13" s="77">
        <f>Elektr_KOPSAVILKUMS!C32</f>
        <v>0</v>
      </c>
      <c r="D13" s="77">
        <f>Elektr_KOPSAVILKUMS!D32</f>
        <v>0</v>
      </c>
      <c r="E13" s="77">
        <f>Elektr_KOPSAVILKUMS!E32</f>
        <v>0</v>
      </c>
      <c r="F13" s="77">
        <f>Elektr_KOPSAVILKUMS!F32</f>
        <v>0</v>
      </c>
      <c r="I13" s="18">
        <f t="shared" si="0"/>
        <v>0</v>
      </c>
      <c r="J13" s="18">
        <f t="shared" si="1"/>
        <v>0</v>
      </c>
      <c r="L13" s="19" t="e">
        <f>I13/$I$25</f>
        <v>#DIV/0!</v>
      </c>
      <c r="M13" s="19" t="e">
        <f>J13/$J$26</f>
        <v>#DIV/0!</v>
      </c>
    </row>
    <row r="14" spans="2:13" s="15" customFormat="1" ht="31.5" customHeight="1" x14ac:dyDescent="0.35">
      <c r="B14" s="66" t="s">
        <v>71</v>
      </c>
      <c r="C14" s="77">
        <f>Iepirktā_ūdens_izm!D9</f>
        <v>0</v>
      </c>
      <c r="D14" s="77" t="s">
        <v>13</v>
      </c>
      <c r="E14" s="77" t="s">
        <v>13</v>
      </c>
      <c r="F14" s="77" t="s">
        <v>13</v>
      </c>
      <c r="I14" s="18">
        <f>C14</f>
        <v>0</v>
      </c>
      <c r="J14" s="18" t="s">
        <v>13</v>
      </c>
      <c r="L14" s="19" t="e">
        <f t="shared" ref="L14" si="2">I14/$I$25</f>
        <v>#DIV/0!</v>
      </c>
      <c r="M14" s="19" t="s">
        <v>13</v>
      </c>
    </row>
    <row r="15" spans="2:13" s="15" customFormat="1" ht="34" customHeight="1" x14ac:dyDescent="0.35">
      <c r="B15" s="66" t="s">
        <v>72</v>
      </c>
      <c r="C15" s="77" t="s">
        <v>13</v>
      </c>
      <c r="D15" s="77" t="s">
        <v>13</v>
      </c>
      <c r="E15" s="77" t="s">
        <v>13</v>
      </c>
      <c r="F15" s="77">
        <f>Attīrīšanai_novad_notekūd_izm!D9</f>
        <v>0</v>
      </c>
      <c r="I15" s="18" t="s">
        <v>13</v>
      </c>
      <c r="J15" s="18">
        <f>F15</f>
        <v>0</v>
      </c>
      <c r="L15" s="19" t="s">
        <v>13</v>
      </c>
      <c r="M15" s="19" t="e">
        <f t="shared" ref="M15" si="3">J15/$J$26</f>
        <v>#DIV/0!</v>
      </c>
    </row>
    <row r="16" spans="2:13" ht="27" customHeight="1" x14ac:dyDescent="0.35">
      <c r="B16" s="64" t="s">
        <v>184</v>
      </c>
      <c r="C16" s="76" t="s">
        <v>13</v>
      </c>
      <c r="D16" s="77" t="e">
        <f>(C24-D25)*ROUND(C20/C24,2)</f>
        <v>#DIV/0!</v>
      </c>
      <c r="E16" s="76" t="s">
        <v>13</v>
      </c>
      <c r="F16" s="76" t="s">
        <v>13</v>
      </c>
      <c r="G16" s="15"/>
      <c r="I16" s="18" t="e">
        <f>D16</f>
        <v>#DIV/0!</v>
      </c>
      <c r="J16" s="18" t="s">
        <v>13</v>
      </c>
      <c r="L16" s="19" t="e">
        <f>I16/$I$25</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L17" s="19" t="e">
        <f>I17/$I$25</f>
        <v>#DIV/0!</v>
      </c>
      <c r="M17" s="19" t="e">
        <f t="shared" ref="M17:M23" si="4">J17/$J$26</f>
        <v>#DIV/0!</v>
      </c>
    </row>
    <row r="18" spans="2:13" s="15" customFormat="1" ht="24" customHeight="1" x14ac:dyDescent="0.35">
      <c r="B18" s="64" t="s">
        <v>15</v>
      </c>
      <c r="C18" s="77">
        <f>'Lēmuma_T_(no)'!C18</f>
        <v>0</v>
      </c>
      <c r="D18" s="77">
        <f>'Lēmuma_T_(no)'!D18</f>
        <v>0</v>
      </c>
      <c r="E18" s="77">
        <f>'Lēmuma_T_(no)'!E18</f>
        <v>0</v>
      </c>
      <c r="F18" s="77">
        <f>'Lēmuma_T_(no)'!F18</f>
        <v>0</v>
      </c>
      <c r="I18" s="18">
        <f t="shared" si="0"/>
        <v>0</v>
      </c>
      <c r="J18" s="18">
        <f t="shared" si="1"/>
        <v>0</v>
      </c>
      <c r="L18" s="19" t="e">
        <f>I18/$I$25</f>
        <v>#DIV/0!</v>
      </c>
      <c r="M18" s="19" t="e">
        <f t="shared" si="4"/>
        <v>#DIV/0!</v>
      </c>
    </row>
    <row r="19" spans="2:13" s="15" customFormat="1" ht="24" customHeight="1" x14ac:dyDescent="0.35">
      <c r="B19" s="64" t="s">
        <v>16</v>
      </c>
      <c r="C19" s="77">
        <f>'Lēmuma_T_(no)'!C19</f>
        <v>0</v>
      </c>
      <c r="D19" s="77">
        <f>'Lēmuma_T_(no)'!D19</f>
        <v>0</v>
      </c>
      <c r="E19" s="77">
        <f>'Lēmuma_T_(no)'!E19</f>
        <v>0</v>
      </c>
      <c r="F19" s="77">
        <f>'Lēmuma_T_(no)'!F19</f>
        <v>0</v>
      </c>
      <c r="I19" s="18">
        <f t="shared" si="0"/>
        <v>0</v>
      </c>
      <c r="J19" s="18">
        <f t="shared" si="1"/>
        <v>0</v>
      </c>
      <c r="L19" s="19" t="e">
        <f>I19/$I$25</f>
        <v>#DIV/0!</v>
      </c>
      <c r="M19" s="19" t="e">
        <f t="shared" si="4"/>
        <v>#DIV/0!</v>
      </c>
    </row>
    <row r="20" spans="2:13" s="15" customFormat="1" ht="30.75" customHeight="1" x14ac:dyDescent="0.35">
      <c r="B20" s="67" t="s">
        <v>1</v>
      </c>
      <c r="C20" s="75">
        <f>ROUND(C9+C10+C11+C12+C17+C18-C19,0)</f>
        <v>0</v>
      </c>
      <c r="D20" s="75" t="e">
        <f>ROUND(D9+D10+D11+D12+D16+D17+D18-D19,0)</f>
        <v>#DIV/0!</v>
      </c>
      <c r="E20" s="75">
        <f>ROUND(E9+E10+E11+E12+E17+E18-E19,0)</f>
        <v>0</v>
      </c>
      <c r="F20" s="75">
        <f>ROUND(F9+F10+F11+F12+F17+F18-F19,0)</f>
        <v>0</v>
      </c>
      <c r="I20" s="18" t="e">
        <f>C20+D20-I16</f>
        <v>#DIV/0!</v>
      </c>
      <c r="J20" s="18">
        <f t="shared" si="1"/>
        <v>0</v>
      </c>
      <c r="L20" s="19" t="e">
        <f>I20/$I$25</f>
        <v>#DIV/0!</v>
      </c>
      <c r="M20" s="19" t="e">
        <f t="shared" si="4"/>
        <v>#DIV/0!</v>
      </c>
    </row>
    <row r="21" spans="2:13" s="10" customFormat="1" ht="24" customHeight="1" x14ac:dyDescent="0.35">
      <c r="B21" s="65" t="s">
        <v>122</v>
      </c>
      <c r="C21" s="138">
        <f>'Piemērotie_T_(no-līdz)'!C21</f>
        <v>0</v>
      </c>
      <c r="D21" s="138">
        <f>'Piemērotie_T_(no-līdz)'!D21</f>
        <v>0</v>
      </c>
      <c r="E21" s="138">
        <f>'Piemērotie_T_(no-līdz)'!E21</f>
        <v>0</v>
      </c>
      <c r="F21" s="138">
        <f>'Piemērotie_T_(no-līdz)'!F21</f>
        <v>0</v>
      </c>
      <c r="G21" s="15"/>
      <c r="H21" s="15"/>
      <c r="I21" s="286" t="e">
        <f>I22/I20</f>
        <v>#DIV/0!</v>
      </c>
      <c r="J21" s="286" t="e">
        <f>J22/J20</f>
        <v>#DIV/0!</v>
      </c>
      <c r="K21" s="15"/>
      <c r="L21" s="19"/>
      <c r="M21" s="19" t="e">
        <f t="shared" si="4"/>
        <v>#DIV/0!</v>
      </c>
    </row>
    <row r="22" spans="2:13" s="15" customFormat="1" ht="26.25" customHeight="1" x14ac:dyDescent="0.35">
      <c r="B22" s="68" t="s">
        <v>84</v>
      </c>
      <c r="C22" s="77">
        <f>ROUND(C20*C21,0)</f>
        <v>0</v>
      </c>
      <c r="D22" s="77" t="e">
        <f t="shared" ref="D22:F22" si="5">ROUND(D20*D21,0)</f>
        <v>#DIV/0!</v>
      </c>
      <c r="E22" s="77">
        <f>ROUND(E20*E21,0)</f>
        <v>0</v>
      </c>
      <c r="F22" s="77">
        <f t="shared" si="5"/>
        <v>0</v>
      </c>
      <c r="I22" s="18" t="e">
        <f>C20*C21+(D20-D16)*D21</f>
        <v>#DIV/0!</v>
      </c>
      <c r="J22" s="18">
        <f>E20*E21+F20*F21</f>
        <v>0</v>
      </c>
      <c r="L22" s="19" t="e">
        <f>I22/$I$25</f>
        <v>#DIV/0!</v>
      </c>
      <c r="M22" s="19" t="e">
        <f t="shared" si="4"/>
        <v>#DIV/0!</v>
      </c>
    </row>
    <row r="23" spans="2:13" s="15" customFormat="1" ht="17.5" x14ac:dyDescent="0.35">
      <c r="B23" s="69" t="s">
        <v>85</v>
      </c>
      <c r="C23" s="75">
        <f>ROUND(C20+C22,0)</f>
        <v>0</v>
      </c>
      <c r="D23" s="75" t="e">
        <f t="shared" ref="D23:F23" si="6">ROUND(D20+D22,0)</f>
        <v>#DIV/0!</v>
      </c>
      <c r="E23" s="75">
        <f t="shared" si="6"/>
        <v>0</v>
      </c>
      <c r="F23" s="75">
        <f t="shared" si="6"/>
        <v>0</v>
      </c>
      <c r="I23" s="18" t="e">
        <f>I20+I22</f>
        <v>#DIV/0!</v>
      </c>
      <c r="J23" s="18">
        <f>J20+J22</f>
        <v>0</v>
      </c>
      <c r="L23" s="19" t="e">
        <f>I23/$I$25</f>
        <v>#DIV/0!</v>
      </c>
      <c r="M23" s="19" t="e">
        <f t="shared" si="4"/>
        <v>#DIV/0!</v>
      </c>
    </row>
    <row r="24" spans="2:13" s="15" customFormat="1" ht="28.5" customHeight="1" x14ac:dyDescent="0.3">
      <c r="B24" s="70" t="s">
        <v>18</v>
      </c>
      <c r="C24" s="74">
        <f>'Lēmuma_T_(no)'!C24</f>
        <v>0</v>
      </c>
      <c r="D24" s="74" t="s">
        <v>13</v>
      </c>
      <c r="E24" s="74" t="s">
        <v>13</v>
      </c>
      <c r="F24" s="74" t="s">
        <v>13</v>
      </c>
      <c r="I24" s="1"/>
      <c r="J24" s="1"/>
      <c r="L24" s="17"/>
      <c r="M24" s="17"/>
    </row>
    <row r="25" spans="2:13" s="15" customFormat="1" ht="28.5" customHeight="1" x14ac:dyDescent="0.35">
      <c r="B25" s="71" t="s">
        <v>19</v>
      </c>
      <c r="C25" s="74" t="s">
        <v>13</v>
      </c>
      <c r="D25" s="74">
        <f>'Lēmuma_T_(no)'!D25</f>
        <v>0</v>
      </c>
      <c r="E25" s="74" t="s">
        <v>13</v>
      </c>
      <c r="F25" s="74" t="s">
        <v>13</v>
      </c>
      <c r="I25" s="18">
        <f>D25</f>
        <v>0</v>
      </c>
      <c r="J25" s="18"/>
      <c r="L25" s="17"/>
      <c r="M25" s="17"/>
    </row>
    <row r="26" spans="2:13" s="15" customFormat="1" ht="28.5" customHeight="1" x14ac:dyDescent="0.35">
      <c r="B26" s="71" t="s">
        <v>20</v>
      </c>
      <c r="C26" s="74" t="s">
        <v>13</v>
      </c>
      <c r="D26" s="74" t="s">
        <v>13</v>
      </c>
      <c r="E26" s="74">
        <f>'Lēmuma_T_(no)'!E26</f>
        <v>0</v>
      </c>
      <c r="F26" s="74">
        <f>'Lēmuma_T_(no)'!F26</f>
        <v>0</v>
      </c>
      <c r="I26" s="1"/>
      <c r="J26" s="18">
        <f>F26</f>
        <v>0</v>
      </c>
      <c r="L26" s="17"/>
      <c r="M26" s="17"/>
    </row>
    <row r="27" spans="2:13" s="15" customFormat="1" ht="6.75" customHeight="1" x14ac:dyDescent="0.3">
      <c r="B27" s="21"/>
      <c r="C27" s="22"/>
      <c r="D27" s="22"/>
      <c r="E27" s="22"/>
      <c r="F27" s="22"/>
      <c r="I27" s="23"/>
      <c r="J27" s="23"/>
      <c r="L27" s="17"/>
      <c r="M27" s="17"/>
    </row>
    <row r="28" spans="2:13" s="15" customFormat="1" ht="38.25" customHeight="1" x14ac:dyDescent="0.3">
      <c r="B28" s="24"/>
      <c r="C28" s="72" t="s">
        <v>21</v>
      </c>
      <c r="D28" s="72" t="s">
        <v>22</v>
      </c>
      <c r="E28" s="72" t="s">
        <v>23</v>
      </c>
      <c r="F28" s="72" t="s">
        <v>24</v>
      </c>
      <c r="I28" s="48" t="s">
        <v>25</v>
      </c>
      <c r="J28" s="48" t="s">
        <v>26</v>
      </c>
      <c r="L28" s="17"/>
      <c r="M28" s="25"/>
    </row>
    <row r="29" spans="2:13" s="15" customFormat="1" ht="15" x14ac:dyDescent="0.3">
      <c r="B29" s="26" t="s">
        <v>27</v>
      </c>
      <c r="C29" s="73" t="e">
        <f>ROUND(C23/C24,2)</f>
        <v>#DIV/0!</v>
      </c>
      <c r="D29" s="73" t="e">
        <f>ROUND(D23/D25,2)</f>
        <v>#DIV/0!</v>
      </c>
      <c r="E29" s="73" t="e">
        <f>ROUND(E23/E26,2)</f>
        <v>#DIV/0!</v>
      </c>
      <c r="F29" s="73" t="e">
        <f>ROUND(F23/F26,2)</f>
        <v>#DIV/0!</v>
      </c>
      <c r="I29" s="5" t="e">
        <f>C31</f>
        <v>#DIV/0!</v>
      </c>
      <c r="J29" s="5" t="e">
        <f>E31</f>
        <v>#DIV/0!</v>
      </c>
      <c r="L29" s="17"/>
      <c r="M29" s="17"/>
    </row>
    <row r="30" spans="2:13" s="15" customFormat="1" ht="27.75" customHeight="1" x14ac:dyDescent="0.3">
      <c r="B30" s="24"/>
      <c r="C30" s="354" t="s">
        <v>25</v>
      </c>
      <c r="D30" s="354"/>
      <c r="E30" s="354" t="s">
        <v>26</v>
      </c>
      <c r="F30" s="354"/>
    </row>
    <row r="31" spans="2:13" s="15" customFormat="1" ht="15" x14ac:dyDescent="0.3">
      <c r="B31" s="26" t="s">
        <v>27</v>
      </c>
      <c r="C31" s="358" t="e">
        <f>C29+D29</f>
        <v>#DIV/0!</v>
      </c>
      <c r="D31" s="358"/>
      <c r="E31" s="358" t="e">
        <f>E29+F29</f>
        <v>#DIV/0!</v>
      </c>
      <c r="F31" s="358"/>
    </row>
    <row r="32" spans="2:13" s="15" customFormat="1" ht="27" customHeight="1" x14ac:dyDescent="0.3">
      <c r="B32" s="24"/>
      <c r="C32" s="354" t="s">
        <v>28</v>
      </c>
      <c r="D32" s="354"/>
      <c r="E32" s="354"/>
      <c r="F32" s="354"/>
    </row>
    <row r="33" spans="2:13" s="15" customFormat="1" ht="15" x14ac:dyDescent="0.3">
      <c r="B33" s="26" t="s">
        <v>27</v>
      </c>
      <c r="C33" s="355" t="e">
        <f>C31+E31</f>
        <v>#DIV/0!</v>
      </c>
      <c r="D33" s="355"/>
      <c r="E33" s="355"/>
      <c r="F33" s="355"/>
      <c r="J33" s="41"/>
      <c r="M33" s="27"/>
    </row>
    <row r="34" spans="2:13" s="15" customFormat="1" ht="7.5" customHeight="1" x14ac:dyDescent="0.3">
      <c r="M34" s="124"/>
    </row>
    <row r="35" spans="2:13" s="15" customFormat="1" ht="12.75" customHeight="1" x14ac:dyDescent="0.3">
      <c r="C35" s="41"/>
      <c r="D35" s="41"/>
      <c r="E35" s="41"/>
      <c r="F35" s="41"/>
      <c r="G35" s="125"/>
      <c r="J35" s="41"/>
    </row>
    <row r="36" spans="2:13" s="15" customFormat="1" x14ac:dyDescent="0.3">
      <c r="B36" s="21"/>
      <c r="C36" s="41"/>
      <c r="D36" s="41"/>
      <c r="E36" s="41"/>
      <c r="F36" s="41"/>
    </row>
    <row r="37" spans="2:13" s="21" customFormat="1" x14ac:dyDescent="0.3">
      <c r="C37" s="126"/>
      <c r="D37" s="126"/>
      <c r="G37"/>
      <c r="H37" s="102"/>
      <c r="I37" s="102"/>
    </row>
    <row r="38" spans="2:13" s="21" customFormat="1" x14ac:dyDescent="0.3">
      <c r="G38"/>
      <c r="H38" s="103"/>
      <c r="I38" s="103"/>
    </row>
    <row r="39" spans="2:13" s="21" customFormat="1" x14ac:dyDescent="0.3">
      <c r="G39"/>
      <c r="H39" s="103"/>
      <c r="I39" s="103"/>
    </row>
    <row r="40" spans="2:13" s="21" customFormat="1" x14ac:dyDescent="0.3">
      <c r="G40"/>
      <c r="H40" s="103"/>
      <c r="I40" s="103"/>
    </row>
    <row r="41" spans="2:13" s="21" customFormat="1" x14ac:dyDescent="0.3">
      <c r="G41"/>
      <c r="H41" s="103"/>
      <c r="I41" s="103"/>
    </row>
    <row r="42" spans="2:13" x14ac:dyDescent="0.3">
      <c r="B42" s="21"/>
      <c r="C42" s="21"/>
    </row>
    <row r="43" spans="2:13" x14ac:dyDescent="0.3">
      <c r="B43" s="21"/>
      <c r="C43" s="21"/>
    </row>
    <row r="44" spans="2:13" x14ac:dyDescent="0.3">
      <c r="B44" s="121"/>
    </row>
  </sheetData>
  <sheetProtection algorithmName="SHA-512" hashValue="UsLikcZxLmzLyHl7WXCHTE6/U1FB0b80PUKvfO4CxlCk1PIGahH9S9b8m1J1KmyyfQwCBOAbds9wOz7KdDkwIQ==" saltValue="OrSK+g2pxsth89YFexwGNg==" spinCount="100000" sheet="1" formatCells="0" formatColumns="0" formatRows="0"/>
  <mergeCells count="8">
    <mergeCell ref="C32:F32"/>
    <mergeCell ref="C33:F33"/>
    <mergeCell ref="I6:J6"/>
    <mergeCell ref="L6:M6"/>
    <mergeCell ref="C30:D30"/>
    <mergeCell ref="E30:F30"/>
    <mergeCell ref="C31:D31"/>
    <mergeCell ref="E31:F31"/>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E55536-29F1-42D2-B5C9-D5D35C32B9CD}">
  <sheetPr codeName="Lapa4">
    <tabColor rgb="FFFFFF00"/>
  </sheetPr>
  <dimension ref="B1:AMJ58"/>
  <sheetViews>
    <sheetView zoomScale="80" zoomScaleNormal="80" workbookViewId="0">
      <pane xSplit="2" ySplit="8" topLeftCell="C9" activePane="bottomRight" state="frozen"/>
      <selection pane="topRight" activeCell="C1" sqref="C1"/>
      <selection pane="bottomLeft" activeCell="A9" sqref="A9"/>
      <selection pane="bottomRight" activeCell="J23" sqref="J23"/>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7" t="str">
        <f>Kopsavilkums!D4</f>
        <v xml:space="preserve">SIA "_________________" </v>
      </c>
      <c r="F2" s="13"/>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195" t="s">
        <v>96</v>
      </c>
      <c r="C6" s="196" t="str">
        <f>Elektr_KOPSAVILKUMS!A37</f>
        <v>__.__.20__ - __.__.20__</v>
      </c>
      <c r="D6" s="197"/>
      <c r="E6" s="197"/>
      <c r="F6" s="197"/>
      <c r="G6" s="15"/>
      <c r="H6" s="15"/>
      <c r="I6" s="356" t="s">
        <v>1</v>
      </c>
      <c r="J6" s="356"/>
      <c r="K6" s="45"/>
      <c r="L6" s="357" t="s">
        <v>2</v>
      </c>
      <c r="M6" s="357"/>
    </row>
    <row r="7" spans="2:13" ht="8.25" customHeight="1" x14ac:dyDescent="0.3">
      <c r="B7" s="15"/>
      <c r="C7" s="15"/>
      <c r="D7" s="15"/>
      <c r="E7" s="15"/>
      <c r="F7" s="14"/>
      <c r="G7" s="15"/>
      <c r="H7" s="15"/>
      <c r="I7" s="15"/>
      <c r="J7" s="15"/>
      <c r="K7" s="15"/>
      <c r="L7" s="15"/>
      <c r="M7" s="15"/>
    </row>
    <row r="8" spans="2:13" ht="32.2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'Lēmuma_T_(no)'!C9</f>
        <v>0</v>
      </c>
      <c r="D9" s="77">
        <f>'Lēmuma_T_(no)'!D9</f>
        <v>0</v>
      </c>
      <c r="E9" s="77">
        <f>'Lēmuma_T_(no)'!E9</f>
        <v>0</v>
      </c>
      <c r="F9" s="77">
        <f>'Lēmuma_T_(no)'!F9</f>
        <v>0</v>
      </c>
      <c r="G9" s="15"/>
      <c r="H9" s="15"/>
      <c r="I9" s="18">
        <f>C9+D9</f>
        <v>0</v>
      </c>
      <c r="J9" s="18">
        <f>E9+F9</f>
        <v>0</v>
      </c>
      <c r="K9" s="15"/>
      <c r="L9" s="19" t="e">
        <f>I9/$I$26</f>
        <v>#DIV/0!</v>
      </c>
      <c r="M9" s="19" t="e">
        <f>J9/$J$27</f>
        <v>#DIV/0!</v>
      </c>
    </row>
    <row r="10" spans="2:13" s="10" customFormat="1" ht="27.75" customHeight="1" x14ac:dyDescent="0.35">
      <c r="B10" s="65" t="s">
        <v>11</v>
      </c>
      <c r="C10" s="77">
        <f>'Lēmuma_T_(no)'!C10</f>
        <v>0</v>
      </c>
      <c r="D10" s="77">
        <f>'Lēmuma_T_(no)'!D10</f>
        <v>0</v>
      </c>
      <c r="E10" s="77">
        <f>'Lēmuma_T_(no)'!E10</f>
        <v>0</v>
      </c>
      <c r="F10" s="77">
        <f>'Lēmuma_T_(no)'!F10</f>
        <v>0</v>
      </c>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77">
        <f>'Lēmuma_T_(no)'!C11</f>
        <v>0</v>
      </c>
      <c r="D11" s="77">
        <f>'Lēmuma_T_(no)'!D11</f>
        <v>0</v>
      </c>
      <c r="E11" s="77">
        <f>'Lēmuma_T_(no)'!E11</f>
        <v>0</v>
      </c>
      <c r="F11" s="77">
        <f>'Lēmuma_T_(no)'!F11</f>
        <v>0</v>
      </c>
      <c r="G11" s="15"/>
      <c r="H11" s="15"/>
      <c r="I11" s="18">
        <f t="shared" si="0"/>
        <v>0</v>
      </c>
      <c r="J11" s="18">
        <f t="shared" si="1"/>
        <v>0</v>
      </c>
      <c r="K11" s="15"/>
      <c r="L11" s="19" t="e">
        <f>I11/$I$26</f>
        <v>#DIV/0!</v>
      </c>
      <c r="M11" s="19" t="e">
        <f>J11/$J$27</f>
        <v>#DIV/0!</v>
      </c>
    </row>
    <row r="12" spans="2:13" s="10" customFormat="1" ht="27.75" customHeight="1" x14ac:dyDescent="0.35">
      <c r="B12" s="65" t="s">
        <v>56</v>
      </c>
      <c r="C12" s="77">
        <f>'Lēmuma_T_(no-līdz)'!C12-'Lēmuma_T_(no-līdz)'!C13-'Lēmuma_T_(no-līdz)'!C14+'Pašnoteiktie_T_(no-līdz)'!C13+'Pašnoteiktie_T_(no-līdz)'!C14</f>
        <v>0</v>
      </c>
      <c r="D12" s="77">
        <f>'Lēmuma_T_(no-līdz)'!D12-'Lēmuma_T_(no-līdz)'!D13+'Pašnoteiktie_T_(no-līdz)'!D13</f>
        <v>0</v>
      </c>
      <c r="E12" s="77">
        <f>'Lēmuma_T_(no-līdz)'!E12-'Lēmuma_T_(no-līdz)'!E13+'Pašnoteiktie_T_(no-līdz)'!E13</f>
        <v>0</v>
      </c>
      <c r="F12" s="77">
        <f>'Lēmuma_T_(no-līdz)'!F12-'Lēmuma_T_(no-līdz)'!F13-'Lēmuma_T_(no-līdz)'!F15+'Pašnoteiktie_T_(no-līdz)'!F13+'Pašnoteiktie_T_(no-līdz)'!F15</f>
        <v>0</v>
      </c>
      <c r="G12" s="15"/>
      <c r="H12" s="15"/>
      <c r="I12" s="18">
        <f t="shared" si="0"/>
        <v>0</v>
      </c>
      <c r="J12" s="18">
        <f t="shared" si="1"/>
        <v>0</v>
      </c>
      <c r="K12" s="15"/>
      <c r="L12" s="19" t="e">
        <f>I12/$I$26</f>
        <v>#DIV/0!</v>
      </c>
      <c r="M12" s="19" t="e">
        <f>J12/$J$27</f>
        <v>#DIV/0!</v>
      </c>
    </row>
    <row r="13" spans="2:13" s="10" customFormat="1" ht="23.5" customHeight="1" x14ac:dyDescent="0.35">
      <c r="B13" s="66" t="s">
        <v>73</v>
      </c>
      <c r="C13" s="77">
        <f>Elektr_KOPSAVILKUMS!C39</f>
        <v>0</v>
      </c>
      <c r="D13" s="77">
        <f>Elektr_KOPSAVILKUMS!D39</f>
        <v>0</v>
      </c>
      <c r="E13" s="77">
        <f>Elektr_KOPSAVILKUMS!E39</f>
        <v>0</v>
      </c>
      <c r="F13" s="77">
        <f>Elektr_KOPSAVILKUMS!F39</f>
        <v>0</v>
      </c>
      <c r="G13" s="15"/>
      <c r="H13" s="15"/>
      <c r="I13" s="18">
        <f t="shared" si="0"/>
        <v>0</v>
      </c>
      <c r="J13" s="18">
        <f t="shared" si="1"/>
        <v>0</v>
      </c>
      <c r="K13" s="15"/>
      <c r="L13" s="19" t="e">
        <f>I13/$I$26</f>
        <v>#DIV/0!</v>
      </c>
      <c r="M13" s="19" t="e">
        <f>J13/$J$27</f>
        <v>#DIV/0!</v>
      </c>
    </row>
    <row r="14" spans="2:13" s="10" customFormat="1" ht="31.5" customHeight="1" x14ac:dyDescent="0.35">
      <c r="B14" s="66" t="s">
        <v>71</v>
      </c>
      <c r="C14" s="77">
        <f>Iepirktā_ūdens_izm!E9</f>
        <v>0</v>
      </c>
      <c r="D14" s="77" t="s">
        <v>13</v>
      </c>
      <c r="E14" s="77" t="s">
        <v>13</v>
      </c>
      <c r="F14" s="77" t="s">
        <v>13</v>
      </c>
      <c r="G14" s="15"/>
      <c r="H14" s="15"/>
      <c r="I14" s="18">
        <f>C14</f>
        <v>0</v>
      </c>
      <c r="J14" s="18" t="s">
        <v>13</v>
      </c>
      <c r="K14" s="15"/>
      <c r="L14" s="19" t="e">
        <f t="shared" ref="L14" si="2">I14/$I$26</f>
        <v>#DIV/0!</v>
      </c>
      <c r="M14" s="19" t="s">
        <v>13</v>
      </c>
    </row>
    <row r="15" spans="2:13" s="10" customFormat="1" ht="34" customHeight="1" x14ac:dyDescent="0.35">
      <c r="B15" s="66" t="s">
        <v>72</v>
      </c>
      <c r="C15" s="77" t="s">
        <v>13</v>
      </c>
      <c r="D15" s="77" t="s">
        <v>13</v>
      </c>
      <c r="E15" s="77" t="s">
        <v>13</v>
      </c>
      <c r="F15" s="77">
        <f>Attīrīšanai_novad_notekūd_izm!E9</f>
        <v>0</v>
      </c>
      <c r="G15" s="15"/>
      <c r="H15" s="15"/>
      <c r="I15" s="18" t="s">
        <v>13</v>
      </c>
      <c r="J15" s="18">
        <f>F15</f>
        <v>0</v>
      </c>
      <c r="K15" s="15"/>
      <c r="L15" s="19" t="s">
        <v>13</v>
      </c>
      <c r="M15" s="19" t="e">
        <f t="shared" ref="M15" si="3">J15/$J$27</f>
        <v>#DIV/0!</v>
      </c>
    </row>
    <row r="16" spans="2:13" ht="27" customHeight="1" x14ac:dyDescent="0.35">
      <c r="B16" s="64" t="s">
        <v>184</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K17" s="15"/>
      <c r="L17" s="19" t="e">
        <f>I17/$I$26</f>
        <v>#DIV/0!</v>
      </c>
      <c r="M17" s="19" t="e">
        <f t="shared" ref="M17:M22" si="4">J17/$J$27</f>
        <v>#DIV/0!</v>
      </c>
    </row>
    <row r="18" spans="2:13" s="10" customFormat="1" ht="24" customHeight="1" x14ac:dyDescent="0.35">
      <c r="B18" s="64" t="s">
        <v>15</v>
      </c>
      <c r="C18" s="77">
        <f>'Lēmuma_T_(no)'!C18</f>
        <v>0</v>
      </c>
      <c r="D18" s="77">
        <f>'Lēmuma_T_(no)'!D18</f>
        <v>0</v>
      </c>
      <c r="E18" s="77">
        <f>'Lēmuma_T_(no)'!E18</f>
        <v>0</v>
      </c>
      <c r="F18" s="77">
        <f>'Lēmuma_T_(no)'!F18</f>
        <v>0</v>
      </c>
      <c r="G18" s="15"/>
      <c r="H18" s="15"/>
      <c r="I18" s="18">
        <f t="shared" si="0"/>
        <v>0</v>
      </c>
      <c r="J18" s="18">
        <f t="shared" si="1"/>
        <v>0</v>
      </c>
      <c r="K18" s="15"/>
      <c r="L18" s="19" t="e">
        <f>I18/$I$26</f>
        <v>#DIV/0!</v>
      </c>
      <c r="M18" s="19" t="e">
        <f t="shared" si="4"/>
        <v>#DIV/0!</v>
      </c>
    </row>
    <row r="19" spans="2:13" s="10" customFormat="1" ht="24" customHeight="1" x14ac:dyDescent="0.35">
      <c r="B19" s="64" t="s">
        <v>16</v>
      </c>
      <c r="C19" s="77">
        <f>'Lēmuma_T_(no)'!C19</f>
        <v>0</v>
      </c>
      <c r="D19" s="77">
        <f>'Lēmuma_T_(no)'!D19</f>
        <v>0</v>
      </c>
      <c r="E19" s="77">
        <f>'Lēmuma_T_(no)'!E19</f>
        <v>0</v>
      </c>
      <c r="F19" s="77">
        <f>'Lēmuma_T_(no)'!F19</f>
        <v>0</v>
      </c>
      <c r="G19" s="15"/>
      <c r="H19" s="15"/>
      <c r="I19" s="18">
        <f t="shared" si="0"/>
        <v>0</v>
      </c>
      <c r="J19" s="18">
        <f t="shared" si="1"/>
        <v>0</v>
      </c>
      <c r="K19" s="15"/>
      <c r="L19" s="19" t="e">
        <f>I19/$I$26</f>
        <v>#DIV/0!</v>
      </c>
      <c r="M19" s="19" t="e">
        <f t="shared" si="4"/>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 t="shared" si="4"/>
        <v>#DIV/0!</v>
      </c>
    </row>
    <row r="21" spans="2:13" s="10" customFormat="1" ht="24" customHeight="1" x14ac:dyDescent="0.35">
      <c r="B21" s="65" t="s">
        <v>122</v>
      </c>
      <c r="C21" s="189">
        <f>'Lēmuma_T_(no-līdz)'!C21</f>
        <v>0</v>
      </c>
      <c r="D21" s="189">
        <f>'Lēmuma_T_(no-līdz)'!D21</f>
        <v>0</v>
      </c>
      <c r="E21" s="189">
        <f>'Lēmuma_T_(no-līdz)'!E21</f>
        <v>0</v>
      </c>
      <c r="F21" s="189">
        <f>'Lēmuma_T_(no-līdz)'!F21</f>
        <v>0</v>
      </c>
      <c r="G21" s="15"/>
      <c r="H21" s="15"/>
      <c r="I21" s="286" t="e">
        <f>I22/I20</f>
        <v>#DIV/0!</v>
      </c>
      <c r="J21" s="286" t="e">
        <f>J22/J20</f>
        <v>#DIV/0!</v>
      </c>
      <c r="K21" s="15"/>
      <c r="L21" s="19"/>
      <c r="M21" s="19" t="e">
        <f t="shared" si="4"/>
        <v>#DIV/0!</v>
      </c>
    </row>
    <row r="22" spans="2:13" s="10" customFormat="1" ht="26.25" customHeight="1" x14ac:dyDescent="0.35">
      <c r="B22" s="68" t="s">
        <v>84</v>
      </c>
      <c r="C22" s="188">
        <f>ROUND(C20*C21,0)</f>
        <v>0</v>
      </c>
      <c r="D22" s="188" t="e">
        <f t="shared" ref="D22:E22" si="5">ROUND(D20*D21,0)</f>
        <v>#DIV/0!</v>
      </c>
      <c r="E22" s="188">
        <f t="shared" si="5"/>
        <v>0</v>
      </c>
      <c r="F22" s="188">
        <f>ROUND(F20*F21,0)</f>
        <v>0</v>
      </c>
      <c r="I22" s="18" t="e">
        <f>C20*C21+(D20-D16)*D21</f>
        <v>#DIV/0!</v>
      </c>
      <c r="J22" s="18">
        <f>E20*E21+F20*F21</f>
        <v>0</v>
      </c>
      <c r="K22" s="15"/>
      <c r="L22" s="19" t="e">
        <f>I22/$I$26</f>
        <v>#DIV/0!</v>
      </c>
      <c r="M22" s="19" t="e">
        <f t="shared" si="4"/>
        <v>#DIV/0!</v>
      </c>
    </row>
    <row r="23" spans="2:13" s="10" customFormat="1" ht="14.5" x14ac:dyDescent="0.35">
      <c r="B23" s="64" t="s">
        <v>86</v>
      </c>
      <c r="C23" s="77">
        <f>'Lēmuma_T_(no-līdz)'!C23</f>
        <v>0</v>
      </c>
      <c r="D23" s="77">
        <f>'Lēmuma_T_(no-līdz)'!D23</f>
        <v>0</v>
      </c>
      <c r="E23" s="77">
        <f>'Lēmuma_T_(no-līdz)'!E23</f>
        <v>0</v>
      </c>
      <c r="F23" s="77">
        <f>'Lēmuma_T_(no-līdz)'!F23</f>
        <v>0</v>
      </c>
      <c r="G23" s="15"/>
      <c r="H23" s="15"/>
      <c r="I23" s="18">
        <f>C23+D23</f>
        <v>0</v>
      </c>
      <c r="J23" s="18">
        <f>E23+F23</f>
        <v>0</v>
      </c>
      <c r="K23" s="15"/>
      <c r="L23" s="19" t="e">
        <f t="shared" ref="L23" si="6">I23/$I$26</f>
        <v>#DIV/0!</v>
      </c>
      <c r="M23" s="19" t="e">
        <f t="shared" ref="M23" si="7">J23/$J$27</f>
        <v>#DIV/0!</v>
      </c>
    </row>
    <row r="24" spans="2:13" s="10" customFormat="1" ht="17.5" x14ac:dyDescent="0.35">
      <c r="B24" s="69" t="s">
        <v>85</v>
      </c>
      <c r="C24" s="75">
        <f>ROUND(C20+C22+C23,0)</f>
        <v>0</v>
      </c>
      <c r="D24" s="75" t="e">
        <f>ROUND(D20+D22+D23,0)</f>
        <v>#DIV/0!</v>
      </c>
      <c r="E24" s="75">
        <f>ROUND(E20+E22+E23,0)</f>
        <v>0</v>
      </c>
      <c r="F24" s="75">
        <f t="shared" ref="F24" si="8">ROUND(F20+F22+F23,0)</f>
        <v>0</v>
      </c>
      <c r="G24" s="15"/>
      <c r="H24" s="15"/>
      <c r="I24" s="18" t="e">
        <f>I20+I22+I23</f>
        <v>#DIV/0!</v>
      </c>
      <c r="J24" s="18">
        <f>J20+J22+J23</f>
        <v>0</v>
      </c>
      <c r="K24" s="15"/>
      <c r="L24" s="19" t="e">
        <f>I24/$I$26</f>
        <v>#DIV/0!</v>
      </c>
      <c r="M24" s="19" t="e">
        <f>J24/$J$27</f>
        <v>#DIV/0!</v>
      </c>
    </row>
    <row r="25" spans="2:13" s="10" customFormat="1" ht="28.5" customHeight="1" x14ac:dyDescent="0.3">
      <c r="B25" s="70" t="s">
        <v>18</v>
      </c>
      <c r="C25" s="74">
        <f>'Lēmuma_T_(no)'!C24</f>
        <v>0</v>
      </c>
      <c r="D25" s="74" t="s">
        <v>13</v>
      </c>
      <c r="E25" s="74" t="s">
        <v>13</v>
      </c>
      <c r="F25" s="74" t="s">
        <v>13</v>
      </c>
      <c r="G25" s="15"/>
      <c r="H25" s="15"/>
      <c r="I25" s="1"/>
      <c r="J25" s="1"/>
      <c r="K25" s="15"/>
      <c r="L25" s="17"/>
      <c r="M25" s="17"/>
    </row>
    <row r="26" spans="2:13" s="10" customFormat="1" ht="28.5" customHeight="1" x14ac:dyDescent="0.35">
      <c r="B26" s="71" t="s">
        <v>19</v>
      </c>
      <c r="C26" s="74" t="s">
        <v>13</v>
      </c>
      <c r="D26" s="74">
        <f>'Lēmuma_T_(no)'!D25</f>
        <v>0</v>
      </c>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74">
        <f>'Lēmuma_T_(no)'!E26</f>
        <v>0</v>
      </c>
      <c r="F27" s="74">
        <f>'Lēmuma_T_(no)'!F26</f>
        <v>0</v>
      </c>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5" t="e">
        <f>C32</f>
        <v>#DIV/0!</v>
      </c>
      <c r="J30" s="5" t="e">
        <f>E32</f>
        <v>#DIV/0!</v>
      </c>
      <c r="K30" s="15"/>
      <c r="L30" s="17"/>
      <c r="M30" s="17"/>
    </row>
    <row r="31" spans="2:13" s="10" customFormat="1" ht="27.75" customHeight="1" x14ac:dyDescent="0.3">
      <c r="B31" s="24"/>
      <c r="C31" s="354" t="s">
        <v>25</v>
      </c>
      <c r="D31" s="354"/>
      <c r="E31" s="354" t="s">
        <v>26</v>
      </c>
      <c r="F31" s="354"/>
      <c r="G31" s="15"/>
      <c r="H31" s="15"/>
      <c r="I31" s="15"/>
      <c r="J31" s="15"/>
      <c r="K31" s="15"/>
      <c r="L31" s="15"/>
      <c r="M31" s="15"/>
    </row>
    <row r="32" spans="2:13" s="10" customFormat="1" ht="15" x14ac:dyDescent="0.3">
      <c r="B32" s="26" t="s">
        <v>27</v>
      </c>
      <c r="C32" s="358" t="e">
        <f>C30+D30</f>
        <v>#DIV/0!</v>
      </c>
      <c r="D32" s="358"/>
      <c r="E32" s="358" t="e">
        <f>E30+F30</f>
        <v>#DIV/0!</v>
      </c>
      <c r="F32" s="358"/>
      <c r="G32" s="15"/>
      <c r="H32" s="15"/>
      <c r="I32" s="15"/>
      <c r="J32" s="15"/>
      <c r="K32" s="15"/>
      <c r="L32" s="15"/>
      <c r="M32" s="15"/>
    </row>
    <row r="33" spans="2:1024" s="10" customFormat="1" ht="27" customHeight="1" x14ac:dyDescent="0.3">
      <c r="B33" s="24"/>
      <c r="C33" s="354" t="s">
        <v>28</v>
      </c>
      <c r="D33" s="354"/>
      <c r="E33" s="354"/>
      <c r="F33" s="354"/>
      <c r="G33" s="15"/>
      <c r="H33" s="15"/>
      <c r="I33" s="15"/>
      <c r="J33" s="15"/>
      <c r="K33" s="15"/>
      <c r="L33" s="15"/>
      <c r="M33" s="15"/>
    </row>
    <row r="34" spans="2:1024" s="10" customFormat="1" ht="15" x14ac:dyDescent="0.3">
      <c r="B34" s="26" t="s">
        <v>27</v>
      </c>
      <c r="C34" s="355" t="e">
        <f>C32+E32</f>
        <v>#DIV/0!</v>
      </c>
      <c r="D34" s="355"/>
      <c r="E34" s="355"/>
      <c r="F34" s="355"/>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G42" s="3"/>
      <c r="H42" s="6"/>
      <c r="I42" s="6"/>
    </row>
    <row r="43" spans="2:1024" s="10" customFormat="1" x14ac:dyDescent="0.3">
      <c r="B43" s="4"/>
      <c r="C43" s="4"/>
      <c r="G43" s="3"/>
    </row>
    <row r="44" spans="2:1024" s="10" customFormat="1" x14ac:dyDescent="0.3">
      <c r="B44" s="4"/>
      <c r="C44" s="4"/>
      <c r="G44" s="3"/>
    </row>
    <row r="45" spans="2:1024" s="10" customFormat="1" x14ac:dyDescent="0.3">
      <c r="B45" s="9"/>
      <c r="G45" s="3"/>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row r="55" spans="2:1024" s="3" customFormat="1" x14ac:dyDescent="0.3">
      <c r="B55" s="10"/>
      <c r="C55" s="10"/>
      <c r="D55" s="10"/>
      <c r="E55" s="10"/>
      <c r="F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row>
    <row r="56" spans="2:1024" s="3" customFormat="1" x14ac:dyDescent="0.3">
      <c r="B56" s="10"/>
      <c r="C56" s="10"/>
      <c r="D56" s="10"/>
      <c r="E56" s="10"/>
      <c r="F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row>
    <row r="57" spans="2:1024" s="3" customFormat="1" x14ac:dyDescent="0.3">
      <c r="B57" s="10"/>
      <c r="C57" s="10"/>
      <c r="D57" s="10"/>
      <c r="E57" s="10"/>
      <c r="F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row>
    <row r="58" spans="2:1024" s="3" customFormat="1" x14ac:dyDescent="0.3">
      <c r="B58" s="10"/>
      <c r="C58" s="10"/>
      <c r="D58" s="10"/>
      <c r="E58" s="10"/>
      <c r="F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c r="SB58" s="10"/>
      <c r="SC58" s="10"/>
      <c r="SD58" s="10"/>
      <c r="SE58" s="10"/>
      <c r="SF58" s="10"/>
      <c r="SG58" s="10"/>
      <c r="SH58" s="10"/>
      <c r="SI58" s="10"/>
      <c r="SJ58" s="10"/>
      <c r="SK58" s="10"/>
      <c r="SL58" s="10"/>
      <c r="SM58" s="10"/>
      <c r="SN58" s="10"/>
      <c r="SO58" s="10"/>
      <c r="SP58" s="10"/>
      <c r="SQ58" s="10"/>
      <c r="SR58" s="10"/>
      <c r="SS58" s="10"/>
      <c r="ST58" s="10"/>
      <c r="SU58" s="10"/>
      <c r="SV58" s="10"/>
      <c r="SW58" s="10"/>
      <c r="SX58" s="10"/>
      <c r="SY58" s="10"/>
      <c r="SZ58" s="10"/>
      <c r="TA58" s="10"/>
      <c r="TB58" s="10"/>
      <c r="TC58" s="10"/>
      <c r="TD58" s="10"/>
      <c r="TE58" s="10"/>
      <c r="TF58" s="10"/>
      <c r="TG58" s="10"/>
      <c r="TH58" s="10"/>
      <c r="TI58" s="10"/>
      <c r="TJ58" s="10"/>
      <c r="TK58" s="10"/>
      <c r="TL58" s="10"/>
      <c r="TM58" s="10"/>
      <c r="TN58" s="10"/>
      <c r="TO58" s="10"/>
      <c r="TP58" s="10"/>
      <c r="TQ58" s="10"/>
      <c r="TR58" s="10"/>
      <c r="TS58" s="10"/>
      <c r="TT58" s="10"/>
      <c r="TU58" s="10"/>
      <c r="TV58" s="10"/>
      <c r="TW58" s="10"/>
      <c r="TX58" s="10"/>
      <c r="TY58" s="10"/>
      <c r="TZ58" s="10"/>
      <c r="UA58" s="10"/>
      <c r="UB58" s="10"/>
      <c r="UC58" s="10"/>
      <c r="UD58" s="10"/>
      <c r="UE58" s="10"/>
      <c r="UF58" s="10"/>
      <c r="UG58" s="10"/>
      <c r="UH58" s="10"/>
      <c r="UI58" s="10"/>
      <c r="UJ58" s="10"/>
      <c r="UK58" s="10"/>
      <c r="UL58" s="10"/>
      <c r="UM58" s="10"/>
      <c r="UN58" s="10"/>
      <c r="UO58" s="10"/>
      <c r="UP58" s="10"/>
      <c r="UQ58" s="10"/>
      <c r="UR58" s="10"/>
      <c r="US58" s="10"/>
      <c r="UT58" s="10"/>
      <c r="UU58" s="10"/>
      <c r="UV58" s="10"/>
      <c r="UW58" s="10"/>
      <c r="UX58" s="10"/>
      <c r="UY58" s="10"/>
      <c r="UZ58" s="10"/>
      <c r="VA58" s="10"/>
      <c r="VB58" s="10"/>
      <c r="VC58" s="10"/>
      <c r="VD58" s="10"/>
      <c r="VE58" s="10"/>
      <c r="VF58" s="10"/>
      <c r="VG58" s="10"/>
      <c r="VH58" s="10"/>
      <c r="VI58" s="10"/>
      <c r="VJ58" s="10"/>
      <c r="VK58" s="10"/>
      <c r="VL58" s="10"/>
      <c r="VM58" s="10"/>
      <c r="VN58" s="10"/>
      <c r="VO58" s="10"/>
      <c r="VP58" s="10"/>
      <c r="VQ58" s="10"/>
      <c r="VR58" s="10"/>
      <c r="VS58" s="10"/>
      <c r="VT58" s="10"/>
      <c r="VU58" s="10"/>
      <c r="VV58" s="10"/>
      <c r="VW58" s="10"/>
      <c r="VX58" s="10"/>
      <c r="VY58" s="10"/>
      <c r="VZ58" s="10"/>
      <c r="WA58" s="10"/>
      <c r="WB58" s="10"/>
      <c r="WC58" s="10"/>
      <c r="WD58" s="10"/>
      <c r="WE58" s="10"/>
      <c r="WF58" s="10"/>
      <c r="WG58" s="10"/>
      <c r="WH58" s="10"/>
      <c r="WI58" s="10"/>
      <c r="WJ58" s="10"/>
      <c r="WK58" s="10"/>
      <c r="WL58" s="10"/>
      <c r="WM58" s="10"/>
      <c r="WN58" s="10"/>
      <c r="WO58" s="10"/>
      <c r="WP58" s="10"/>
      <c r="WQ58" s="10"/>
      <c r="WR58" s="10"/>
      <c r="WS58" s="10"/>
      <c r="WT58" s="10"/>
      <c r="WU58" s="10"/>
      <c r="WV58" s="10"/>
      <c r="WW58" s="10"/>
      <c r="WX58" s="10"/>
      <c r="WY58" s="10"/>
      <c r="WZ58" s="10"/>
      <c r="XA58" s="10"/>
      <c r="XB58" s="10"/>
      <c r="XC58" s="10"/>
      <c r="XD58" s="10"/>
      <c r="XE58" s="10"/>
      <c r="XF58" s="10"/>
      <c r="XG58" s="10"/>
      <c r="XH58" s="10"/>
      <c r="XI58" s="10"/>
      <c r="XJ58" s="10"/>
      <c r="XK58" s="10"/>
      <c r="XL58" s="10"/>
      <c r="XM58" s="10"/>
      <c r="XN58" s="10"/>
      <c r="XO58" s="10"/>
      <c r="XP58" s="10"/>
      <c r="XQ58" s="10"/>
      <c r="XR58" s="10"/>
      <c r="XS58" s="10"/>
      <c r="XT58" s="10"/>
      <c r="XU58" s="10"/>
      <c r="XV58" s="10"/>
      <c r="XW58" s="10"/>
      <c r="XX58" s="10"/>
      <c r="XY58" s="10"/>
      <c r="XZ58" s="10"/>
      <c r="YA58" s="10"/>
      <c r="YB58" s="10"/>
      <c r="YC58" s="10"/>
      <c r="YD58" s="10"/>
      <c r="YE58" s="10"/>
      <c r="YF58" s="10"/>
      <c r="YG58" s="10"/>
      <c r="YH58" s="10"/>
      <c r="YI58" s="10"/>
      <c r="YJ58" s="10"/>
      <c r="YK58" s="10"/>
      <c r="YL58" s="10"/>
      <c r="YM58" s="10"/>
      <c r="YN58" s="10"/>
      <c r="YO58" s="10"/>
      <c r="YP58" s="10"/>
      <c r="YQ58" s="10"/>
      <c r="YR58" s="10"/>
      <c r="YS58" s="10"/>
      <c r="YT58" s="10"/>
      <c r="YU58" s="10"/>
      <c r="YV58" s="10"/>
      <c r="YW58" s="10"/>
      <c r="YX58" s="10"/>
      <c r="YY58" s="10"/>
      <c r="YZ58" s="10"/>
      <c r="ZA58" s="10"/>
      <c r="ZB58" s="10"/>
      <c r="ZC58" s="10"/>
      <c r="ZD58" s="10"/>
      <c r="ZE58" s="10"/>
      <c r="ZF58" s="10"/>
      <c r="ZG58" s="10"/>
      <c r="ZH58" s="10"/>
      <c r="ZI58" s="10"/>
      <c r="ZJ58" s="10"/>
      <c r="ZK58" s="10"/>
      <c r="ZL58" s="10"/>
      <c r="ZM58" s="10"/>
      <c r="ZN58" s="10"/>
      <c r="ZO58" s="10"/>
      <c r="ZP58" s="10"/>
      <c r="ZQ58" s="10"/>
      <c r="ZR58" s="10"/>
      <c r="ZS58" s="10"/>
      <c r="ZT58" s="10"/>
      <c r="ZU58" s="10"/>
      <c r="ZV58" s="10"/>
      <c r="ZW58" s="10"/>
      <c r="ZX58" s="10"/>
      <c r="ZY58" s="10"/>
      <c r="ZZ58" s="10"/>
      <c r="AAA58" s="10"/>
      <c r="AAB58" s="10"/>
      <c r="AAC58" s="10"/>
      <c r="AAD58" s="10"/>
      <c r="AAE58" s="10"/>
      <c r="AAF58" s="10"/>
      <c r="AAG58" s="10"/>
      <c r="AAH58" s="10"/>
      <c r="AAI58" s="10"/>
      <c r="AAJ58" s="10"/>
      <c r="AAK58" s="10"/>
      <c r="AAL58" s="10"/>
      <c r="AAM58" s="10"/>
      <c r="AAN58" s="10"/>
      <c r="AAO58" s="10"/>
      <c r="AAP58" s="10"/>
      <c r="AAQ58" s="10"/>
      <c r="AAR58" s="10"/>
      <c r="AAS58" s="10"/>
      <c r="AAT58" s="10"/>
      <c r="AAU58" s="10"/>
      <c r="AAV58" s="10"/>
      <c r="AAW58" s="10"/>
      <c r="AAX58" s="10"/>
      <c r="AAY58" s="10"/>
      <c r="AAZ58" s="10"/>
      <c r="ABA58" s="10"/>
      <c r="ABB58" s="10"/>
      <c r="ABC58" s="10"/>
      <c r="ABD58" s="10"/>
      <c r="ABE58" s="10"/>
      <c r="ABF58" s="10"/>
      <c r="ABG58" s="10"/>
      <c r="ABH58" s="10"/>
      <c r="ABI58" s="10"/>
      <c r="ABJ58" s="10"/>
      <c r="ABK58" s="10"/>
      <c r="ABL58" s="10"/>
      <c r="ABM58" s="10"/>
      <c r="ABN58" s="10"/>
      <c r="ABO58" s="10"/>
      <c r="ABP58" s="10"/>
      <c r="ABQ58" s="10"/>
      <c r="ABR58" s="10"/>
      <c r="ABS58" s="10"/>
      <c r="ABT58" s="10"/>
      <c r="ABU58" s="10"/>
      <c r="ABV58" s="10"/>
      <c r="ABW58" s="10"/>
      <c r="ABX58" s="10"/>
      <c r="ABY58" s="10"/>
      <c r="ABZ58" s="10"/>
      <c r="ACA58" s="10"/>
      <c r="ACB58" s="10"/>
      <c r="ACC58" s="10"/>
      <c r="ACD58" s="10"/>
      <c r="ACE58" s="10"/>
      <c r="ACF58" s="10"/>
      <c r="ACG58" s="10"/>
      <c r="ACH58" s="10"/>
      <c r="ACI58" s="10"/>
      <c r="ACJ58" s="10"/>
      <c r="ACK58" s="10"/>
      <c r="ACL58" s="10"/>
      <c r="ACM58" s="10"/>
      <c r="ACN58" s="10"/>
      <c r="ACO58" s="10"/>
      <c r="ACP58" s="10"/>
      <c r="ACQ58" s="10"/>
      <c r="ACR58" s="10"/>
      <c r="ACS58" s="10"/>
      <c r="ACT58" s="10"/>
      <c r="ACU58" s="10"/>
      <c r="ACV58" s="10"/>
      <c r="ACW58" s="10"/>
      <c r="ACX58" s="10"/>
      <c r="ACY58" s="10"/>
      <c r="ACZ58" s="10"/>
      <c r="ADA58" s="10"/>
      <c r="ADB58" s="10"/>
      <c r="ADC58" s="10"/>
      <c r="ADD58" s="10"/>
      <c r="ADE58" s="10"/>
      <c r="ADF58" s="10"/>
      <c r="ADG58" s="10"/>
      <c r="ADH58" s="10"/>
      <c r="ADI58" s="10"/>
      <c r="ADJ58" s="10"/>
      <c r="ADK58" s="10"/>
      <c r="ADL58" s="10"/>
      <c r="ADM58" s="10"/>
      <c r="ADN58" s="10"/>
      <c r="ADO58" s="10"/>
      <c r="ADP58" s="10"/>
      <c r="ADQ58" s="10"/>
      <c r="ADR58" s="10"/>
      <c r="ADS58" s="10"/>
      <c r="ADT58" s="10"/>
      <c r="ADU58" s="10"/>
      <c r="ADV58" s="10"/>
      <c r="ADW58" s="10"/>
      <c r="ADX58" s="10"/>
      <c r="ADY58" s="10"/>
      <c r="ADZ58" s="10"/>
      <c r="AEA58" s="10"/>
      <c r="AEB58" s="10"/>
      <c r="AEC58" s="10"/>
      <c r="AED58" s="10"/>
      <c r="AEE58" s="10"/>
      <c r="AEF58" s="10"/>
      <c r="AEG58" s="10"/>
      <c r="AEH58" s="10"/>
      <c r="AEI58" s="10"/>
      <c r="AEJ58" s="10"/>
      <c r="AEK58" s="10"/>
      <c r="AEL58" s="10"/>
      <c r="AEM58" s="10"/>
      <c r="AEN58" s="10"/>
      <c r="AEO58" s="10"/>
      <c r="AEP58" s="10"/>
      <c r="AEQ58" s="10"/>
      <c r="AER58" s="10"/>
      <c r="AES58" s="10"/>
      <c r="AET58" s="10"/>
      <c r="AEU58" s="10"/>
      <c r="AEV58" s="10"/>
      <c r="AEW58" s="10"/>
      <c r="AEX58" s="10"/>
      <c r="AEY58" s="10"/>
      <c r="AEZ58" s="10"/>
      <c r="AFA58" s="10"/>
      <c r="AFB58" s="10"/>
      <c r="AFC58" s="10"/>
      <c r="AFD58" s="10"/>
      <c r="AFE58" s="10"/>
      <c r="AFF58" s="10"/>
      <c r="AFG58" s="10"/>
      <c r="AFH58" s="10"/>
      <c r="AFI58" s="10"/>
      <c r="AFJ58" s="10"/>
      <c r="AFK58" s="10"/>
      <c r="AFL58" s="10"/>
      <c r="AFM58" s="10"/>
      <c r="AFN58" s="10"/>
      <c r="AFO58" s="10"/>
      <c r="AFP58" s="10"/>
      <c r="AFQ58" s="10"/>
      <c r="AFR58" s="10"/>
      <c r="AFS58" s="10"/>
      <c r="AFT58" s="10"/>
      <c r="AFU58" s="10"/>
      <c r="AFV58" s="10"/>
      <c r="AFW58" s="10"/>
      <c r="AFX58" s="10"/>
      <c r="AFY58" s="10"/>
      <c r="AFZ58" s="10"/>
      <c r="AGA58" s="10"/>
      <c r="AGB58" s="10"/>
      <c r="AGC58" s="10"/>
      <c r="AGD58" s="10"/>
      <c r="AGE58" s="10"/>
      <c r="AGF58" s="10"/>
      <c r="AGG58" s="10"/>
      <c r="AGH58" s="10"/>
      <c r="AGI58" s="10"/>
      <c r="AGJ58" s="10"/>
      <c r="AGK58" s="10"/>
      <c r="AGL58" s="10"/>
      <c r="AGM58" s="10"/>
      <c r="AGN58" s="10"/>
      <c r="AGO58" s="10"/>
      <c r="AGP58" s="10"/>
      <c r="AGQ58" s="10"/>
      <c r="AGR58" s="10"/>
      <c r="AGS58" s="10"/>
      <c r="AGT58" s="10"/>
      <c r="AGU58" s="10"/>
      <c r="AGV58" s="10"/>
      <c r="AGW58" s="10"/>
      <c r="AGX58" s="10"/>
      <c r="AGY58" s="10"/>
      <c r="AGZ58" s="10"/>
      <c r="AHA58" s="10"/>
      <c r="AHB58" s="10"/>
      <c r="AHC58" s="10"/>
      <c r="AHD58" s="10"/>
      <c r="AHE58" s="10"/>
      <c r="AHF58" s="10"/>
      <c r="AHG58" s="10"/>
      <c r="AHH58" s="10"/>
      <c r="AHI58" s="10"/>
      <c r="AHJ58" s="10"/>
      <c r="AHK58" s="10"/>
      <c r="AHL58" s="10"/>
      <c r="AHM58" s="10"/>
      <c r="AHN58" s="10"/>
      <c r="AHO58" s="10"/>
      <c r="AHP58" s="10"/>
      <c r="AHQ58" s="10"/>
      <c r="AHR58" s="10"/>
      <c r="AHS58" s="10"/>
      <c r="AHT58" s="10"/>
      <c r="AHU58" s="10"/>
      <c r="AHV58" s="10"/>
      <c r="AHW58" s="10"/>
      <c r="AHX58" s="10"/>
      <c r="AHY58" s="10"/>
      <c r="AHZ58" s="10"/>
      <c r="AIA58" s="10"/>
      <c r="AIB58" s="10"/>
      <c r="AIC58" s="10"/>
      <c r="AID58" s="10"/>
      <c r="AIE58" s="10"/>
      <c r="AIF58" s="10"/>
      <c r="AIG58" s="10"/>
      <c r="AIH58" s="10"/>
      <c r="AII58" s="10"/>
      <c r="AIJ58" s="10"/>
      <c r="AIK58" s="10"/>
      <c r="AIL58" s="10"/>
      <c r="AIM58" s="10"/>
      <c r="AIN58" s="10"/>
      <c r="AIO58" s="10"/>
      <c r="AIP58" s="10"/>
      <c r="AIQ58" s="10"/>
      <c r="AIR58" s="10"/>
      <c r="AIS58" s="10"/>
      <c r="AIT58" s="10"/>
      <c r="AIU58" s="10"/>
      <c r="AIV58" s="10"/>
      <c r="AIW58" s="10"/>
      <c r="AIX58" s="10"/>
      <c r="AIY58" s="10"/>
      <c r="AIZ58" s="10"/>
      <c r="AJA58" s="10"/>
      <c r="AJB58" s="10"/>
      <c r="AJC58" s="10"/>
      <c r="AJD58" s="10"/>
      <c r="AJE58" s="10"/>
      <c r="AJF58" s="10"/>
      <c r="AJG58" s="10"/>
      <c r="AJH58" s="10"/>
      <c r="AJI58" s="10"/>
      <c r="AJJ58" s="10"/>
      <c r="AJK58" s="10"/>
      <c r="AJL58" s="10"/>
      <c r="AJM58" s="10"/>
      <c r="AJN58" s="10"/>
      <c r="AJO58" s="10"/>
      <c r="AJP58" s="10"/>
      <c r="AJQ58" s="10"/>
      <c r="AJR58" s="10"/>
      <c r="AJS58" s="10"/>
      <c r="AJT58" s="10"/>
      <c r="AJU58" s="10"/>
      <c r="AJV58" s="10"/>
      <c r="AJW58" s="10"/>
      <c r="AJX58" s="10"/>
      <c r="AJY58" s="10"/>
      <c r="AJZ58" s="10"/>
      <c r="AKA58" s="10"/>
      <c r="AKB58" s="10"/>
      <c r="AKC58" s="10"/>
      <c r="AKD58" s="10"/>
      <c r="AKE58" s="10"/>
      <c r="AKF58" s="10"/>
      <c r="AKG58" s="10"/>
      <c r="AKH58" s="10"/>
      <c r="AKI58" s="10"/>
      <c r="AKJ58" s="10"/>
      <c r="AKK58" s="10"/>
      <c r="AKL58" s="10"/>
      <c r="AKM58" s="10"/>
      <c r="AKN58" s="10"/>
      <c r="AKO58" s="10"/>
      <c r="AKP58" s="10"/>
      <c r="AKQ58" s="10"/>
      <c r="AKR58" s="10"/>
      <c r="AKS58" s="10"/>
      <c r="AKT58" s="10"/>
      <c r="AKU58" s="10"/>
      <c r="AKV58" s="10"/>
      <c r="AKW58" s="10"/>
      <c r="AKX58" s="10"/>
      <c r="AKY58" s="10"/>
      <c r="AKZ58" s="10"/>
      <c r="ALA58" s="10"/>
      <c r="ALB58" s="10"/>
      <c r="ALC58" s="10"/>
      <c r="ALD58" s="10"/>
      <c r="ALE58" s="10"/>
      <c r="ALF58" s="10"/>
      <c r="ALG58" s="10"/>
      <c r="ALH58" s="10"/>
      <c r="ALI58" s="10"/>
      <c r="ALJ58" s="10"/>
      <c r="ALK58" s="10"/>
      <c r="ALL58" s="10"/>
      <c r="ALM58" s="10"/>
      <c r="ALN58" s="10"/>
      <c r="ALO58" s="10"/>
      <c r="ALP58" s="10"/>
      <c r="ALQ58" s="10"/>
      <c r="ALR58" s="10"/>
      <c r="ALS58" s="10"/>
      <c r="ALT58" s="10"/>
      <c r="ALU58" s="10"/>
      <c r="ALV58" s="10"/>
      <c r="ALW58" s="10"/>
      <c r="ALX58" s="10"/>
      <c r="ALY58" s="10"/>
      <c r="ALZ58" s="10"/>
      <c r="AMA58" s="10"/>
      <c r="AMB58" s="10"/>
      <c r="AMC58" s="10"/>
      <c r="AMD58" s="10"/>
      <c r="AME58" s="10"/>
      <c r="AMF58" s="10"/>
      <c r="AMG58" s="10"/>
      <c r="AMH58" s="10"/>
      <c r="AMI58" s="10"/>
      <c r="AMJ58" s="10"/>
    </row>
  </sheetData>
  <sheetProtection algorithmName="SHA-512" hashValue="CKm0u/F7bA5Jtzkgeiax25DSjUTR4TEAl3LepOh9AhqCQCk+dCr2lmiqzDSmJBaSUmNTjGDlJgE3LAaekSk3Fw==" saltValue="6927BAyhbcuGaMmWvI8w2g==" spinCount="100000" sheet="1" formatCells="0" formatColumns="0" formatRows="0" autoFilter="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F294D67D-26DD-4857-BB87-0B0C53CACF0E}">
            <xm:f>'Lēmuma_T_(no-līdz)'!$C$21</xm:f>
            <x14:dxf>
              <fill>
                <patternFill>
                  <bgColor rgb="FFFF0000"/>
                </patternFill>
              </fill>
            </x14:dxf>
          </x14:cfRule>
          <xm:sqref>C21:F21</xm:sqref>
        </x14:conditionalFormatting>
      </x14:conditionalFormattings>
    </ext>
  </extLst>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2821D8-4F1F-4C1C-B6C8-CDC87658C149}">
  <sheetPr codeName="Lapa5">
    <tabColor rgb="FFFFFF00"/>
  </sheetPr>
  <dimension ref="B1:AMJ44"/>
  <sheetViews>
    <sheetView zoomScale="80" zoomScaleNormal="80" workbookViewId="0">
      <pane xSplit="2" ySplit="8" topLeftCell="C9" activePane="bottomRight" state="frozen"/>
      <selection pane="topRight" activeCell="C1" sqref="C1"/>
      <selection pane="bottomLeft" activeCell="A9" sqref="A9"/>
      <selection pane="bottomRight" activeCell="O18" sqref="O18"/>
    </sheetView>
  </sheetViews>
  <sheetFormatPr defaultRowHeight="13" outlineLevelCol="1" x14ac:dyDescent="0.3"/>
  <cols>
    <col min="1" max="1" width="3.1796875" customWidth="1"/>
    <col min="2" max="2" width="72.81640625" style="15" customWidth="1"/>
    <col min="3" max="6" width="18.1796875" style="15" customWidth="1" outlineLevel="1"/>
    <col min="7" max="7" width="9.1796875" customWidth="1" outlineLevel="1"/>
    <col min="8" max="8" width="2.81640625" style="15" customWidth="1"/>
    <col min="9" max="9" width="17.81640625" style="15" customWidth="1" outlineLevel="1"/>
    <col min="10" max="10" width="18.1796875" style="15" customWidth="1" outlineLevel="1"/>
    <col min="11" max="11" width="9.1796875" style="15" customWidth="1" outlineLevel="1"/>
    <col min="12" max="12" width="17.81640625" style="15" customWidth="1" outlineLevel="1"/>
    <col min="13" max="13" width="18.1796875" style="15" customWidth="1" outlineLevel="1"/>
    <col min="14" max="1024" width="9.1796875" style="15" customWidth="1"/>
  </cols>
  <sheetData>
    <row r="1" spans="2:13" ht="13.5" customHeight="1" x14ac:dyDescent="0.3">
      <c r="F1" s="26"/>
      <c r="G1" s="15"/>
    </row>
    <row r="2" spans="2:13" ht="19.5" customHeight="1" x14ac:dyDescent="0.4">
      <c r="B2" s="12" t="s">
        <v>0</v>
      </c>
      <c r="C2" s="123" t="str">
        <f>Kopsavilkums!D4</f>
        <v xml:space="preserve">SIA "_________________" </v>
      </c>
      <c r="F2" s="14"/>
      <c r="G2" s="15"/>
    </row>
    <row r="3" spans="2:13" ht="19.5" customHeight="1" x14ac:dyDescent="0.4">
      <c r="B3" s="122"/>
      <c r="C3" s="123"/>
      <c r="F3" s="103"/>
      <c r="G3" s="15"/>
    </row>
    <row r="4" spans="2:13" ht="6" customHeight="1" x14ac:dyDescent="0.3">
      <c r="F4" s="14"/>
      <c r="G4" s="15"/>
    </row>
    <row r="5" spans="2:13" ht="6" customHeight="1" x14ac:dyDescent="0.3">
      <c r="F5" s="14"/>
      <c r="G5" s="15"/>
    </row>
    <row r="6" spans="2:13" ht="30" customHeight="1" x14ac:dyDescent="0.5">
      <c r="B6" s="195" t="s">
        <v>96</v>
      </c>
      <c r="C6" s="196" t="str">
        <f>Elektr_KOPSAVILKUMS!A44</f>
        <v>no __.__.20__</v>
      </c>
      <c r="D6" s="197"/>
      <c r="E6" s="197"/>
      <c r="F6" s="197"/>
      <c r="G6" s="15"/>
      <c r="I6" s="356" t="s">
        <v>1</v>
      </c>
      <c r="J6" s="356"/>
      <c r="K6" s="45"/>
      <c r="L6" s="357" t="s">
        <v>2</v>
      </c>
      <c r="M6" s="357"/>
    </row>
    <row r="7" spans="2:13" ht="8.25" customHeight="1" x14ac:dyDescent="0.3">
      <c r="F7" s="14"/>
      <c r="G7" s="15"/>
    </row>
    <row r="8" spans="2:13" ht="32.25" customHeight="1" x14ac:dyDescent="0.3">
      <c r="B8" s="62" t="s">
        <v>3</v>
      </c>
      <c r="C8" s="63" t="s">
        <v>4</v>
      </c>
      <c r="D8" s="63" t="s">
        <v>5</v>
      </c>
      <c r="E8" s="63" t="s">
        <v>6</v>
      </c>
      <c r="F8" s="63" t="s">
        <v>7</v>
      </c>
      <c r="G8" s="15"/>
      <c r="I8" s="16" t="s">
        <v>8</v>
      </c>
      <c r="J8" s="16" t="s">
        <v>9</v>
      </c>
      <c r="L8" s="16" t="s">
        <v>8</v>
      </c>
      <c r="M8" s="16" t="s">
        <v>9</v>
      </c>
    </row>
    <row r="9" spans="2:13" ht="14.5" x14ac:dyDescent="0.35">
      <c r="B9" s="64" t="s">
        <v>10</v>
      </c>
      <c r="C9" s="77">
        <f>'Lēmuma_T_(no)'!C9</f>
        <v>0</v>
      </c>
      <c r="D9" s="77">
        <f>'Lēmuma_T_(no)'!D9</f>
        <v>0</v>
      </c>
      <c r="E9" s="77">
        <f>'Lēmuma_T_(no)'!E9</f>
        <v>0</v>
      </c>
      <c r="F9" s="77">
        <f>'Lēmuma_T_(no)'!F9</f>
        <v>0</v>
      </c>
      <c r="G9" s="15"/>
      <c r="I9" s="18">
        <f>C9+D9</f>
        <v>0</v>
      </c>
      <c r="J9" s="18">
        <f>E9+F9</f>
        <v>0</v>
      </c>
      <c r="L9" s="19" t="e">
        <f>I9/$I$25</f>
        <v>#DIV/0!</v>
      </c>
      <c r="M9" s="19" t="e">
        <f>J9/$J$26</f>
        <v>#DIV/0!</v>
      </c>
    </row>
    <row r="10" spans="2:13" s="15" customFormat="1" ht="27.75" customHeight="1" x14ac:dyDescent="0.35">
      <c r="B10" s="65" t="s">
        <v>11</v>
      </c>
      <c r="C10" s="77">
        <f>'Lēmuma_T_(no)'!C10</f>
        <v>0</v>
      </c>
      <c r="D10" s="77">
        <f>'Lēmuma_T_(no)'!D10</f>
        <v>0</v>
      </c>
      <c r="E10" s="77">
        <f>'Lēmuma_T_(no)'!E10</f>
        <v>0</v>
      </c>
      <c r="F10" s="77">
        <f>'Lēmuma_T_(no)'!F10</f>
        <v>0</v>
      </c>
      <c r="I10" s="18">
        <f t="shared" ref="I10:I19" si="0">C10+D10</f>
        <v>0</v>
      </c>
      <c r="J10" s="18">
        <f t="shared" ref="J10:J20" si="1">E10+F10</f>
        <v>0</v>
      </c>
      <c r="L10" s="19" t="e">
        <f>I10/$I$25</f>
        <v>#DIV/0!</v>
      </c>
      <c r="M10" s="19" t="e">
        <f>J10/$J$26</f>
        <v>#DIV/0!</v>
      </c>
    </row>
    <row r="11" spans="2:13" s="15" customFormat="1" ht="25.5" customHeight="1" x14ac:dyDescent="0.35">
      <c r="B11" s="65" t="s">
        <v>12</v>
      </c>
      <c r="C11" s="77">
        <f>'Lēmuma_T_(no)'!C11</f>
        <v>0</v>
      </c>
      <c r="D11" s="77">
        <f>'Lēmuma_T_(no)'!D11</f>
        <v>0</v>
      </c>
      <c r="E11" s="77">
        <f>'Lēmuma_T_(no)'!E11</f>
        <v>0</v>
      </c>
      <c r="F11" s="77">
        <f>'Lēmuma_T_(no)'!F11</f>
        <v>0</v>
      </c>
      <c r="I11" s="18">
        <f t="shared" si="0"/>
        <v>0</v>
      </c>
      <c r="J11" s="18">
        <f t="shared" si="1"/>
        <v>0</v>
      </c>
      <c r="L11" s="19" t="e">
        <f>I11/$I$25</f>
        <v>#DIV/0!</v>
      </c>
      <c r="M11" s="19" t="e">
        <f>J11/$J$26</f>
        <v>#DIV/0!</v>
      </c>
    </row>
    <row r="12" spans="2:13" s="15" customFormat="1" ht="27.75" customHeight="1" x14ac:dyDescent="0.35">
      <c r="B12" s="65" t="s">
        <v>56</v>
      </c>
      <c r="C12" s="77">
        <f>'Lēmuma_T_(no)'!C12-'Lēmuma_T_(no)'!C13-'Lēmuma_T_(no)'!C14+'Pašnoteiktie_T_(no)'!C13+'Pašnoteiktie_T_(no)'!C14</f>
        <v>0</v>
      </c>
      <c r="D12" s="77">
        <f>'Lēmuma_T_(no)'!D12-'Lēmuma_T_(no)'!D13+'Pašnoteiktie_T_(no)'!D13</f>
        <v>0</v>
      </c>
      <c r="E12" s="77">
        <f>'Lēmuma_T_(no)'!E12-'Lēmuma_T_(no)'!E13+'Pašnoteiktie_T_(no)'!E13</f>
        <v>0</v>
      </c>
      <c r="F12" s="77">
        <f>'Lēmuma_T_(no)'!F12-'Lēmuma_T_(no)'!F13-'Lēmuma_T_(no)'!F15+'Pašnoteiktie_T_(no)'!F13+'Pašnoteiktie_T_(no)'!F15</f>
        <v>0</v>
      </c>
      <c r="I12" s="18">
        <f t="shared" si="0"/>
        <v>0</v>
      </c>
      <c r="J12" s="18">
        <f t="shared" si="1"/>
        <v>0</v>
      </c>
      <c r="L12" s="19" t="e">
        <f>I12/$I$25</f>
        <v>#DIV/0!</v>
      </c>
      <c r="M12" s="19" t="e">
        <f>J12/$J$26</f>
        <v>#DIV/0!</v>
      </c>
    </row>
    <row r="13" spans="2:13" s="15" customFormat="1" ht="23.5" customHeight="1" x14ac:dyDescent="0.35">
      <c r="B13" s="66" t="s">
        <v>73</v>
      </c>
      <c r="C13" s="77">
        <f>Elektr_KOPSAVILKUMS!C46</f>
        <v>0</v>
      </c>
      <c r="D13" s="77">
        <f>Elektr_KOPSAVILKUMS!D46</f>
        <v>0</v>
      </c>
      <c r="E13" s="77">
        <f>Elektr_KOPSAVILKUMS!E46</f>
        <v>0</v>
      </c>
      <c r="F13" s="77">
        <f>Elektr_KOPSAVILKUMS!F46</f>
        <v>0</v>
      </c>
      <c r="I13" s="18">
        <f t="shared" si="0"/>
        <v>0</v>
      </c>
      <c r="J13" s="18">
        <f t="shared" si="1"/>
        <v>0</v>
      </c>
      <c r="L13" s="19" t="e">
        <f>I13/$I$25</f>
        <v>#DIV/0!</v>
      </c>
      <c r="M13" s="19" t="e">
        <f>J13/$J$26</f>
        <v>#DIV/0!</v>
      </c>
    </row>
    <row r="14" spans="2:13" s="15" customFormat="1" ht="31.5" customHeight="1" x14ac:dyDescent="0.35">
      <c r="B14" s="66" t="s">
        <v>71</v>
      </c>
      <c r="C14" s="77">
        <f>Iepirktā_ūdens_izm!E9</f>
        <v>0</v>
      </c>
      <c r="D14" s="77" t="s">
        <v>13</v>
      </c>
      <c r="E14" s="77" t="s">
        <v>13</v>
      </c>
      <c r="F14" s="77" t="s">
        <v>13</v>
      </c>
      <c r="I14" s="18">
        <f>C14</f>
        <v>0</v>
      </c>
      <c r="J14" s="18" t="s">
        <v>13</v>
      </c>
      <c r="L14" s="19" t="e">
        <f t="shared" ref="L14" si="2">I14/$I$25</f>
        <v>#DIV/0!</v>
      </c>
      <c r="M14" s="19" t="s">
        <v>13</v>
      </c>
    </row>
    <row r="15" spans="2:13" s="15" customFormat="1" ht="34" customHeight="1" x14ac:dyDescent="0.35">
      <c r="B15" s="66" t="s">
        <v>72</v>
      </c>
      <c r="C15" s="77" t="s">
        <v>13</v>
      </c>
      <c r="D15" s="77" t="s">
        <v>13</v>
      </c>
      <c r="E15" s="77" t="s">
        <v>13</v>
      </c>
      <c r="F15" s="77">
        <f>Attīrīšanai_novad_notekūd_izm!E9</f>
        <v>0</v>
      </c>
      <c r="I15" s="18" t="s">
        <v>13</v>
      </c>
      <c r="J15" s="18">
        <f>F15</f>
        <v>0</v>
      </c>
      <c r="L15" s="19" t="s">
        <v>13</v>
      </c>
      <c r="M15" s="19" t="e">
        <f t="shared" ref="M15" si="3">J15/$J$26</f>
        <v>#DIV/0!</v>
      </c>
    </row>
    <row r="16" spans="2:13" ht="27" customHeight="1" x14ac:dyDescent="0.35">
      <c r="B16" s="64" t="s">
        <v>184</v>
      </c>
      <c r="C16" s="76" t="s">
        <v>13</v>
      </c>
      <c r="D16" s="77" t="e">
        <f>(C24-D25)*ROUND(C20/C24,2)</f>
        <v>#DIV/0!</v>
      </c>
      <c r="E16" s="76" t="s">
        <v>13</v>
      </c>
      <c r="F16" s="76" t="s">
        <v>13</v>
      </c>
      <c r="G16" s="15"/>
      <c r="I16" s="18" t="e">
        <f>D16</f>
        <v>#DIV/0!</v>
      </c>
      <c r="J16" s="18" t="s">
        <v>13</v>
      </c>
      <c r="L16" s="19" t="e">
        <f>I16/$I$25</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L17" s="19" t="e">
        <f>I17/$I$25</f>
        <v>#DIV/0!</v>
      </c>
      <c r="M17" s="19" t="e">
        <f t="shared" ref="M17:M23" si="4">J17/$J$26</f>
        <v>#DIV/0!</v>
      </c>
    </row>
    <row r="18" spans="2:13" s="15" customFormat="1" ht="24" customHeight="1" x14ac:dyDescent="0.35">
      <c r="B18" s="64" t="s">
        <v>15</v>
      </c>
      <c r="C18" s="77">
        <f>'Lēmuma_T_(no)'!C18</f>
        <v>0</v>
      </c>
      <c r="D18" s="77">
        <f>'Lēmuma_T_(no)'!D18</f>
        <v>0</v>
      </c>
      <c r="E18" s="77">
        <f>'Lēmuma_T_(no)'!E18</f>
        <v>0</v>
      </c>
      <c r="F18" s="77">
        <f>'Lēmuma_T_(no)'!F18</f>
        <v>0</v>
      </c>
      <c r="I18" s="18">
        <f t="shared" si="0"/>
        <v>0</v>
      </c>
      <c r="J18" s="18">
        <f t="shared" si="1"/>
        <v>0</v>
      </c>
      <c r="L18" s="19" t="e">
        <f>I18/$I$25</f>
        <v>#DIV/0!</v>
      </c>
      <c r="M18" s="19" t="e">
        <f t="shared" si="4"/>
        <v>#DIV/0!</v>
      </c>
    </row>
    <row r="19" spans="2:13" s="15" customFormat="1" ht="24" customHeight="1" x14ac:dyDescent="0.35">
      <c r="B19" s="64" t="s">
        <v>16</v>
      </c>
      <c r="C19" s="77">
        <f>'Lēmuma_T_(no)'!C19</f>
        <v>0</v>
      </c>
      <c r="D19" s="77">
        <f>'Lēmuma_T_(no)'!D19</f>
        <v>0</v>
      </c>
      <c r="E19" s="77">
        <f>'Lēmuma_T_(no)'!E19</f>
        <v>0</v>
      </c>
      <c r="F19" s="77">
        <f>'Lēmuma_T_(no)'!F19</f>
        <v>0</v>
      </c>
      <c r="I19" s="18">
        <f t="shared" si="0"/>
        <v>0</v>
      </c>
      <c r="J19" s="18">
        <f t="shared" si="1"/>
        <v>0</v>
      </c>
      <c r="L19" s="19" t="e">
        <f>I19/$I$25</f>
        <v>#DIV/0!</v>
      </c>
      <c r="M19" s="19" t="e">
        <f t="shared" si="4"/>
        <v>#DIV/0!</v>
      </c>
    </row>
    <row r="20" spans="2:13" s="15" customFormat="1" ht="30.75" customHeight="1" x14ac:dyDescent="0.35">
      <c r="B20" s="67" t="s">
        <v>1</v>
      </c>
      <c r="C20" s="75">
        <f>ROUND(C9+C10+C11+C12+C17+C18-C19,0)</f>
        <v>0</v>
      </c>
      <c r="D20" s="75" t="e">
        <f>ROUND(D9+D10+D11+D12+D16+D17+D18-D19,0)</f>
        <v>#DIV/0!</v>
      </c>
      <c r="E20" s="75">
        <f>ROUND(E9+E10+E11+E12+E17+E18-E19,0)</f>
        <v>0</v>
      </c>
      <c r="F20" s="75">
        <f>ROUND(F9+F10+F11+F12+F17+F18-F19,0)</f>
        <v>0</v>
      </c>
      <c r="I20" s="18" t="e">
        <f>C20+D20-I16</f>
        <v>#DIV/0!</v>
      </c>
      <c r="J20" s="18">
        <f t="shared" si="1"/>
        <v>0</v>
      </c>
      <c r="L20" s="19" t="e">
        <f>I20/$I$25</f>
        <v>#DIV/0!</v>
      </c>
      <c r="M20" s="19" t="e">
        <f t="shared" si="4"/>
        <v>#DIV/0!</v>
      </c>
    </row>
    <row r="21" spans="2:13" s="10" customFormat="1" ht="24" customHeight="1" x14ac:dyDescent="0.35">
      <c r="B21" s="65" t="s">
        <v>122</v>
      </c>
      <c r="C21" s="138">
        <f>'Pašnoteiktie_T_(no-līdz)'!C21</f>
        <v>0</v>
      </c>
      <c r="D21" s="138">
        <f>'Pašnoteiktie_T_(no-līdz)'!D21</f>
        <v>0</v>
      </c>
      <c r="E21" s="138">
        <f>'Pašnoteiktie_T_(no-līdz)'!E21</f>
        <v>0</v>
      </c>
      <c r="F21" s="138">
        <f>'Pašnoteiktie_T_(no-līdz)'!F21</f>
        <v>0</v>
      </c>
      <c r="G21" s="15"/>
      <c r="H21" s="15"/>
      <c r="I21" s="286" t="e">
        <f>I22/I20</f>
        <v>#DIV/0!</v>
      </c>
      <c r="J21" s="286" t="e">
        <f>J22/J20</f>
        <v>#DIV/0!</v>
      </c>
      <c r="K21" s="15"/>
      <c r="L21" s="19"/>
      <c r="M21" s="19" t="e">
        <f t="shared" si="4"/>
        <v>#DIV/0!</v>
      </c>
    </row>
    <row r="22" spans="2:13" s="15" customFormat="1" ht="26.25" customHeight="1" x14ac:dyDescent="0.35">
      <c r="B22" s="68" t="s">
        <v>84</v>
      </c>
      <c r="C22" s="77">
        <f>ROUND(C20*C21,0)</f>
        <v>0</v>
      </c>
      <c r="D22" s="77" t="e">
        <f t="shared" ref="D22:E22" si="5">ROUND(D20*D21,0)</f>
        <v>#DIV/0!</v>
      </c>
      <c r="E22" s="77">
        <f t="shared" si="5"/>
        <v>0</v>
      </c>
      <c r="F22" s="77">
        <f>ROUND(F20*F21,0)</f>
        <v>0</v>
      </c>
      <c r="I22" s="18" t="e">
        <f>C20*C21+(D20-D16)*D21</f>
        <v>#DIV/0!</v>
      </c>
      <c r="J22" s="18">
        <f>E20*E21+F20*F21</f>
        <v>0</v>
      </c>
      <c r="L22" s="19" t="e">
        <f>I22/$I$25</f>
        <v>#DIV/0!</v>
      </c>
      <c r="M22" s="19" t="e">
        <f t="shared" si="4"/>
        <v>#DIV/0!</v>
      </c>
    </row>
    <row r="23" spans="2:13" s="15" customFormat="1" ht="17.5" x14ac:dyDescent="0.35">
      <c r="B23" s="69" t="s">
        <v>85</v>
      </c>
      <c r="C23" s="75">
        <f>ROUND(C20+C22,0)</f>
        <v>0</v>
      </c>
      <c r="D23" s="75" t="e">
        <f t="shared" ref="D23:F23" si="6">ROUND(D20+D22,0)</f>
        <v>#DIV/0!</v>
      </c>
      <c r="E23" s="75">
        <f t="shared" si="6"/>
        <v>0</v>
      </c>
      <c r="F23" s="75">
        <f t="shared" si="6"/>
        <v>0</v>
      </c>
      <c r="I23" s="18" t="e">
        <f>I20+I22</f>
        <v>#DIV/0!</v>
      </c>
      <c r="J23" s="18">
        <f>J20+J22</f>
        <v>0</v>
      </c>
      <c r="L23" s="19" t="e">
        <f>I23/$I$25</f>
        <v>#DIV/0!</v>
      </c>
      <c r="M23" s="19" t="e">
        <f t="shared" si="4"/>
        <v>#DIV/0!</v>
      </c>
    </row>
    <row r="24" spans="2:13" s="15" customFormat="1" ht="28.5" customHeight="1" x14ac:dyDescent="0.3">
      <c r="B24" s="70" t="s">
        <v>18</v>
      </c>
      <c r="C24" s="74">
        <f>'Lēmuma_T_(no)'!C24</f>
        <v>0</v>
      </c>
      <c r="D24" s="74" t="s">
        <v>13</v>
      </c>
      <c r="E24" s="74" t="s">
        <v>13</v>
      </c>
      <c r="F24" s="74" t="s">
        <v>13</v>
      </c>
      <c r="I24" s="1"/>
      <c r="J24" s="1"/>
      <c r="L24" s="17"/>
      <c r="M24" s="17"/>
    </row>
    <row r="25" spans="2:13" s="15" customFormat="1" ht="28.5" customHeight="1" x14ac:dyDescent="0.35">
      <c r="B25" s="71" t="s">
        <v>19</v>
      </c>
      <c r="C25" s="74" t="s">
        <v>13</v>
      </c>
      <c r="D25" s="74">
        <f>'Lēmuma_T_(no)'!D25</f>
        <v>0</v>
      </c>
      <c r="E25" s="74" t="s">
        <v>13</v>
      </c>
      <c r="F25" s="74" t="s">
        <v>13</v>
      </c>
      <c r="I25" s="18">
        <f>D25</f>
        <v>0</v>
      </c>
      <c r="J25" s="18"/>
      <c r="L25" s="17"/>
      <c r="M25" s="17"/>
    </row>
    <row r="26" spans="2:13" s="15" customFormat="1" ht="28.5" customHeight="1" x14ac:dyDescent="0.35">
      <c r="B26" s="71" t="s">
        <v>20</v>
      </c>
      <c r="C26" s="74" t="s">
        <v>13</v>
      </c>
      <c r="D26" s="74" t="s">
        <v>13</v>
      </c>
      <c r="E26" s="74">
        <f>'Lēmuma_T_(no)'!E26</f>
        <v>0</v>
      </c>
      <c r="F26" s="74">
        <f>'Lēmuma_T_(no)'!F26</f>
        <v>0</v>
      </c>
      <c r="I26" s="1"/>
      <c r="J26" s="18">
        <f>F26</f>
        <v>0</v>
      </c>
      <c r="L26" s="17"/>
      <c r="M26" s="17"/>
    </row>
    <row r="27" spans="2:13" s="15" customFormat="1" ht="6.75" customHeight="1" x14ac:dyDescent="0.3">
      <c r="B27" s="21"/>
      <c r="C27" s="22"/>
      <c r="D27" s="22"/>
      <c r="E27" s="22"/>
      <c r="F27" s="22"/>
      <c r="I27" s="23"/>
      <c r="J27" s="23"/>
      <c r="L27" s="17"/>
      <c r="M27" s="17"/>
    </row>
    <row r="28" spans="2:13" s="15" customFormat="1" ht="38.25" customHeight="1" x14ac:dyDescent="0.3">
      <c r="B28" s="24"/>
      <c r="C28" s="72" t="s">
        <v>21</v>
      </c>
      <c r="D28" s="72" t="s">
        <v>22</v>
      </c>
      <c r="E28" s="72" t="s">
        <v>23</v>
      </c>
      <c r="F28" s="72" t="s">
        <v>24</v>
      </c>
      <c r="I28" s="48" t="s">
        <v>25</v>
      </c>
      <c r="J28" s="48" t="s">
        <v>26</v>
      </c>
      <c r="L28" s="17"/>
      <c r="M28" s="25"/>
    </row>
    <row r="29" spans="2:13" s="15" customFormat="1" ht="15" x14ac:dyDescent="0.3">
      <c r="B29" s="26" t="s">
        <v>27</v>
      </c>
      <c r="C29" s="73" t="e">
        <f>ROUND(C23/C24,2)</f>
        <v>#DIV/0!</v>
      </c>
      <c r="D29" s="73" t="e">
        <f>ROUND(D23/D25,2)</f>
        <v>#DIV/0!</v>
      </c>
      <c r="E29" s="73" t="e">
        <f>ROUND(E23/E26,2)</f>
        <v>#DIV/0!</v>
      </c>
      <c r="F29" s="73" t="e">
        <f>ROUND(F23/F26,2)</f>
        <v>#DIV/0!</v>
      </c>
      <c r="I29" s="5" t="e">
        <f>C31</f>
        <v>#DIV/0!</v>
      </c>
      <c r="J29" s="5" t="e">
        <f>E31</f>
        <v>#DIV/0!</v>
      </c>
      <c r="L29" s="17"/>
      <c r="M29" s="17"/>
    </row>
    <row r="30" spans="2:13" s="15" customFormat="1" ht="27.75" customHeight="1" x14ac:dyDescent="0.3">
      <c r="B30" s="24"/>
      <c r="C30" s="354" t="s">
        <v>25</v>
      </c>
      <c r="D30" s="354"/>
      <c r="E30" s="354" t="s">
        <v>26</v>
      </c>
      <c r="F30" s="354"/>
    </row>
    <row r="31" spans="2:13" s="15" customFormat="1" ht="15" x14ac:dyDescent="0.3">
      <c r="B31" s="26" t="s">
        <v>27</v>
      </c>
      <c r="C31" s="358" t="e">
        <f>C29+D29</f>
        <v>#DIV/0!</v>
      </c>
      <c r="D31" s="358"/>
      <c r="E31" s="358" t="e">
        <f>E29+F29</f>
        <v>#DIV/0!</v>
      </c>
      <c r="F31" s="358"/>
    </row>
    <row r="32" spans="2:13" s="15" customFormat="1" ht="27" customHeight="1" x14ac:dyDescent="0.3">
      <c r="B32" s="24"/>
      <c r="C32" s="354" t="s">
        <v>28</v>
      </c>
      <c r="D32" s="354"/>
      <c r="E32" s="354"/>
      <c r="F32" s="354"/>
    </row>
    <row r="33" spans="2:13" s="15" customFormat="1" ht="15" x14ac:dyDescent="0.3">
      <c r="B33" s="26" t="s">
        <v>27</v>
      </c>
      <c r="C33" s="355" t="e">
        <f>C31+E31</f>
        <v>#DIV/0!</v>
      </c>
      <c r="D33" s="355"/>
      <c r="E33" s="355"/>
      <c r="F33" s="355"/>
      <c r="J33" s="41"/>
      <c r="M33" s="27"/>
    </row>
    <row r="34" spans="2:13" s="15" customFormat="1" ht="7.5" customHeight="1" x14ac:dyDescent="0.3">
      <c r="M34" s="124"/>
    </row>
    <row r="35" spans="2:13" s="15" customFormat="1" ht="12.75" customHeight="1" x14ac:dyDescent="0.3">
      <c r="C35" s="41"/>
      <c r="D35" s="41"/>
      <c r="E35" s="41"/>
      <c r="F35" s="41"/>
      <c r="G35" s="125"/>
      <c r="J35" s="41"/>
    </row>
    <row r="36" spans="2:13" s="15" customFormat="1" x14ac:dyDescent="0.3">
      <c r="B36" s="21"/>
      <c r="C36" s="41"/>
      <c r="D36" s="41"/>
      <c r="E36" s="41"/>
      <c r="F36" s="41"/>
    </row>
    <row r="37" spans="2:13" s="21" customFormat="1" x14ac:dyDescent="0.3">
      <c r="C37" s="126"/>
      <c r="D37" s="126"/>
      <c r="G37"/>
      <c r="H37" s="102"/>
      <c r="I37" s="102"/>
    </row>
    <row r="38" spans="2:13" s="21" customFormat="1" x14ac:dyDescent="0.3">
      <c r="G38"/>
      <c r="H38" s="103"/>
      <c r="I38" s="103"/>
    </row>
    <row r="39" spans="2:13" s="21" customFormat="1" x14ac:dyDescent="0.3">
      <c r="G39"/>
      <c r="H39" s="103"/>
      <c r="I39" s="103"/>
    </row>
    <row r="40" spans="2:13" s="21" customFormat="1" x14ac:dyDescent="0.3">
      <c r="G40"/>
      <c r="H40" s="103"/>
      <c r="I40" s="103"/>
    </row>
    <row r="41" spans="2:13" s="21" customFormat="1" x14ac:dyDescent="0.3">
      <c r="G41"/>
      <c r="H41" s="103"/>
      <c r="I41" s="103"/>
    </row>
    <row r="42" spans="2:13" x14ac:dyDescent="0.3">
      <c r="B42" s="21"/>
      <c r="C42" s="21"/>
    </row>
    <row r="43" spans="2:13" x14ac:dyDescent="0.3">
      <c r="B43" s="21"/>
      <c r="C43" s="21"/>
    </row>
    <row r="44" spans="2:13" x14ac:dyDescent="0.3">
      <c r="B44" s="121"/>
    </row>
  </sheetData>
  <sheetProtection algorithmName="SHA-512" hashValue="1IaVMjY2NsX41kLq1sjrk1QNiDzL/x2JWH4xVh3hCE8YOb4KN4VY9nN6ISf0/9Fa7kq8+t1aqvYZhf0vBfMvlw==" saltValue="x6UT+/dWGMzjD80kTpntTg==" spinCount="100000" sheet="1" formatCells="0" formatColumns="0" formatRows="0"/>
  <mergeCells count="8">
    <mergeCell ref="C32:F32"/>
    <mergeCell ref="C33:F33"/>
    <mergeCell ref="I6:J6"/>
    <mergeCell ref="L6:M6"/>
    <mergeCell ref="C30:D30"/>
    <mergeCell ref="E30:F30"/>
    <mergeCell ref="C31:D31"/>
    <mergeCell ref="E31:F31"/>
  </mergeCells>
  <phoneticPr fontId="25" type="noConversion"/>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B51714B-8359-4B91-A87F-BC1DE5483948}">
  <sheetPr codeName="Lapa11">
    <tabColor theme="5" tint="0.79998168889431442"/>
    <pageSetUpPr fitToPage="1"/>
  </sheetPr>
  <dimension ref="A3:AMJ14"/>
  <sheetViews>
    <sheetView topLeftCell="A3" workbookViewId="0">
      <selection activeCell="E21" sqref="E21"/>
    </sheetView>
  </sheetViews>
  <sheetFormatPr defaultRowHeight="13" x14ac:dyDescent="0.3"/>
  <cols>
    <col min="1" max="1" width="4.81640625" style="21" customWidth="1"/>
    <col min="2" max="2" width="90.54296875" style="21" customWidth="1"/>
    <col min="3" max="5" width="14.1796875" style="21" customWidth="1"/>
    <col min="6" max="1024" width="9.1796875" style="21" customWidth="1"/>
  </cols>
  <sheetData>
    <row r="3" spans="1:8" ht="45.75" customHeight="1" x14ac:dyDescent="0.3">
      <c r="A3" s="363" t="s">
        <v>181</v>
      </c>
      <c r="B3" s="363"/>
      <c r="C3" s="363"/>
      <c r="D3" s="363"/>
    </row>
    <row r="4" spans="1:8" s="21" customFormat="1" ht="32.25" customHeight="1" x14ac:dyDescent="0.3">
      <c r="A4" s="350"/>
      <c r="B4" s="364"/>
      <c r="C4" s="350" t="s">
        <v>224</v>
      </c>
      <c r="D4" s="350" t="s">
        <v>225</v>
      </c>
      <c r="E4" s="350" t="s">
        <v>81</v>
      </c>
      <c r="F4" s="359" t="s">
        <v>80</v>
      </c>
    </row>
    <row r="5" spans="1:8" s="21" customFormat="1" ht="12.75" customHeight="1" x14ac:dyDescent="0.3">
      <c r="A5" s="350"/>
      <c r="B5" s="364"/>
      <c r="C5" s="350"/>
      <c r="D5" s="350"/>
      <c r="E5" s="350"/>
      <c r="F5" s="359"/>
    </row>
    <row r="6" spans="1:8" s="21" customFormat="1" ht="12.75" customHeight="1" x14ac:dyDescent="0.3">
      <c r="A6" s="350"/>
      <c r="B6" s="364"/>
      <c r="C6" s="350"/>
      <c r="D6" s="350"/>
      <c r="E6" s="350"/>
      <c r="F6" s="359"/>
    </row>
    <row r="7" spans="1:8" s="21" customFormat="1" ht="16" x14ac:dyDescent="0.3">
      <c r="A7" s="94">
        <v>1</v>
      </c>
      <c r="B7" s="95" t="s">
        <v>63</v>
      </c>
      <c r="C7" s="91"/>
      <c r="D7" s="81">
        <f>C7</f>
        <v>0</v>
      </c>
      <c r="E7" s="81">
        <f>C7</f>
        <v>0</v>
      </c>
      <c r="F7" s="96" t="e">
        <f>E7/D7-1</f>
        <v>#DIV/0!</v>
      </c>
    </row>
    <row r="8" spans="1:8" s="21" customFormat="1" ht="15" customHeight="1" x14ac:dyDescent="0.3">
      <c r="A8" s="94">
        <v>2</v>
      </c>
      <c r="B8" s="95" t="s">
        <v>60</v>
      </c>
      <c r="C8" s="92"/>
      <c r="D8" s="92"/>
      <c r="E8" s="92"/>
      <c r="F8" s="96" t="e">
        <f>E8/D8-1</f>
        <v>#DIV/0!</v>
      </c>
    </row>
    <row r="9" spans="1:8" s="21" customFormat="1" ht="15" customHeight="1" x14ac:dyDescent="0.3">
      <c r="A9" s="97">
        <v>3</v>
      </c>
      <c r="B9" s="98" t="s">
        <v>61</v>
      </c>
      <c r="C9" s="99">
        <f>C7*C8</f>
        <v>0</v>
      </c>
      <c r="D9" s="99">
        <f>D7*D8</f>
        <v>0</v>
      </c>
      <c r="E9" s="99">
        <f>E7*E8</f>
        <v>0</v>
      </c>
      <c r="F9" s="96" t="e">
        <f>E9/D9-1</f>
        <v>#DIV/0!</v>
      </c>
    </row>
    <row r="11" spans="1:8" ht="22.5" customHeight="1" x14ac:dyDescent="0.3">
      <c r="A11" s="100"/>
      <c r="B11" s="101" t="s">
        <v>82</v>
      </c>
      <c r="C11" s="360" t="s">
        <v>83</v>
      </c>
      <c r="D11" s="361"/>
      <c r="E11" s="362"/>
    </row>
    <row r="13" spans="1:8" x14ac:dyDescent="0.3">
      <c r="B13" s="267" t="s">
        <v>226</v>
      </c>
    </row>
    <row r="14" spans="1:8" x14ac:dyDescent="0.3">
      <c r="G14" s="102"/>
      <c r="H14" s="102"/>
    </row>
  </sheetData>
  <sheetProtection algorithmName="SHA-512" hashValue="ZJzSOPfbvUYsTa65CP0zyZrM8/g5sBH2zBS65eF7dIgtYlyn/xNnuLZEoV4zT7bVbTAro58FUURw2Y5VFgfxdg==" saltValue="ssOl8w4OBH4zzBgyHWfjzg==" spinCount="100000" sheet="1" formatCells="0" formatColumns="0" formatRows="0"/>
  <mergeCells count="8">
    <mergeCell ref="F4:F6"/>
    <mergeCell ref="C11:E11"/>
    <mergeCell ref="E4:E6"/>
    <mergeCell ref="A3:D3"/>
    <mergeCell ref="D4:D6"/>
    <mergeCell ref="A4:A6"/>
    <mergeCell ref="B4:B6"/>
    <mergeCell ref="C4:C6"/>
  </mergeCells>
  <pageMargins left="0.75" right="0.75" top="1" bottom="1" header="0.51180555555555496" footer="0.51180555555555496"/>
  <pageSetup paperSize="9" firstPageNumber="0" orientation="landscape" horizontalDpi="300" verticalDpi="300"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E29AD4-46EC-48AE-8C41-0DF2352CC149}">
  <sheetPr codeName="Lapa12">
    <tabColor theme="5" tint="0.79998168889431442"/>
    <pageSetUpPr fitToPage="1"/>
  </sheetPr>
  <dimension ref="A3:F13"/>
  <sheetViews>
    <sheetView workbookViewId="0">
      <selection activeCell="B30" sqref="B29:B30"/>
    </sheetView>
  </sheetViews>
  <sheetFormatPr defaultRowHeight="13" x14ac:dyDescent="0.3"/>
  <cols>
    <col min="1" max="1" width="4.81640625" style="21" customWidth="1"/>
    <col min="2" max="2" width="89.1796875" style="21" customWidth="1"/>
    <col min="3" max="3" width="15.453125" style="105" customWidth="1"/>
    <col min="4" max="4" width="15.453125" customWidth="1"/>
    <col min="5" max="5" width="15.453125" style="21" customWidth="1"/>
    <col min="6" max="1019" width="9.1796875" customWidth="1"/>
  </cols>
  <sheetData>
    <row r="3" spans="1:6" ht="44.25" customHeight="1" x14ac:dyDescent="0.3">
      <c r="A3" s="363" t="s">
        <v>182</v>
      </c>
      <c r="B3" s="363"/>
      <c r="C3" s="363"/>
      <c r="D3" s="363"/>
    </row>
    <row r="4" spans="1:6" s="21" customFormat="1" ht="32.25" customHeight="1" x14ac:dyDescent="0.3">
      <c r="A4" s="350"/>
      <c r="B4" s="364"/>
      <c r="C4" s="350" t="s">
        <v>224</v>
      </c>
      <c r="D4" s="350" t="s">
        <v>225</v>
      </c>
      <c r="E4" s="350" t="s">
        <v>81</v>
      </c>
      <c r="F4" s="359" t="s">
        <v>80</v>
      </c>
    </row>
    <row r="5" spans="1:6" s="21" customFormat="1" ht="12.75" customHeight="1" x14ac:dyDescent="0.3">
      <c r="A5" s="350"/>
      <c r="B5" s="364"/>
      <c r="C5" s="350"/>
      <c r="D5" s="350"/>
      <c r="E5" s="350"/>
      <c r="F5" s="359"/>
    </row>
    <row r="6" spans="1:6" s="21" customFormat="1" ht="12.75" customHeight="1" x14ac:dyDescent="0.3">
      <c r="A6" s="350"/>
      <c r="B6" s="364"/>
      <c r="C6" s="350"/>
      <c r="D6" s="350"/>
      <c r="E6" s="350"/>
      <c r="F6" s="359"/>
    </row>
    <row r="7" spans="1:6" s="21" customFormat="1" ht="16" x14ac:dyDescent="0.3">
      <c r="A7" s="94">
        <v>1</v>
      </c>
      <c r="B7" s="95" t="s">
        <v>64</v>
      </c>
      <c r="C7" s="91"/>
      <c r="D7" s="81">
        <f>C7</f>
        <v>0</v>
      </c>
      <c r="E7" s="81">
        <f>C7</f>
        <v>0</v>
      </c>
      <c r="F7" s="96" t="e">
        <f>E7/D7-1</f>
        <v>#DIV/0!</v>
      </c>
    </row>
    <row r="8" spans="1:6" s="21" customFormat="1" ht="15" customHeight="1" x14ac:dyDescent="0.3">
      <c r="A8" s="94">
        <v>2</v>
      </c>
      <c r="B8" s="95" t="s">
        <v>54</v>
      </c>
      <c r="C8" s="92"/>
      <c r="D8" s="92"/>
      <c r="E8" s="92"/>
      <c r="F8" s="96" t="e">
        <f>E8/D8-1</f>
        <v>#DIV/0!</v>
      </c>
    </row>
    <row r="9" spans="1:6" s="21" customFormat="1" ht="15" customHeight="1" x14ac:dyDescent="0.3">
      <c r="A9" s="97">
        <v>3</v>
      </c>
      <c r="B9" s="98" t="s">
        <v>55</v>
      </c>
      <c r="C9" s="99">
        <f>C7*C8</f>
        <v>0</v>
      </c>
      <c r="D9" s="99">
        <f>D7*D8</f>
        <v>0</v>
      </c>
      <c r="E9" s="99">
        <f>E7*E8</f>
        <v>0</v>
      </c>
      <c r="F9" s="96" t="e">
        <f>E9/D9-1</f>
        <v>#DIV/0!</v>
      </c>
    </row>
    <row r="10" spans="1:6" x14ac:dyDescent="0.3">
      <c r="E10"/>
      <c r="F10" s="21"/>
    </row>
    <row r="11" spans="1:6" ht="24" customHeight="1" x14ac:dyDescent="0.3">
      <c r="B11" s="101" t="s">
        <v>82</v>
      </c>
      <c r="C11" s="360" t="s">
        <v>83</v>
      </c>
      <c r="D11" s="361"/>
      <c r="E11" s="362"/>
    </row>
    <row r="12" spans="1:6" ht="24" customHeight="1" x14ac:dyDescent="0.3">
      <c r="B12" s="119"/>
    </row>
    <row r="13" spans="1:6" x14ac:dyDescent="0.3">
      <c r="B13" s="267" t="s">
        <v>226</v>
      </c>
    </row>
  </sheetData>
  <sheetProtection algorithmName="SHA-512" hashValue="TcN4EqXI4/YidmCfG08NTP8207cr8BUu4d2mE1hCDjSgEokzkFL9Tziy+8ExV3yDtHSm2ABUlTg6R8qfoPc2CQ==" saltValue="8CaCGesVMHA55lOcIxehDg==" spinCount="100000" sheet="1" formatCells="0" formatColumns="0" formatRows="0"/>
  <mergeCells count="8">
    <mergeCell ref="F4:F6"/>
    <mergeCell ref="C11:E11"/>
    <mergeCell ref="E4:E6"/>
    <mergeCell ref="A3:D3"/>
    <mergeCell ref="D4:D6"/>
    <mergeCell ref="A4:A6"/>
    <mergeCell ref="B4:B6"/>
    <mergeCell ref="C4:C6"/>
  </mergeCells>
  <pageMargins left="0.75" right="0.75" top="1" bottom="1" header="0.51180555555555496" footer="0.51180555555555496"/>
  <pageSetup paperSize="9" firstPageNumber="0" orientation="landscape" horizontalDpi="300" verticalDpi="300"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9A14D9-4B06-4EC3-AE9B-C0F1FFC2D34E}">
  <sheetPr codeName="Lapa15">
    <tabColor theme="5" tint="0.79998168889431442"/>
  </sheetPr>
  <dimension ref="B2:G6"/>
  <sheetViews>
    <sheetView workbookViewId="0"/>
  </sheetViews>
  <sheetFormatPr defaultRowHeight="12.5" x14ac:dyDescent="0.25"/>
  <cols>
    <col min="1" max="1" width="3.1796875" customWidth="1"/>
    <col min="2" max="7" width="14.81640625" customWidth="1"/>
  </cols>
  <sheetData>
    <row r="2" spans="2:7" ht="20" x14ac:dyDescent="0.4">
      <c r="B2" s="49" t="s">
        <v>57</v>
      </c>
    </row>
    <row r="4" spans="2:7" ht="22.5" customHeight="1" x14ac:dyDescent="0.25">
      <c r="B4" s="365" t="s">
        <v>59</v>
      </c>
      <c r="C4" s="365"/>
      <c r="D4" s="365"/>
      <c r="E4" s="365" t="s">
        <v>74</v>
      </c>
      <c r="F4" s="365"/>
      <c r="G4" s="365"/>
    </row>
    <row r="5" spans="2:7" ht="42" x14ac:dyDescent="0.25">
      <c r="B5" s="81" t="s">
        <v>131</v>
      </c>
      <c r="C5" s="89" t="s">
        <v>183</v>
      </c>
      <c r="D5" s="82" t="s">
        <v>58</v>
      </c>
      <c r="E5" s="81" t="str">
        <f>B5</f>
        <v>Ar lēmumu apstiprinātajā tarifā</v>
      </c>
      <c r="F5" s="89" t="str">
        <f>C5</f>
        <v>Pārskata gada (202_.gads) fakts</v>
      </c>
      <c r="G5" s="80" t="s">
        <v>58</v>
      </c>
    </row>
    <row r="6" spans="2:7" ht="30" customHeight="1" x14ac:dyDescent="0.25">
      <c r="B6" s="83">
        <f>'Lēmuma_T_(no)'!D25</f>
        <v>0</v>
      </c>
      <c r="C6" s="36"/>
      <c r="D6" s="84" t="e">
        <f>C6/B6-1</f>
        <v>#DIV/0!</v>
      </c>
      <c r="E6" s="83">
        <f>'Lēmuma_T_(no)'!E26</f>
        <v>0</v>
      </c>
      <c r="F6" s="36"/>
      <c r="G6" s="84" t="e">
        <f>F6/E6-1</f>
        <v>#DIV/0!</v>
      </c>
    </row>
  </sheetData>
  <sheetProtection algorithmName="SHA-512" hashValue="YrGzVaweak26ul8eF1MKScNbN+QhHiErGC4IKIuvXr1CGJnuEnRWBnajJ/ShhpXel8BhVhO931aYfiPNnn9nJA==" saltValue="UkcLM71KF7HbGtE+GT20oA==" spinCount="100000" sheet="1" objects="1" scenarios="1"/>
  <mergeCells count="2">
    <mergeCell ref="B4:D4"/>
    <mergeCell ref="E4:G4"/>
  </mergeCell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Lapa16">
    <tabColor theme="5" tint="0.79998168889431442"/>
    <pageSetUpPr fitToPage="1"/>
  </sheetPr>
  <dimension ref="A2:ALT26"/>
  <sheetViews>
    <sheetView workbookViewId="0"/>
  </sheetViews>
  <sheetFormatPr defaultRowHeight="12.5" x14ac:dyDescent="0.25"/>
  <cols>
    <col min="1" max="1" width="3.1796875" style="3" customWidth="1"/>
    <col min="2" max="2" width="51.453125" style="3" customWidth="1"/>
    <col min="3" max="3" width="13.453125" style="2" customWidth="1"/>
    <col min="4" max="4" width="14" style="2" customWidth="1"/>
    <col min="5" max="5" width="4.81640625" style="3" customWidth="1"/>
    <col min="6" max="1008" width="9.1796875" style="3" customWidth="1"/>
  </cols>
  <sheetData>
    <row r="2" spans="2:1008" ht="33" customHeight="1" x14ac:dyDescent="0.25">
      <c r="B2" s="366" t="s">
        <v>99</v>
      </c>
      <c r="C2" s="367"/>
      <c r="D2" s="368"/>
      <c r="ALQ2"/>
      <c r="ALR2"/>
      <c r="ALS2"/>
      <c r="ALT2"/>
    </row>
    <row r="3" spans="2:1008" ht="51" customHeight="1" x14ac:dyDescent="0.25">
      <c r="B3" s="31"/>
      <c r="C3" s="32" t="s">
        <v>29</v>
      </c>
      <c r="D3" s="32" t="s">
        <v>30</v>
      </c>
      <c r="ALQ3"/>
      <c r="ALR3"/>
      <c r="ALS3"/>
      <c r="ALT3"/>
    </row>
    <row r="4" spans="2:1008" ht="41.5" customHeight="1" x14ac:dyDescent="0.25">
      <c r="B4" s="33" t="s">
        <v>203</v>
      </c>
      <c r="C4" s="34">
        <f>SUM(C5:C8)</f>
        <v>0</v>
      </c>
      <c r="D4" s="35" t="e">
        <f>C4/C4</f>
        <v>#DIV/0!</v>
      </c>
    </row>
    <row r="5" spans="2:1008" ht="15" customHeight="1" x14ac:dyDescent="0.25">
      <c r="B5" s="31" t="s">
        <v>31</v>
      </c>
      <c r="C5" s="36"/>
      <c r="D5" s="37" t="e">
        <f>C5/$C$4</f>
        <v>#DIV/0!</v>
      </c>
    </row>
    <row r="6" spans="2:1008" ht="15" customHeight="1" x14ac:dyDescent="0.25">
      <c r="B6" s="31" t="s">
        <v>32</v>
      </c>
      <c r="C6" s="36"/>
      <c r="D6" s="37" t="e">
        <f>C6/$C$4</f>
        <v>#DIV/0!</v>
      </c>
    </row>
    <row r="7" spans="2:1008" ht="15" customHeight="1" x14ac:dyDescent="0.25">
      <c r="B7" s="31" t="s">
        <v>46</v>
      </c>
      <c r="C7" s="36"/>
      <c r="D7" s="37" t="e">
        <f>C7/$C$4</f>
        <v>#DIV/0!</v>
      </c>
    </row>
    <row r="8" spans="2:1008" ht="15" customHeight="1" x14ac:dyDescent="0.25">
      <c r="B8" s="31" t="s">
        <v>49</v>
      </c>
      <c r="C8" s="36"/>
      <c r="D8" s="37" t="e">
        <f>C8/$C$4</f>
        <v>#DIV/0!</v>
      </c>
    </row>
    <row r="9" spans="2:1008" ht="37" customHeight="1" x14ac:dyDescent="0.25">
      <c r="B9" s="33" t="s">
        <v>204</v>
      </c>
      <c r="C9" s="34">
        <f>SUM(C10:C13)</f>
        <v>0</v>
      </c>
      <c r="D9" s="35" t="e">
        <f>C9/C9</f>
        <v>#DIV/0!</v>
      </c>
    </row>
    <row r="10" spans="2:1008" ht="15" customHeight="1" x14ac:dyDescent="0.25">
      <c r="B10" s="31" t="s">
        <v>33</v>
      </c>
      <c r="C10" s="36"/>
      <c r="D10" s="37" t="e">
        <f>C10/$C$9</f>
        <v>#DIV/0!</v>
      </c>
    </row>
    <row r="11" spans="2:1008" ht="15" customHeight="1" x14ac:dyDescent="0.25">
      <c r="B11" s="31" t="s">
        <v>34</v>
      </c>
      <c r="C11" s="36"/>
      <c r="D11" s="37" t="e">
        <f>C11/$C$9</f>
        <v>#DIV/0!</v>
      </c>
    </row>
    <row r="12" spans="2:1008" ht="14" x14ac:dyDescent="0.25">
      <c r="B12" s="31" t="s">
        <v>47</v>
      </c>
      <c r="C12" s="36"/>
      <c r="D12" s="37" t="e">
        <f>C12/$C$9</f>
        <v>#DIV/0!</v>
      </c>
    </row>
    <row r="13" spans="2:1008" ht="14" x14ac:dyDescent="0.25">
      <c r="B13" s="31" t="s">
        <v>35</v>
      </c>
      <c r="C13" s="36"/>
      <c r="D13" s="37" t="e">
        <f>C13/$C$9</f>
        <v>#DIV/0!</v>
      </c>
    </row>
    <row r="14" spans="2:1008" ht="14" x14ac:dyDescent="0.25">
      <c r="B14" s="33" t="s">
        <v>36</v>
      </c>
      <c r="C14" s="34">
        <f>SUM(C15:C18)</f>
        <v>0</v>
      </c>
      <c r="D14" s="35"/>
    </row>
    <row r="15" spans="2:1008" ht="14" x14ac:dyDescent="0.25">
      <c r="B15" s="31" t="s">
        <v>37</v>
      </c>
      <c r="C15" s="38">
        <f>C5-C10</f>
        <v>0</v>
      </c>
      <c r="D15" s="39"/>
    </row>
    <row r="16" spans="2:1008" ht="14" x14ac:dyDescent="0.25">
      <c r="B16" s="31" t="s">
        <v>38</v>
      </c>
      <c r="C16" s="38">
        <f>C6-C11</f>
        <v>0</v>
      </c>
      <c r="D16" s="39"/>
    </row>
    <row r="17" spans="2:4" ht="14" x14ac:dyDescent="0.25">
      <c r="B17" s="31" t="s">
        <v>48</v>
      </c>
      <c r="C17" s="38">
        <f>C7-C12</f>
        <v>0</v>
      </c>
      <c r="D17" s="39"/>
    </row>
    <row r="18" spans="2:4" ht="14" x14ac:dyDescent="0.25">
      <c r="B18" s="31" t="s">
        <v>39</v>
      </c>
      <c r="C18" s="38">
        <f>C8-C13</f>
        <v>0</v>
      </c>
      <c r="D18" s="39"/>
    </row>
    <row r="20" spans="2:4" ht="13" x14ac:dyDescent="0.3">
      <c r="B20" s="40"/>
      <c r="C20" s="369"/>
      <c r="D20" s="370"/>
    </row>
    <row r="21" spans="2:4" s="4" customFormat="1" ht="13" x14ac:dyDescent="0.3"/>
    <row r="22" spans="2:4" s="4" customFormat="1" ht="13" x14ac:dyDescent="0.3"/>
    <row r="23" spans="2:4" s="4" customFormat="1" ht="13" x14ac:dyDescent="0.3"/>
    <row r="24" spans="2:4" s="4" customFormat="1" ht="13" x14ac:dyDescent="0.3"/>
    <row r="25" spans="2:4" s="4" customFormat="1" ht="13" x14ac:dyDescent="0.3"/>
    <row r="26" spans="2:4" s="4" customFormat="1" ht="13" x14ac:dyDescent="0.3">
      <c r="B26" s="9"/>
    </row>
  </sheetData>
  <sheetProtection algorithmName="SHA-512" hashValue="KId2KvzPQcQ+bEszrrYpqo3r/msuEbKUiOmmZgDhxYFwPk2bKxs5JZ0K67QAIj2DkGvsxT4VLuOS6SfgN9pA5Q==" saltValue="S62ZJ9Mt0VoEp35aJ0UDMA==" spinCount="100000" sheet="1" formatCells="0" formatColumns="0" formatRows="0" insertColumns="0" insertRows="0"/>
  <mergeCells count="2">
    <mergeCell ref="B2:D2"/>
    <mergeCell ref="C20:D20"/>
  </mergeCells>
  <pageMargins left="0" right="0" top="0.78749999999999998" bottom="0" header="0.51180555555555496" footer="0.51180555555555496"/>
  <pageSetup paperSize="9" scale="67" firstPageNumber="0" orientation="landscape" horizontalDpi="300" verticalDpi="300"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4A9A03-2410-4ADF-9CBE-250EB23E6262}">
  <sheetPr codeName="Lapa13">
    <tabColor theme="5" tint="0.79998168889431442"/>
  </sheetPr>
  <dimension ref="B1:ALZ26"/>
  <sheetViews>
    <sheetView zoomScale="80" zoomScaleNormal="80" workbookViewId="0"/>
  </sheetViews>
  <sheetFormatPr defaultRowHeight="13" outlineLevelRow="1" outlineLevelCol="1" x14ac:dyDescent="0.3"/>
  <cols>
    <col min="1" max="1" width="3.1796875" customWidth="1"/>
    <col min="2" max="2" width="72.81640625" style="10" customWidth="1"/>
    <col min="3" max="3" width="18.1796875" style="10" customWidth="1" outlineLevel="1"/>
    <col min="4" max="4" width="18.1796875" style="10" customWidth="1"/>
    <col min="5" max="5" width="15.81640625" style="10" customWidth="1"/>
    <col min="6" max="6" width="18.1796875" style="10" customWidth="1"/>
    <col min="7" max="7" width="18.1796875" style="10" customWidth="1" outlineLevel="1"/>
    <col min="8" max="8" width="18.1796875" style="10" customWidth="1"/>
    <col min="9" max="9" width="15.81640625" style="10" customWidth="1"/>
    <col min="10" max="10" width="18.1796875" style="10" customWidth="1"/>
    <col min="11" max="1014" width="9.1796875" style="10" customWidth="1"/>
  </cols>
  <sheetData>
    <row r="1" spans="2:10" s="10" customFormat="1" ht="8.25" customHeight="1" x14ac:dyDescent="0.3">
      <c r="B1" s="15"/>
      <c r="C1" s="15"/>
      <c r="D1" s="15"/>
      <c r="E1" s="15"/>
      <c r="F1" s="15"/>
      <c r="G1" s="15"/>
      <c r="H1" s="15"/>
      <c r="I1" s="15"/>
      <c r="J1" s="15"/>
    </row>
    <row r="2" spans="2:10" s="10" customFormat="1" ht="35.15" customHeight="1" x14ac:dyDescent="0.3">
      <c r="B2" s="371"/>
      <c r="C2" s="374" t="s">
        <v>65</v>
      </c>
      <c r="D2" s="375"/>
      <c r="E2" s="375"/>
      <c r="F2" s="376"/>
      <c r="G2" s="374" t="s">
        <v>45</v>
      </c>
      <c r="H2" s="375"/>
      <c r="I2" s="375"/>
      <c r="J2" s="376"/>
    </row>
    <row r="3" spans="2:10" s="10" customFormat="1" ht="50.25" customHeight="1" x14ac:dyDescent="0.3">
      <c r="B3" s="372"/>
      <c r="C3" s="142" t="str">
        <f>'Lēmuma_T_(no-līdz)'!B6</f>
        <v>Ar Regulatora lēmumu noteiktie tarifi</v>
      </c>
      <c r="D3" s="142" t="str">
        <f>'Piemērotie_T_(no-līdz)'!B6</f>
        <v xml:space="preserve">Piemērotie tarifi </v>
      </c>
      <c r="E3" s="130" t="str">
        <f>'Pašnoteiktie_T_(no-līdz)'!B6</f>
        <v xml:space="preserve">Pašnoteiktie tarifi </v>
      </c>
      <c r="F3" s="377" t="s">
        <v>143</v>
      </c>
      <c r="G3" s="142" t="str">
        <f>C3</f>
        <v>Ar Regulatora lēmumu noteiktie tarifi</v>
      </c>
      <c r="H3" s="142" t="str">
        <f>'Piemērotie_T_(no-līdz)'!B6</f>
        <v xml:space="preserve">Piemērotie tarifi </v>
      </c>
      <c r="I3" s="130" t="str">
        <f>E3</f>
        <v xml:space="preserve">Pašnoteiktie tarifi </v>
      </c>
      <c r="J3" s="377" t="s">
        <v>143</v>
      </c>
    </row>
    <row r="4" spans="2:10" s="10" customFormat="1" ht="34.5" customHeight="1" x14ac:dyDescent="0.3">
      <c r="B4" s="373"/>
      <c r="C4" s="129" t="str">
        <f>'Lēmuma_T_(no-līdz)'!C6</f>
        <v>__.__.20__ - __.__.20__</v>
      </c>
      <c r="D4" s="129" t="str">
        <f>'Piemērotie_T_(no-līdz)'!C6</f>
        <v>__.__.20__ - __.__.20__</v>
      </c>
      <c r="E4" s="131" t="str">
        <f>'Pašnoteiktie_T_(no-līdz)'!C6</f>
        <v>__.__.20__ - __.__.20__</v>
      </c>
      <c r="F4" s="378"/>
      <c r="G4" s="129" t="str">
        <f>C4</f>
        <v>__.__.20__ - __.__.20__</v>
      </c>
      <c r="H4" s="129" t="str">
        <f>'Piemērotie_T_(no-līdz)'!C6</f>
        <v>__.__.20__ - __.__.20__</v>
      </c>
      <c r="I4" s="131" t="str">
        <f>E4</f>
        <v>__.__.20__ - __.__.20__</v>
      </c>
      <c r="J4" s="378"/>
    </row>
    <row r="5" spans="2:10" s="10" customFormat="1" ht="24.65" customHeight="1" x14ac:dyDescent="0.3">
      <c r="B5" s="149" t="s">
        <v>10</v>
      </c>
      <c r="C5" s="150">
        <f>'Lēmuma_T_(no-līdz)'!I9</f>
        <v>0</v>
      </c>
      <c r="D5" s="150">
        <f>'Piemērotie_T_(no-līdz)'!I9</f>
        <v>0</v>
      </c>
      <c r="E5" s="150">
        <f>'Pašnoteiktie_T_(no-līdz)'!I9</f>
        <v>0</v>
      </c>
      <c r="F5" s="78">
        <f>IFERROR(E5/D5-1,0)</f>
        <v>0</v>
      </c>
      <c r="G5" s="150">
        <f>'Lēmuma_T_(no-līdz)'!J9</f>
        <v>0</v>
      </c>
      <c r="H5" s="150">
        <f>'Piemērotie_T_(no-līdz)'!J9</f>
        <v>0</v>
      </c>
      <c r="I5" s="150">
        <f>'Pašnoteiktie_T_(no-līdz)'!J9</f>
        <v>0</v>
      </c>
      <c r="J5" s="78">
        <f>IFERROR(I5/H5-1,0)</f>
        <v>0</v>
      </c>
    </row>
    <row r="6" spans="2:10" s="10" customFormat="1" ht="24.65" customHeight="1" x14ac:dyDescent="0.3">
      <c r="B6" s="144" t="s">
        <v>11</v>
      </c>
      <c r="C6" s="150">
        <f>'Lēmuma_T_(no-līdz)'!I10</f>
        <v>0</v>
      </c>
      <c r="D6" s="150">
        <f>'Piemērotie_T_(no-līdz)'!I10</f>
        <v>0</v>
      </c>
      <c r="E6" s="150">
        <f>'Pašnoteiktie_T_(no-līdz)'!I10</f>
        <v>0</v>
      </c>
      <c r="F6" s="78">
        <f t="shared" ref="F6:F22" si="0">IFERROR(E6/D6-1,0)</f>
        <v>0</v>
      </c>
      <c r="G6" s="150">
        <f>'Lēmuma_T_(no-līdz)'!J10</f>
        <v>0</v>
      </c>
      <c r="H6" s="150">
        <f>'Piemērotie_T_(no-līdz)'!J10</f>
        <v>0</v>
      </c>
      <c r="I6" s="150">
        <f>'Pašnoteiktie_T_(no-līdz)'!J10</f>
        <v>0</v>
      </c>
      <c r="J6" s="78">
        <f t="shared" ref="J6:J22" si="1">IFERROR(I6/H6-1,0)</f>
        <v>0</v>
      </c>
    </row>
    <row r="7" spans="2:10" s="10" customFormat="1" ht="24.65" customHeight="1" x14ac:dyDescent="0.3">
      <c r="B7" s="144" t="s">
        <v>12</v>
      </c>
      <c r="C7" s="150">
        <f>'Lēmuma_T_(no-līdz)'!I11</f>
        <v>0</v>
      </c>
      <c r="D7" s="150">
        <f>'Piemērotie_T_(no-līdz)'!I11</f>
        <v>0</v>
      </c>
      <c r="E7" s="150">
        <f>'Pašnoteiktie_T_(no-līdz)'!I11</f>
        <v>0</v>
      </c>
      <c r="F7" s="78">
        <f t="shared" si="0"/>
        <v>0</v>
      </c>
      <c r="G7" s="150">
        <f>'Lēmuma_T_(no-līdz)'!J11</f>
        <v>0</v>
      </c>
      <c r="H7" s="150">
        <f>'Piemērotie_T_(no-līdz)'!J11</f>
        <v>0</v>
      </c>
      <c r="I7" s="150">
        <f>'Pašnoteiktie_T_(no-līdz)'!J11</f>
        <v>0</v>
      </c>
      <c r="J7" s="78">
        <f t="shared" si="1"/>
        <v>0</v>
      </c>
    </row>
    <row r="8" spans="2:10" s="10" customFormat="1" ht="24.65" customHeight="1" x14ac:dyDescent="0.3">
      <c r="B8" s="144" t="s">
        <v>56</v>
      </c>
      <c r="C8" s="150">
        <f>'Lēmuma_T_(no-līdz)'!I12</f>
        <v>0</v>
      </c>
      <c r="D8" s="150">
        <f>'Piemērotie_T_(no-līdz)'!I12</f>
        <v>0</v>
      </c>
      <c r="E8" s="150">
        <f>'Pašnoteiktie_T_(no-līdz)'!I12</f>
        <v>0</v>
      </c>
      <c r="F8" s="78">
        <f>IFERROR(E8/D8-1,0)</f>
        <v>0</v>
      </c>
      <c r="G8" s="150">
        <f>'Lēmuma_T_(no-līdz)'!J12</f>
        <v>0</v>
      </c>
      <c r="H8" s="150">
        <f>'Piemērotie_T_(no-līdz)'!J12</f>
        <v>0</v>
      </c>
      <c r="I8" s="150">
        <f>'Pašnoteiktie_T_(no-līdz)'!J12</f>
        <v>0</v>
      </c>
      <c r="J8" s="78">
        <f t="shared" si="1"/>
        <v>0</v>
      </c>
    </row>
    <row r="9" spans="2:10" s="10" customFormat="1" ht="24.65" customHeight="1" x14ac:dyDescent="0.3">
      <c r="B9" s="79" t="s">
        <v>73</v>
      </c>
      <c r="C9" s="150">
        <f>'Lēmuma_T_(no-līdz)'!I13</f>
        <v>0</v>
      </c>
      <c r="D9" s="150">
        <f>'Piemērotie_T_(no-līdz)'!I13</f>
        <v>0</v>
      </c>
      <c r="E9" s="150">
        <f>'Pašnoteiktie_T_(no-līdz)'!I13</f>
        <v>0</v>
      </c>
      <c r="F9" s="78">
        <f t="shared" si="0"/>
        <v>0</v>
      </c>
      <c r="G9" s="150">
        <f>'Lēmuma_T_(no-līdz)'!J13</f>
        <v>0</v>
      </c>
      <c r="H9" s="150">
        <f>'Piemērotie_T_(no-līdz)'!J13</f>
        <v>0</v>
      </c>
      <c r="I9" s="150">
        <f>'Pašnoteiktie_T_(no-līdz)'!J13</f>
        <v>0</v>
      </c>
      <c r="J9" s="78">
        <f t="shared" si="1"/>
        <v>0</v>
      </c>
    </row>
    <row r="10" spans="2:10" s="10" customFormat="1" ht="28.5" customHeight="1" outlineLevel="1" x14ac:dyDescent="0.3">
      <c r="B10" s="79" t="s">
        <v>71</v>
      </c>
      <c r="C10" s="150">
        <f>'Lēmuma_T_(no-līdz)'!I14</f>
        <v>0</v>
      </c>
      <c r="D10" s="150">
        <f>'Piemērotie_T_(no-līdz)'!I14</f>
        <v>0</v>
      </c>
      <c r="E10" s="150">
        <f>'Pašnoteiktie_T_(no-līdz)'!I14</f>
        <v>0</v>
      </c>
      <c r="F10" s="78">
        <f t="shared" si="0"/>
        <v>0</v>
      </c>
      <c r="G10" s="150" t="str">
        <f>'Lēmuma_T_(no-līdz)'!J14</f>
        <v>x</v>
      </c>
      <c r="H10" s="150" t="str">
        <f>'Piemērotie_T_(no-līdz)'!J14</f>
        <v>x</v>
      </c>
      <c r="I10" s="150" t="str">
        <f>'Pašnoteiktie_T_(no-līdz)'!J14</f>
        <v>x</v>
      </c>
      <c r="J10" s="78">
        <f t="shared" si="1"/>
        <v>0</v>
      </c>
    </row>
    <row r="11" spans="2:10" s="10" customFormat="1" ht="30.75" customHeight="1" outlineLevel="1" x14ac:dyDescent="0.3">
      <c r="B11" s="79" t="s">
        <v>72</v>
      </c>
      <c r="C11" s="150" t="str">
        <f>'Lēmuma_T_(no-līdz)'!I15</f>
        <v>x</v>
      </c>
      <c r="D11" s="150" t="str">
        <f>'Piemērotie_T_(no-līdz)'!I15</f>
        <v>x</v>
      </c>
      <c r="E11" s="150" t="str">
        <f>'Pašnoteiktie_T_(no-līdz)'!I15</f>
        <v>x</v>
      </c>
      <c r="F11" s="78">
        <f t="shared" si="0"/>
        <v>0</v>
      </c>
      <c r="G11" s="150">
        <f>'Lēmuma_T_(no-līdz)'!J15</f>
        <v>0</v>
      </c>
      <c r="H11" s="150">
        <f>'Piemērotie_T_(no-līdz)'!J15</f>
        <v>0</v>
      </c>
      <c r="I11" s="150">
        <f>'Pašnoteiktie_T_(no-līdz)'!J15</f>
        <v>0</v>
      </c>
      <c r="J11" s="78">
        <f t="shared" si="1"/>
        <v>0</v>
      </c>
    </row>
    <row r="12" spans="2:10" s="10" customFormat="1" ht="24.65" customHeight="1" x14ac:dyDescent="0.3">
      <c r="B12" s="149" t="s">
        <v>184</v>
      </c>
      <c r="C12" s="150" t="e">
        <f>'Lēmuma_T_(no-līdz)'!I16</f>
        <v>#DIV/0!</v>
      </c>
      <c r="D12" s="150" t="e">
        <f>'Piemērotie_T_(no-līdz)'!I16</f>
        <v>#DIV/0!</v>
      </c>
      <c r="E12" s="150" t="e">
        <f>'Pašnoteiktie_T_(no-līdz)'!I16</f>
        <v>#DIV/0!</v>
      </c>
      <c r="F12" s="78">
        <f t="shared" si="0"/>
        <v>0</v>
      </c>
      <c r="G12" s="150" t="str">
        <f>'Lēmuma_T_(no-līdz)'!J16</f>
        <v>x</v>
      </c>
      <c r="H12" s="150" t="str">
        <f>'Piemērotie_T_(no-līdz)'!J16</f>
        <v>x</v>
      </c>
      <c r="I12" s="150" t="str">
        <f>'Pašnoteiktie_T_(no-līdz)'!J16</f>
        <v>x</v>
      </c>
      <c r="J12" s="78">
        <f>IFERROR(I12/H12-1,0)</f>
        <v>0</v>
      </c>
    </row>
    <row r="13" spans="2:10" s="10" customFormat="1" ht="24.65" customHeight="1" x14ac:dyDescent="0.3">
      <c r="B13" s="149" t="s">
        <v>14</v>
      </c>
      <c r="C13" s="150">
        <f>'Lēmuma_T_(no-līdz)'!I17</f>
        <v>0</v>
      </c>
      <c r="D13" s="150">
        <f>'Piemērotie_T_(no-līdz)'!I17</f>
        <v>0</v>
      </c>
      <c r="E13" s="150">
        <f>'Pašnoteiktie_T_(no-līdz)'!I17</f>
        <v>0</v>
      </c>
      <c r="F13" s="78">
        <f t="shared" si="0"/>
        <v>0</v>
      </c>
      <c r="G13" s="150">
        <f>'Lēmuma_T_(no-līdz)'!J17</f>
        <v>0</v>
      </c>
      <c r="H13" s="150">
        <f>'Piemērotie_T_(no-līdz)'!J17</f>
        <v>0</v>
      </c>
      <c r="I13" s="150">
        <f>'Pašnoteiktie_T_(no-līdz)'!J17</f>
        <v>0</v>
      </c>
      <c r="J13" s="78">
        <f t="shared" si="1"/>
        <v>0</v>
      </c>
    </row>
    <row r="14" spans="2:10" s="10" customFormat="1" ht="24.65" customHeight="1" x14ac:dyDescent="0.3">
      <c r="B14" s="149" t="s">
        <v>15</v>
      </c>
      <c r="C14" s="150">
        <f>'Lēmuma_T_(no-līdz)'!I18</f>
        <v>0</v>
      </c>
      <c r="D14" s="150">
        <f>'Piemērotie_T_(no-līdz)'!I18</f>
        <v>0</v>
      </c>
      <c r="E14" s="150">
        <f>'Pašnoteiktie_T_(no-līdz)'!I18</f>
        <v>0</v>
      </c>
      <c r="F14" s="78">
        <f t="shared" si="0"/>
        <v>0</v>
      </c>
      <c r="G14" s="150">
        <f>'Lēmuma_T_(no-līdz)'!J18</f>
        <v>0</v>
      </c>
      <c r="H14" s="150">
        <f>'Piemērotie_T_(no-līdz)'!J18</f>
        <v>0</v>
      </c>
      <c r="I14" s="150">
        <f>'Pašnoteiktie_T_(no-līdz)'!J18</f>
        <v>0</v>
      </c>
      <c r="J14" s="78">
        <f t="shared" si="1"/>
        <v>0</v>
      </c>
    </row>
    <row r="15" spans="2:10" s="10" customFormat="1" ht="24.65" customHeight="1" x14ac:dyDescent="0.3">
      <c r="B15" s="149" t="s">
        <v>16</v>
      </c>
      <c r="C15" s="150">
        <f>'Lēmuma_T_(no-līdz)'!I19</f>
        <v>0</v>
      </c>
      <c r="D15" s="150">
        <f>'Piemērotie_T_(no-līdz)'!I19</f>
        <v>0</v>
      </c>
      <c r="E15" s="150">
        <f>'Pašnoteiktie_T_(no-līdz)'!I19</f>
        <v>0</v>
      </c>
      <c r="F15" s="78">
        <f t="shared" si="0"/>
        <v>0</v>
      </c>
      <c r="G15" s="150">
        <f>'Lēmuma_T_(no-līdz)'!J19</f>
        <v>0</v>
      </c>
      <c r="H15" s="150">
        <f>'Piemērotie_T_(no-līdz)'!J19</f>
        <v>0</v>
      </c>
      <c r="I15" s="150">
        <f>'Pašnoteiktie_T_(no-līdz)'!J19</f>
        <v>0</v>
      </c>
      <c r="J15" s="78">
        <f t="shared" si="1"/>
        <v>0</v>
      </c>
    </row>
    <row r="16" spans="2:10" s="152" customFormat="1" ht="24.65" customHeight="1" x14ac:dyDescent="0.3">
      <c r="B16" s="143" t="s">
        <v>52</v>
      </c>
      <c r="C16" s="146" t="e">
        <f>'Lēmuma_T_(no-līdz)'!I20</f>
        <v>#DIV/0!</v>
      </c>
      <c r="D16" s="146" t="e">
        <f>'Piemērotie_T_(no-līdz)'!I20</f>
        <v>#DIV/0!</v>
      </c>
      <c r="E16" s="146" t="e">
        <f>'Pašnoteiktie_T_(no-līdz)'!I20</f>
        <v>#DIV/0!</v>
      </c>
      <c r="F16" s="148">
        <f t="shared" si="0"/>
        <v>0</v>
      </c>
      <c r="G16" s="146">
        <f>'Lēmuma_T_(no-līdz)'!J20</f>
        <v>0</v>
      </c>
      <c r="H16" s="146">
        <f>'Piemērotie_T_(no-līdz)'!J20</f>
        <v>0</v>
      </c>
      <c r="I16" s="146">
        <f>'Pašnoteiktie_T_(no-līdz)'!J20</f>
        <v>0</v>
      </c>
      <c r="J16" s="148">
        <f t="shared" si="1"/>
        <v>0</v>
      </c>
    </row>
    <row r="17" spans="2:10" s="10" customFormat="1" ht="24.65" customHeight="1" x14ac:dyDescent="0.3">
      <c r="B17" s="144" t="s">
        <v>122</v>
      </c>
      <c r="C17" s="151">
        <f>'Lēmuma_T_(no-līdz)'!C21</f>
        <v>0</v>
      </c>
      <c r="D17" s="150" t="e">
        <f>'Piemērotie_T_(no-līdz)'!I21</f>
        <v>#DIV/0!</v>
      </c>
      <c r="E17" s="151">
        <f>'Pašnoteiktie_T_(no-līdz)'!C21</f>
        <v>0</v>
      </c>
      <c r="F17" s="78">
        <f t="shared" si="0"/>
        <v>0</v>
      </c>
      <c r="G17" s="151">
        <f>'Lēmuma_T_(no-līdz)'!E21</f>
        <v>0</v>
      </c>
      <c r="H17" s="150" t="e">
        <f>'Piemērotie_T_(no-līdz)'!J21</f>
        <v>#DIV/0!</v>
      </c>
      <c r="I17" s="151">
        <f>'Pašnoteiktie_T_(no-līdz)'!E21</f>
        <v>0</v>
      </c>
      <c r="J17" s="78">
        <f t="shared" si="1"/>
        <v>0</v>
      </c>
    </row>
    <row r="18" spans="2:10" s="10" customFormat="1" ht="24.65" customHeight="1" x14ac:dyDescent="0.3">
      <c r="B18" s="149" t="s">
        <v>84</v>
      </c>
      <c r="C18" s="150" t="e">
        <f>'Lēmuma_T_(no-līdz)'!I22</f>
        <v>#DIV/0!</v>
      </c>
      <c r="D18" s="150" t="e">
        <f>'Piemērotie_T_(no-līdz)'!I22</f>
        <v>#DIV/0!</v>
      </c>
      <c r="E18" s="150" t="e">
        <f>'Pašnoteiktie_T_(no-līdz)'!I22</f>
        <v>#DIV/0!</v>
      </c>
      <c r="F18" s="78">
        <f t="shared" si="0"/>
        <v>0</v>
      </c>
      <c r="G18" s="150">
        <f>'Lēmuma_T_(no-līdz)'!J22</f>
        <v>0</v>
      </c>
      <c r="H18" s="150">
        <f>'Piemērotie_T_(no-līdz)'!J22</f>
        <v>0</v>
      </c>
      <c r="I18" s="150">
        <f>'Pašnoteiktie_T_(no-līdz)'!J22</f>
        <v>0</v>
      </c>
      <c r="J18" s="78">
        <f t="shared" si="1"/>
        <v>0</v>
      </c>
    </row>
    <row r="19" spans="2:10" s="10" customFormat="1" ht="24.65" customHeight="1" x14ac:dyDescent="0.3">
      <c r="B19" s="149" t="s">
        <v>135</v>
      </c>
      <c r="C19" s="150">
        <f>'Lēmuma_T_(no-līdz)'!I23</f>
        <v>0</v>
      </c>
      <c r="D19" s="150">
        <f>'Piemērotie_T_(no-līdz)'!I23</f>
        <v>0</v>
      </c>
      <c r="E19" s="150">
        <f>'Pašnoteiktie_T_(no-līdz)'!I23</f>
        <v>0</v>
      </c>
      <c r="F19" s="78">
        <f t="shared" si="0"/>
        <v>0</v>
      </c>
      <c r="G19" s="150">
        <f>'Lēmuma_T_(no-līdz)'!J23</f>
        <v>0</v>
      </c>
      <c r="H19" s="150">
        <f>'Piemērotie_T_(no-līdz)'!J23</f>
        <v>0</v>
      </c>
      <c r="I19" s="150">
        <f>'Pašnoteiktie_T_(no-līdz)'!J23</f>
        <v>0</v>
      </c>
      <c r="J19" s="78">
        <f t="shared" si="1"/>
        <v>0</v>
      </c>
    </row>
    <row r="20" spans="2:10" s="152" customFormat="1" ht="24.65" customHeight="1" x14ac:dyDescent="0.3">
      <c r="B20" s="145" t="s">
        <v>17</v>
      </c>
      <c r="C20" s="146" t="e">
        <f>'Lēmuma_T_(no-līdz)'!I24</f>
        <v>#DIV/0!</v>
      </c>
      <c r="D20" s="146" t="e">
        <f>'Piemērotie_T_(no-līdz)'!I24</f>
        <v>#DIV/0!</v>
      </c>
      <c r="E20" s="146" t="e">
        <f>'Pašnoteiktie_T_(no-līdz)'!I24</f>
        <v>#DIV/0!</v>
      </c>
      <c r="F20" s="148">
        <f t="shared" si="0"/>
        <v>0</v>
      </c>
      <c r="G20" s="146">
        <f>'Lēmuma_T_(no-līdz)'!J24</f>
        <v>0</v>
      </c>
      <c r="H20" s="146">
        <f>'Piemērotie_T_(no-līdz)'!J24</f>
        <v>0</v>
      </c>
      <c r="I20" s="146">
        <f>'Pašnoteiktie_T_(no-līdz)'!J24</f>
        <v>0</v>
      </c>
      <c r="J20" s="148">
        <f t="shared" si="1"/>
        <v>0</v>
      </c>
    </row>
    <row r="21" spans="2:10" s="10" customFormat="1" ht="24.65" customHeight="1" x14ac:dyDescent="0.3">
      <c r="B21" s="144" t="s">
        <v>134</v>
      </c>
      <c r="C21" s="150">
        <f>'Lēmuma_T_(no-līdz)'!I26</f>
        <v>0</v>
      </c>
      <c r="D21" s="150">
        <f>'Piemērotie_T_(no-līdz)'!D26</f>
        <v>0</v>
      </c>
      <c r="E21" s="150">
        <f>'Pašnoteiktie_T_(no-līdz)'!I26</f>
        <v>0</v>
      </c>
      <c r="F21" s="78">
        <f t="shared" si="0"/>
        <v>0</v>
      </c>
      <c r="G21" s="150">
        <f>'Lēmuma_T_(no-līdz)'!J27</f>
        <v>0</v>
      </c>
      <c r="H21" s="150">
        <f>'Piemērotie_T_(no-līdz)'!E27</f>
        <v>0</v>
      </c>
      <c r="I21" s="150">
        <f>'Pašnoteiktie_T_(no-līdz)'!J27</f>
        <v>0</v>
      </c>
      <c r="J21" s="78">
        <f t="shared" si="1"/>
        <v>0</v>
      </c>
    </row>
    <row r="22" spans="2:10" s="152" customFormat="1" ht="24.65" customHeight="1" x14ac:dyDescent="0.3">
      <c r="B22" s="143" t="s">
        <v>133</v>
      </c>
      <c r="C22" s="147" t="e">
        <f>'Lēmuma_T_(no-līdz)'!C32</f>
        <v>#DIV/0!</v>
      </c>
      <c r="D22" s="147" t="e">
        <f>'Piemērotie_T_(no-līdz)'!C32</f>
        <v>#DIV/0!</v>
      </c>
      <c r="E22" s="147" t="e">
        <f>'Pašnoteiktie_T_(no-līdz)'!C32</f>
        <v>#DIV/0!</v>
      </c>
      <c r="F22" s="148">
        <f t="shared" si="0"/>
        <v>0</v>
      </c>
      <c r="G22" s="147" t="e">
        <f>'Lēmuma_T_(no-līdz)'!E32</f>
        <v>#DIV/0!</v>
      </c>
      <c r="H22" s="147" t="e">
        <f>'Piemērotie_T_(no-līdz)'!E32</f>
        <v>#DIV/0!</v>
      </c>
      <c r="I22" s="147" t="e">
        <f>'Pašnoteiktie_T_(no-līdz)'!E32</f>
        <v>#DIV/0!</v>
      </c>
      <c r="J22" s="148">
        <f t="shared" si="1"/>
        <v>0</v>
      </c>
    </row>
    <row r="23" spans="2:10" s="4" customFormat="1" x14ac:dyDescent="0.3">
      <c r="C23" s="47"/>
      <c r="D23" s="47"/>
      <c r="E23" s="47"/>
      <c r="G23" s="47"/>
      <c r="H23" s="47"/>
      <c r="I23" s="47"/>
    </row>
    <row r="24" spans="2:10" s="4" customFormat="1" x14ac:dyDescent="0.3">
      <c r="C24" s="50">
        <f>C5+C6+C7+C8+C13+C14-C15</f>
        <v>0</v>
      </c>
      <c r="D24" s="50"/>
      <c r="E24" s="50">
        <f>E5+E6+E7+E8+E13+E14-E15</f>
        <v>0</v>
      </c>
      <c r="F24" s="50"/>
      <c r="G24" s="50">
        <f>G5+G6+G7+G8+G13+G14-G15</f>
        <v>0</v>
      </c>
      <c r="H24" s="50"/>
      <c r="I24" s="50">
        <f>I5+I6+I7+I8+I13+I14-I15</f>
        <v>0</v>
      </c>
    </row>
    <row r="25" spans="2:10" x14ac:dyDescent="0.3">
      <c r="C25" s="51" t="e">
        <f>C16+C18+C19</f>
        <v>#DIV/0!</v>
      </c>
      <c r="D25" s="51"/>
      <c r="E25" s="51" t="e">
        <f>E16+E18+E19</f>
        <v>#DIV/0!</v>
      </c>
      <c r="F25" s="51"/>
      <c r="G25" s="51">
        <f>G16+G18+G19</f>
        <v>0</v>
      </c>
      <c r="H25" s="51"/>
      <c r="I25" s="51">
        <f>I16+I18+I19</f>
        <v>0</v>
      </c>
    </row>
    <row r="26" spans="2:10" x14ac:dyDescent="0.3">
      <c r="C26" s="164" t="e">
        <f>C20/C21</f>
        <v>#DIV/0!</v>
      </c>
      <c r="D26" s="164"/>
      <c r="E26" s="164" t="e">
        <f t="shared" ref="E26:I26" si="2">E20/E21</f>
        <v>#DIV/0!</v>
      </c>
      <c r="F26" s="164"/>
      <c r="G26" s="164" t="e">
        <f t="shared" si="2"/>
        <v>#DIV/0!</v>
      </c>
      <c r="H26" s="164"/>
      <c r="I26" s="164" t="e">
        <f t="shared" si="2"/>
        <v>#DIV/0!</v>
      </c>
    </row>
  </sheetData>
  <sheetProtection algorithmName="SHA-512" hashValue="VzYCyHFWkVBGajrXpFyQCvP+zUaFzSNxZMfXnegGAqhkpWOnX6f1ECxaP4M4Y7j5bqBijrC1cVCekkFybCZCsQ==" saltValue="/Xg45PlvTx/478boIoCa+w==" spinCount="100000" sheet="1" formatCells="0" formatColumns="0" formatRows="0" autoFilter="0"/>
  <mergeCells count="5">
    <mergeCell ref="B2:B4"/>
    <mergeCell ref="C2:F2"/>
    <mergeCell ref="G2:J2"/>
    <mergeCell ref="F3:F4"/>
    <mergeCell ref="J3:J4"/>
  </mergeCells>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DF46D-5B6B-468B-ABC0-CAC528D972DE}">
  <sheetPr codeName="Lapa14">
    <tabColor theme="5" tint="0.79998168889431442"/>
  </sheetPr>
  <dimension ref="B1:ALZ25"/>
  <sheetViews>
    <sheetView zoomScale="80" zoomScaleNormal="80" workbookViewId="0">
      <selection activeCell="J6" sqref="J6"/>
    </sheetView>
  </sheetViews>
  <sheetFormatPr defaultRowHeight="13" outlineLevelRow="1" outlineLevelCol="1" x14ac:dyDescent="0.3"/>
  <cols>
    <col min="1" max="1" width="3.1796875" customWidth="1"/>
    <col min="2" max="2" width="72.81640625" style="10" customWidth="1"/>
    <col min="3" max="3" width="18.1796875" style="10" customWidth="1" outlineLevel="1"/>
    <col min="4" max="4" width="18.1796875" style="10" customWidth="1"/>
    <col min="5" max="5" width="15.81640625" style="10" customWidth="1"/>
    <col min="6" max="6" width="18.1796875" style="10" customWidth="1"/>
    <col min="7" max="7" width="18.1796875" style="10" customWidth="1" outlineLevel="1"/>
    <col min="8" max="8" width="18.1796875" style="10" customWidth="1"/>
    <col min="9" max="9" width="15.81640625" style="10" customWidth="1"/>
    <col min="10" max="10" width="18.1796875" style="10" customWidth="1"/>
    <col min="11" max="1014" width="9.1796875" style="10" customWidth="1"/>
  </cols>
  <sheetData>
    <row r="1" spans="2:10" s="10" customFormat="1" ht="8.25" customHeight="1" x14ac:dyDescent="0.3">
      <c r="B1" s="15"/>
      <c r="C1" s="15"/>
      <c r="D1" s="15"/>
      <c r="E1" s="15"/>
      <c r="F1" s="15"/>
      <c r="G1" s="15"/>
      <c r="H1" s="15"/>
      <c r="I1" s="15"/>
      <c r="J1" s="15"/>
    </row>
    <row r="2" spans="2:10" s="10" customFormat="1" ht="35.15" customHeight="1" x14ac:dyDescent="0.3">
      <c r="B2" s="379"/>
      <c r="C2" s="380" t="s">
        <v>65</v>
      </c>
      <c r="D2" s="380"/>
      <c r="E2" s="380"/>
      <c r="F2" s="380"/>
      <c r="G2" s="380" t="s">
        <v>45</v>
      </c>
      <c r="H2" s="380"/>
      <c r="I2" s="380"/>
      <c r="J2" s="380"/>
    </row>
    <row r="3" spans="2:10" s="10" customFormat="1" ht="38.25" customHeight="1" x14ac:dyDescent="0.3">
      <c r="B3" s="371"/>
      <c r="C3" s="132" t="str">
        <f>'Lēmuma_T_(no)'!B6</f>
        <v>Ar Regulatora lēmumu noteiktie tarifi</v>
      </c>
      <c r="D3" s="132" t="str">
        <f>'Piemērotie_T_(no)'!B6</f>
        <v xml:space="preserve">Piemērotie tarifi </v>
      </c>
      <c r="E3" s="133" t="str">
        <f>'Pašnoteiktie_T_(no)'!B6</f>
        <v xml:space="preserve">Pašnoteiktie tarifi </v>
      </c>
      <c r="F3" s="377" t="s">
        <v>143</v>
      </c>
      <c r="G3" s="132" t="str">
        <f>C3</f>
        <v>Ar Regulatora lēmumu noteiktie tarifi</v>
      </c>
      <c r="H3" s="132" t="str">
        <f>'Piemērotie_T_(no)'!B6</f>
        <v xml:space="preserve">Piemērotie tarifi </v>
      </c>
      <c r="I3" s="133" t="str">
        <f>E3</f>
        <v xml:space="preserve">Pašnoteiktie tarifi </v>
      </c>
      <c r="J3" s="377" t="s">
        <v>143</v>
      </c>
    </row>
    <row r="4" spans="2:10" s="10" customFormat="1" ht="21" customHeight="1" x14ac:dyDescent="0.3">
      <c r="B4" s="136"/>
      <c r="C4" s="129" t="str">
        <f>'Lēmuma_T_(no)'!C6</f>
        <v>no __.__.20__</v>
      </c>
      <c r="D4" s="129" t="str">
        <f>'Piemērotie_T_(no)'!C6</f>
        <v>no __.__.20__</v>
      </c>
      <c r="E4" s="131" t="str">
        <f>'Pašnoteiktie_T_(no)'!C6</f>
        <v>no __.__.20__</v>
      </c>
      <c r="F4" s="378"/>
      <c r="G4" s="129" t="str">
        <f>C4</f>
        <v>no __.__.20__</v>
      </c>
      <c r="H4" s="129" t="str">
        <f>'Piemērotie_T_(no)'!C6</f>
        <v>no __.__.20__</v>
      </c>
      <c r="I4" s="131" t="str">
        <f>E4</f>
        <v>no __.__.20__</v>
      </c>
      <c r="J4" s="378"/>
    </row>
    <row r="5" spans="2:10" s="10" customFormat="1" ht="24.65" customHeight="1" x14ac:dyDescent="0.3">
      <c r="B5" s="149" t="s">
        <v>10</v>
      </c>
      <c r="C5" s="150">
        <f>'Lēmuma_T_(no)'!I9</f>
        <v>0</v>
      </c>
      <c r="D5" s="150">
        <f>'Piemērotie_T_(no)'!I9</f>
        <v>0</v>
      </c>
      <c r="E5" s="150">
        <f>'Pašnoteiktie_T_(no)'!I9</f>
        <v>0</v>
      </c>
      <c r="F5" s="78">
        <f>IFERROR(E5/D5-1,0)</f>
        <v>0</v>
      </c>
      <c r="G5" s="150">
        <f>'Lēmuma_T_(no)'!J9</f>
        <v>0</v>
      </c>
      <c r="H5" s="150">
        <f>'Piemērotie_T_(no)'!J9</f>
        <v>0</v>
      </c>
      <c r="I5" s="150">
        <f>'Pašnoteiktie_T_(no)'!J9</f>
        <v>0</v>
      </c>
      <c r="J5" s="78">
        <f>IFERROR(I5/H5-1,0)</f>
        <v>0</v>
      </c>
    </row>
    <row r="6" spans="2:10" s="10" customFormat="1" ht="24.65" customHeight="1" x14ac:dyDescent="0.3">
      <c r="B6" s="144" t="s">
        <v>11</v>
      </c>
      <c r="C6" s="150">
        <f>'Lēmuma_T_(no)'!I10</f>
        <v>0</v>
      </c>
      <c r="D6" s="150">
        <f>'Piemērotie_T_(no)'!I10</f>
        <v>0</v>
      </c>
      <c r="E6" s="150">
        <f>'Pašnoteiktie_T_(no)'!I10</f>
        <v>0</v>
      </c>
      <c r="F6" s="78">
        <f>IFERROR(E6/D6-1,0)</f>
        <v>0</v>
      </c>
      <c r="G6" s="150">
        <f>'Lēmuma_T_(no)'!J10</f>
        <v>0</v>
      </c>
      <c r="H6" s="150">
        <f>'Piemērotie_T_(no)'!J10</f>
        <v>0</v>
      </c>
      <c r="I6" s="150">
        <f>'Pašnoteiktie_T_(no)'!J10</f>
        <v>0</v>
      </c>
      <c r="J6" s="78">
        <f>IFERROR(I6/H6-1,0)</f>
        <v>0</v>
      </c>
    </row>
    <row r="7" spans="2:10" s="10" customFormat="1" ht="24.65" customHeight="1" x14ac:dyDescent="0.3">
      <c r="B7" s="144" t="s">
        <v>12</v>
      </c>
      <c r="C7" s="150">
        <f>'Lēmuma_T_(no)'!I11</f>
        <v>0</v>
      </c>
      <c r="D7" s="150">
        <f>'Piemērotie_T_(no)'!I11</f>
        <v>0</v>
      </c>
      <c r="E7" s="150">
        <f>'Pašnoteiktie_T_(no)'!I11</f>
        <v>0</v>
      </c>
      <c r="F7" s="78">
        <f t="shared" ref="F7:F21" si="0">IFERROR(E7/D7-1,0)</f>
        <v>0</v>
      </c>
      <c r="G7" s="150">
        <f>'Lēmuma_T_(no)'!J11</f>
        <v>0</v>
      </c>
      <c r="H7" s="150">
        <f>'Piemērotie_T_(no)'!J11</f>
        <v>0</v>
      </c>
      <c r="I7" s="150">
        <f>'Pašnoteiktie_T_(no)'!J11</f>
        <v>0</v>
      </c>
      <c r="J7" s="78">
        <f t="shared" ref="J7:J21" si="1">IFERROR(I7/H7-1,0)</f>
        <v>0</v>
      </c>
    </row>
    <row r="8" spans="2:10" s="10" customFormat="1" ht="24.65" customHeight="1" x14ac:dyDescent="0.3">
      <c r="B8" s="144" t="s">
        <v>56</v>
      </c>
      <c r="C8" s="150">
        <f>'Lēmuma_T_(no)'!I12</f>
        <v>0</v>
      </c>
      <c r="D8" s="150">
        <f>'Piemērotie_T_(no)'!I12</f>
        <v>0</v>
      </c>
      <c r="E8" s="150">
        <f>'Pašnoteiktie_T_(no)'!I12</f>
        <v>0</v>
      </c>
      <c r="F8" s="78">
        <f t="shared" si="0"/>
        <v>0</v>
      </c>
      <c r="G8" s="150">
        <f>'Lēmuma_T_(no)'!J12</f>
        <v>0</v>
      </c>
      <c r="H8" s="150">
        <f>'Piemērotie_T_(no)'!J12</f>
        <v>0</v>
      </c>
      <c r="I8" s="150">
        <f>'Pašnoteiktie_T_(no)'!J12</f>
        <v>0</v>
      </c>
      <c r="J8" s="78">
        <f t="shared" si="1"/>
        <v>0</v>
      </c>
    </row>
    <row r="9" spans="2:10" s="10" customFormat="1" ht="24.65" customHeight="1" x14ac:dyDescent="0.3">
      <c r="B9" s="79" t="s">
        <v>73</v>
      </c>
      <c r="C9" s="150">
        <f>'Lēmuma_T_(no)'!I13</f>
        <v>0</v>
      </c>
      <c r="D9" s="150">
        <f>'Piemērotie_T_(no)'!I13</f>
        <v>0</v>
      </c>
      <c r="E9" s="150">
        <f>'Pašnoteiktie_T_(no)'!I13</f>
        <v>0</v>
      </c>
      <c r="F9" s="78">
        <f t="shared" si="0"/>
        <v>0</v>
      </c>
      <c r="G9" s="150">
        <f>'Lēmuma_T_(no)'!J13</f>
        <v>0</v>
      </c>
      <c r="H9" s="150">
        <f>'Piemērotie_T_(no)'!J13</f>
        <v>0</v>
      </c>
      <c r="I9" s="150">
        <f>'Pašnoteiktie_T_(no)'!J13</f>
        <v>0</v>
      </c>
      <c r="J9" s="78">
        <f t="shared" si="1"/>
        <v>0</v>
      </c>
    </row>
    <row r="10" spans="2:10" s="10" customFormat="1" ht="27.75" customHeight="1" outlineLevel="1" x14ac:dyDescent="0.3">
      <c r="B10" s="79" t="s">
        <v>71</v>
      </c>
      <c r="C10" s="150">
        <f>'Lēmuma_T_(no)'!I14</f>
        <v>0</v>
      </c>
      <c r="D10" s="150">
        <f>'Piemērotie_T_(no)'!I14</f>
        <v>0</v>
      </c>
      <c r="E10" s="150">
        <f>'Pašnoteiktie_T_(no)'!I14</f>
        <v>0</v>
      </c>
      <c r="F10" s="78">
        <f t="shared" si="0"/>
        <v>0</v>
      </c>
      <c r="G10" s="150" t="str">
        <f>'Lēmuma_T_(no)'!J14</f>
        <v>x</v>
      </c>
      <c r="H10" s="150" t="str">
        <f>'Piemērotie_T_(no)'!J14</f>
        <v>x</v>
      </c>
      <c r="I10" s="150" t="str">
        <f>'Pašnoteiktie_T_(no)'!J14</f>
        <v>x</v>
      </c>
      <c r="J10" s="78">
        <f t="shared" si="1"/>
        <v>0</v>
      </c>
    </row>
    <row r="11" spans="2:10" s="10" customFormat="1" ht="31.5" customHeight="1" outlineLevel="1" x14ac:dyDescent="0.3">
      <c r="B11" s="79" t="s">
        <v>72</v>
      </c>
      <c r="C11" s="150" t="str">
        <f>'Lēmuma_T_(no)'!I15</f>
        <v>x</v>
      </c>
      <c r="D11" s="150" t="str">
        <f>'Piemērotie_T_(no)'!I15</f>
        <v>x</v>
      </c>
      <c r="E11" s="150" t="str">
        <f>'Pašnoteiktie_T_(no)'!I15</f>
        <v>x</v>
      </c>
      <c r="F11" s="78">
        <f t="shared" si="0"/>
        <v>0</v>
      </c>
      <c r="G11" s="150">
        <f>'Lēmuma_T_(no)'!J15</f>
        <v>0</v>
      </c>
      <c r="H11" s="150">
        <f>'Piemērotie_T_(no)'!J15</f>
        <v>0</v>
      </c>
      <c r="I11" s="150">
        <f>'Pašnoteiktie_T_(no)'!J15</f>
        <v>0</v>
      </c>
      <c r="J11" s="78">
        <f t="shared" si="1"/>
        <v>0</v>
      </c>
    </row>
    <row r="12" spans="2:10" s="10" customFormat="1" ht="24.65" customHeight="1" x14ac:dyDescent="0.3">
      <c r="B12" s="149" t="s">
        <v>184</v>
      </c>
      <c r="C12" s="150" t="e">
        <f>'Lēmuma_T_(no)'!I16</f>
        <v>#DIV/0!</v>
      </c>
      <c r="D12" s="150" t="e">
        <f>'Piemērotie_T_(no)'!I16</f>
        <v>#DIV/0!</v>
      </c>
      <c r="E12" s="150" t="e">
        <f>'Pašnoteiktie_T_(no)'!I16</f>
        <v>#DIV/0!</v>
      </c>
      <c r="F12" s="78">
        <f t="shared" si="0"/>
        <v>0</v>
      </c>
      <c r="G12" s="150" t="str">
        <f>'Lēmuma_T_(no)'!J16</f>
        <v>x</v>
      </c>
      <c r="H12" s="150" t="str">
        <f>'Piemērotie_T_(no)'!J16</f>
        <v>x</v>
      </c>
      <c r="I12" s="150" t="str">
        <f>'Pašnoteiktie_T_(no)'!J16</f>
        <v>x</v>
      </c>
      <c r="J12" s="78">
        <f t="shared" si="1"/>
        <v>0</v>
      </c>
    </row>
    <row r="13" spans="2:10" s="10" customFormat="1" ht="24.65" customHeight="1" x14ac:dyDescent="0.3">
      <c r="B13" s="149" t="s">
        <v>14</v>
      </c>
      <c r="C13" s="150">
        <f>'Lēmuma_T_(no)'!I17</f>
        <v>0</v>
      </c>
      <c r="D13" s="150">
        <f>'Piemērotie_T_(no)'!I17</f>
        <v>0</v>
      </c>
      <c r="E13" s="150">
        <f>'Pašnoteiktie_T_(no)'!I17</f>
        <v>0</v>
      </c>
      <c r="F13" s="78">
        <f t="shared" si="0"/>
        <v>0</v>
      </c>
      <c r="G13" s="150">
        <f>'Lēmuma_T_(no)'!J17</f>
        <v>0</v>
      </c>
      <c r="H13" s="150">
        <f>'Piemērotie_T_(no)'!J17</f>
        <v>0</v>
      </c>
      <c r="I13" s="150">
        <f>'Pašnoteiktie_T_(no)'!J17</f>
        <v>0</v>
      </c>
      <c r="J13" s="78">
        <f t="shared" si="1"/>
        <v>0</v>
      </c>
    </row>
    <row r="14" spans="2:10" s="10" customFormat="1" ht="24.65" customHeight="1" x14ac:dyDescent="0.3">
      <c r="B14" s="149" t="s">
        <v>15</v>
      </c>
      <c r="C14" s="150">
        <f>'Lēmuma_T_(no)'!I18</f>
        <v>0</v>
      </c>
      <c r="D14" s="150">
        <f>'Piemērotie_T_(no)'!I18</f>
        <v>0</v>
      </c>
      <c r="E14" s="150">
        <f>'Pašnoteiktie_T_(no)'!I18</f>
        <v>0</v>
      </c>
      <c r="F14" s="78">
        <f t="shared" si="0"/>
        <v>0</v>
      </c>
      <c r="G14" s="150">
        <f>'Lēmuma_T_(no)'!J18</f>
        <v>0</v>
      </c>
      <c r="H14" s="150">
        <f>'Piemērotie_T_(no)'!J18</f>
        <v>0</v>
      </c>
      <c r="I14" s="150">
        <f>'Pašnoteiktie_T_(no)'!J18</f>
        <v>0</v>
      </c>
      <c r="J14" s="78">
        <f t="shared" si="1"/>
        <v>0</v>
      </c>
    </row>
    <row r="15" spans="2:10" s="10" customFormat="1" ht="24.65" customHeight="1" x14ac:dyDescent="0.3">
      <c r="B15" s="149" t="s">
        <v>16</v>
      </c>
      <c r="C15" s="150">
        <f>'Lēmuma_T_(no)'!I19</f>
        <v>0</v>
      </c>
      <c r="D15" s="150">
        <f>'Piemērotie_T_(no)'!I19</f>
        <v>0</v>
      </c>
      <c r="E15" s="150">
        <f>'Pašnoteiktie_T_(no)'!I19</f>
        <v>0</v>
      </c>
      <c r="F15" s="78">
        <f t="shared" si="0"/>
        <v>0</v>
      </c>
      <c r="G15" s="150">
        <f>'Lēmuma_T_(no)'!J19</f>
        <v>0</v>
      </c>
      <c r="H15" s="150">
        <f>'Piemērotie_T_(no)'!J19</f>
        <v>0</v>
      </c>
      <c r="I15" s="150">
        <f>'Pašnoteiktie_T_(no)'!J19</f>
        <v>0</v>
      </c>
      <c r="J15" s="78">
        <f>IFERROR(I15/H15-1,0)</f>
        <v>0</v>
      </c>
    </row>
    <row r="16" spans="2:10" s="152" customFormat="1" ht="24.65" customHeight="1" x14ac:dyDescent="0.3">
      <c r="B16" s="143" t="s">
        <v>52</v>
      </c>
      <c r="C16" s="146" t="e">
        <f>'Lēmuma_T_(no)'!I20</f>
        <v>#DIV/0!</v>
      </c>
      <c r="D16" s="146" t="e">
        <f>'Piemērotie_T_(no)'!I20</f>
        <v>#DIV/0!</v>
      </c>
      <c r="E16" s="146" t="e">
        <f>'Pašnoteiktie_T_(no)'!I20</f>
        <v>#DIV/0!</v>
      </c>
      <c r="F16" s="148">
        <f t="shared" si="0"/>
        <v>0</v>
      </c>
      <c r="G16" s="146">
        <f>'Lēmuma_T_(no)'!J20</f>
        <v>0</v>
      </c>
      <c r="H16" s="146">
        <f>'Piemērotie_T_(no)'!J20</f>
        <v>0</v>
      </c>
      <c r="I16" s="146">
        <f>'Pašnoteiktie_T_(no)'!J20</f>
        <v>0</v>
      </c>
      <c r="J16" s="148">
        <f>IFERROR(I16/H16-1,0)</f>
        <v>0</v>
      </c>
    </row>
    <row r="17" spans="2:10" s="10" customFormat="1" ht="24.65" customHeight="1" x14ac:dyDescent="0.3">
      <c r="B17" s="144" t="s">
        <v>122</v>
      </c>
      <c r="C17" s="151">
        <f>'Lēmuma_T_(no)'!C21</f>
        <v>0</v>
      </c>
      <c r="D17" s="150" t="e">
        <f>'Piemērotie_T_(no)'!I21</f>
        <v>#DIV/0!</v>
      </c>
      <c r="E17" s="151">
        <f>'Pašnoteiktie_T_(no)'!C21</f>
        <v>0</v>
      </c>
      <c r="F17" s="78">
        <f t="shared" si="0"/>
        <v>0</v>
      </c>
      <c r="G17" s="151">
        <f>'Lēmuma_T_(no)'!E21</f>
        <v>0</v>
      </c>
      <c r="H17" s="150" t="e">
        <f>'Piemērotie_T_(no)'!J21</f>
        <v>#DIV/0!</v>
      </c>
      <c r="I17" s="151">
        <f>'Pašnoteiktie_T_(no)'!E21</f>
        <v>0</v>
      </c>
      <c r="J17" s="78">
        <f t="shared" si="1"/>
        <v>0</v>
      </c>
    </row>
    <row r="18" spans="2:10" s="10" customFormat="1" ht="24.65" customHeight="1" x14ac:dyDescent="0.3">
      <c r="B18" s="149" t="s">
        <v>84</v>
      </c>
      <c r="C18" s="150" t="e">
        <f>'Lēmuma_T_(no)'!I22</f>
        <v>#DIV/0!</v>
      </c>
      <c r="D18" s="150" t="e">
        <f>'Piemērotie_T_(no)'!I22</f>
        <v>#DIV/0!</v>
      </c>
      <c r="E18" s="150" t="e">
        <f>'Pašnoteiktie_T_(no)'!I22</f>
        <v>#DIV/0!</v>
      </c>
      <c r="F18" s="78">
        <f t="shared" si="0"/>
        <v>0</v>
      </c>
      <c r="G18" s="150">
        <f>'Lēmuma_T_(no)'!J22</f>
        <v>0</v>
      </c>
      <c r="H18" s="150">
        <f>'Piemērotie_T_(no)'!J22</f>
        <v>0</v>
      </c>
      <c r="I18" s="150">
        <f>'Pašnoteiktie_T_(no)'!J22</f>
        <v>0</v>
      </c>
      <c r="J18" s="78">
        <f t="shared" si="1"/>
        <v>0</v>
      </c>
    </row>
    <row r="19" spans="2:10" s="152" customFormat="1" ht="24.65" customHeight="1" x14ac:dyDescent="0.3">
      <c r="B19" s="145" t="s">
        <v>17</v>
      </c>
      <c r="C19" s="146" t="e">
        <f>'Lēmuma_T_(no)'!I23</f>
        <v>#DIV/0!</v>
      </c>
      <c r="D19" s="146" t="e">
        <f>'Piemērotie_T_(no)'!I23</f>
        <v>#DIV/0!</v>
      </c>
      <c r="E19" s="146" t="e">
        <f>'Pašnoteiktie_T_(no)'!I23</f>
        <v>#DIV/0!</v>
      </c>
      <c r="F19" s="148">
        <f t="shared" si="0"/>
        <v>0</v>
      </c>
      <c r="G19" s="146">
        <f>'Lēmuma_T_(no)'!J23</f>
        <v>0</v>
      </c>
      <c r="H19" s="146">
        <f>'Piemērotie_T_(no)'!J23</f>
        <v>0</v>
      </c>
      <c r="I19" s="146">
        <f>'Pašnoteiktie_T_(no)'!J23</f>
        <v>0</v>
      </c>
      <c r="J19" s="148">
        <f t="shared" si="1"/>
        <v>0</v>
      </c>
    </row>
    <row r="20" spans="2:10" s="10" customFormat="1" ht="24.65" customHeight="1" x14ac:dyDescent="0.3">
      <c r="B20" s="144" t="s">
        <v>134</v>
      </c>
      <c r="C20" s="150">
        <f>'Lēmuma_T_(no)'!I25</f>
        <v>0</v>
      </c>
      <c r="D20" s="150">
        <f>'Piemērotie_T_(no)'!D25</f>
        <v>0</v>
      </c>
      <c r="E20" s="150">
        <f>'Pašnoteiktie_T_(no)'!I25</f>
        <v>0</v>
      </c>
      <c r="F20" s="78">
        <f t="shared" si="0"/>
        <v>0</v>
      </c>
      <c r="G20" s="150">
        <f>'Lēmuma_T_(no)'!J26</f>
        <v>0</v>
      </c>
      <c r="H20" s="150">
        <f>'Piemērotie_T_(no)'!E26</f>
        <v>0</v>
      </c>
      <c r="I20" s="150">
        <f>'Pašnoteiktie_T_(no)'!J26</f>
        <v>0</v>
      </c>
      <c r="J20" s="78">
        <f t="shared" si="1"/>
        <v>0</v>
      </c>
    </row>
    <row r="21" spans="2:10" s="152" customFormat="1" ht="24.65" customHeight="1" x14ac:dyDescent="0.3">
      <c r="B21" s="143" t="s">
        <v>133</v>
      </c>
      <c r="C21" s="147" t="e">
        <f>'Lēmuma_T_(no)'!C31</f>
        <v>#DIV/0!</v>
      </c>
      <c r="D21" s="147" t="e">
        <f>'Piemērotie_T_(no)'!C31</f>
        <v>#DIV/0!</v>
      </c>
      <c r="E21" s="147" t="e">
        <f>'Pašnoteiktie_T_(no)'!C31</f>
        <v>#DIV/0!</v>
      </c>
      <c r="F21" s="148">
        <f t="shared" si="0"/>
        <v>0</v>
      </c>
      <c r="G21" s="147" t="e">
        <f>'Lēmuma_T_(no)'!E31</f>
        <v>#DIV/0!</v>
      </c>
      <c r="H21" s="147" t="e">
        <f>'Piemērotie_T_(no)'!E31</f>
        <v>#DIV/0!</v>
      </c>
      <c r="I21" s="147" t="e">
        <f>'Pašnoteiktie_T_(no)'!E31</f>
        <v>#DIV/0!</v>
      </c>
      <c r="J21" s="148">
        <f t="shared" si="1"/>
        <v>0</v>
      </c>
    </row>
    <row r="22" spans="2:10" s="4" customFormat="1" x14ac:dyDescent="0.3">
      <c r="C22" s="47"/>
      <c r="D22" s="47"/>
      <c r="E22" s="47"/>
      <c r="G22" s="47"/>
      <c r="H22" s="47"/>
      <c r="I22" s="47"/>
    </row>
    <row r="23" spans="2:10" s="4" customFormat="1" x14ac:dyDescent="0.3">
      <c r="C23" s="50">
        <f>C5+C6+C7+C8+C13+C14-C15</f>
        <v>0</v>
      </c>
      <c r="D23" s="50"/>
      <c r="E23" s="50">
        <f>E5+E6+E7+E8+E13+E14-E15</f>
        <v>0</v>
      </c>
      <c r="F23" s="50"/>
      <c r="G23" s="50">
        <f>G5+G6+G7+G8+G13+G14-G15</f>
        <v>0</v>
      </c>
      <c r="H23" s="50"/>
      <c r="I23" s="50">
        <f>I5+I6+I7+I8+I13+I14-I15</f>
        <v>0</v>
      </c>
    </row>
    <row r="24" spans="2:10" x14ac:dyDescent="0.3">
      <c r="C24" s="51" t="e">
        <f>C16+C18</f>
        <v>#DIV/0!</v>
      </c>
      <c r="D24" s="51"/>
      <c r="E24" s="51" t="e">
        <f>E16+E18</f>
        <v>#DIV/0!</v>
      </c>
      <c r="F24" s="51"/>
      <c r="G24" s="51">
        <f>G16+G18</f>
        <v>0</v>
      </c>
      <c r="H24" s="51"/>
      <c r="I24" s="51">
        <f>I16+I18</f>
        <v>0</v>
      </c>
    </row>
    <row r="25" spans="2:10" x14ac:dyDescent="0.3">
      <c r="C25" s="10" t="e">
        <f>C19/C20</f>
        <v>#DIV/0!</v>
      </c>
      <c r="E25" s="10" t="e">
        <f>E19/E20</f>
        <v>#DIV/0!</v>
      </c>
      <c r="G25" s="10" t="e">
        <f>G19/G20</f>
        <v>#DIV/0!</v>
      </c>
      <c r="I25" s="10" t="e">
        <f>I19/I20</f>
        <v>#DIV/0!</v>
      </c>
    </row>
  </sheetData>
  <sheetProtection algorithmName="SHA-512" hashValue="lRGqXQ3M9nGWa4H17DNyyAViRUKy+fh+dmcWdZ5Jz3Iiup0KV/68e9Nrsp2MXA/ucakMDp81CMtGoD4EpWg7iw==" saltValue="Gac9jFyR/LmtwfduGqjKiA==" spinCount="100000" sheet="1" formatCells="0" formatColumns="0" formatRows="0" autoFilter="0"/>
  <mergeCells count="5">
    <mergeCell ref="B2:B3"/>
    <mergeCell ref="C2:F2"/>
    <mergeCell ref="G2:J2"/>
    <mergeCell ref="F3:F4"/>
    <mergeCell ref="J3:J4"/>
  </mergeCells>
  <phoneticPr fontId="25" type="noConversion"/>
  <pageMargins left="0.74791666666666701" right="0.196527777777778" top="0.59027777777777801" bottom="0.39374999999999999" header="0.51180555555555496" footer="0.51180555555555496"/>
  <pageSetup paperSize="9" scale="57" firstPageNumber="0" orientation="portrait"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B1C0010-8E82-4B63-AFFB-997ACA2EFDD8}">
  <dimension ref="A1:B37"/>
  <sheetViews>
    <sheetView tabSelected="1" zoomScale="90" zoomScaleNormal="90" workbookViewId="0">
      <selection activeCell="E12" sqref="E12"/>
    </sheetView>
  </sheetViews>
  <sheetFormatPr defaultColWidth="8.81640625" defaultRowHeight="13" x14ac:dyDescent="0.3"/>
  <cols>
    <col min="1" max="1" width="4.1796875" style="268" customWidth="1"/>
    <col min="2" max="2" width="133.1796875" style="268" customWidth="1"/>
    <col min="3" max="16384" width="8.81640625" style="268"/>
  </cols>
  <sheetData>
    <row r="1" spans="1:2" ht="106" customHeight="1" x14ac:dyDescent="0.3">
      <c r="A1" s="288" t="s">
        <v>192</v>
      </c>
      <c r="B1" s="288"/>
    </row>
    <row r="2" spans="1:2" ht="28.5" customHeight="1" x14ac:dyDescent="0.3">
      <c r="A2" s="289" t="s">
        <v>149</v>
      </c>
      <c r="B2" s="289"/>
    </row>
    <row r="3" spans="1:2" s="272" customFormat="1" ht="18.649999999999999" customHeight="1" x14ac:dyDescent="0.3">
      <c r="A3" s="290" t="s">
        <v>187</v>
      </c>
      <c r="B3" s="290"/>
    </row>
    <row r="4" spans="1:2" s="272" customFormat="1" ht="34.5" customHeight="1" x14ac:dyDescent="0.3">
      <c r="A4" s="291" t="s">
        <v>188</v>
      </c>
      <c r="B4" s="291"/>
    </row>
    <row r="5" spans="1:2" s="272" customFormat="1" ht="18.649999999999999" customHeight="1" x14ac:dyDescent="0.3">
      <c r="A5" s="292" t="s">
        <v>191</v>
      </c>
      <c r="B5" s="292"/>
    </row>
    <row r="6" spans="1:2" s="272" customFormat="1" ht="18.649999999999999" customHeight="1" x14ac:dyDescent="0.3">
      <c r="A6" s="275"/>
      <c r="B6" s="275"/>
    </row>
    <row r="7" spans="1:2" ht="26.5" customHeight="1" x14ac:dyDescent="0.3">
      <c r="A7" s="289" t="s">
        <v>189</v>
      </c>
      <c r="B7" s="289"/>
    </row>
    <row r="8" spans="1:2" ht="11.15" customHeight="1" x14ac:dyDescent="0.3">
      <c r="A8" s="272"/>
      <c r="B8" s="272"/>
    </row>
    <row r="9" spans="1:2" ht="24.65" customHeight="1" x14ac:dyDescent="0.3">
      <c r="A9" s="287" t="s">
        <v>138</v>
      </c>
      <c r="B9" s="287"/>
    </row>
    <row r="10" spans="1:2" ht="59.15" customHeight="1" x14ac:dyDescent="0.3">
      <c r="A10" s="271" t="s">
        <v>123</v>
      </c>
      <c r="B10" s="274" t="s">
        <v>228</v>
      </c>
    </row>
    <row r="11" spans="1:2" ht="77.25" customHeight="1" x14ac:dyDescent="0.3">
      <c r="A11" s="271" t="s">
        <v>124</v>
      </c>
      <c r="B11" s="274" t="s">
        <v>185</v>
      </c>
    </row>
    <row r="12" spans="1:2" ht="99" customHeight="1" x14ac:dyDescent="0.3">
      <c r="A12" s="271" t="s">
        <v>125</v>
      </c>
      <c r="B12" s="274" t="s">
        <v>186</v>
      </c>
    </row>
    <row r="13" spans="1:2" ht="66.650000000000006" customHeight="1" x14ac:dyDescent="0.3">
      <c r="A13" s="271" t="s">
        <v>126</v>
      </c>
      <c r="B13" s="274" t="s">
        <v>190</v>
      </c>
    </row>
    <row r="14" spans="1:2" ht="28" x14ac:dyDescent="0.3">
      <c r="A14" s="271" t="s">
        <v>127</v>
      </c>
      <c r="B14" s="276" t="s">
        <v>229</v>
      </c>
    </row>
    <row r="15" spans="1:2" ht="25.5" customHeight="1" x14ac:dyDescent="0.3">
      <c r="A15" s="271" t="s">
        <v>128</v>
      </c>
      <c r="B15" s="270" t="s">
        <v>150</v>
      </c>
    </row>
    <row r="16" spans="1:2" ht="25.5" customHeight="1" x14ac:dyDescent="0.3">
      <c r="A16" s="271" t="s">
        <v>129</v>
      </c>
      <c r="B16" s="270" t="s">
        <v>141</v>
      </c>
    </row>
    <row r="17" spans="1:2" ht="25.5" customHeight="1" x14ac:dyDescent="0.3">
      <c r="A17" s="271" t="s">
        <v>142</v>
      </c>
      <c r="B17" s="273" t="s">
        <v>233</v>
      </c>
    </row>
    <row r="18" spans="1:2" s="272" customFormat="1" ht="19.5" customHeight="1" x14ac:dyDescent="0.3">
      <c r="A18" s="271" t="s">
        <v>146</v>
      </c>
      <c r="B18" s="270" t="s">
        <v>227</v>
      </c>
    </row>
    <row r="19" spans="1:2" ht="14" x14ac:dyDescent="0.3">
      <c r="A19" s="271" t="s">
        <v>147</v>
      </c>
      <c r="B19" s="270" t="s">
        <v>145</v>
      </c>
    </row>
    <row r="20" spans="1:2" ht="14" x14ac:dyDescent="0.3">
      <c r="A20" s="271" t="s">
        <v>148</v>
      </c>
      <c r="B20" s="270" t="s">
        <v>130</v>
      </c>
    </row>
    <row r="21" spans="1:2" x14ac:dyDescent="0.3">
      <c r="A21" s="269"/>
      <c r="B21" s="269"/>
    </row>
    <row r="22" spans="1:2" x14ac:dyDescent="0.3">
      <c r="A22" s="269"/>
      <c r="B22" s="269"/>
    </row>
    <row r="23" spans="1:2" x14ac:dyDescent="0.3">
      <c r="A23" s="269"/>
    </row>
    <row r="24" spans="1:2" x14ac:dyDescent="0.3">
      <c r="A24" s="269"/>
      <c r="B24" s="269"/>
    </row>
    <row r="25" spans="1:2" x14ac:dyDescent="0.3">
      <c r="A25" s="269"/>
      <c r="B25" s="269"/>
    </row>
    <row r="26" spans="1:2" x14ac:dyDescent="0.3">
      <c r="A26" s="269"/>
      <c r="B26" s="269"/>
    </row>
    <row r="27" spans="1:2" x14ac:dyDescent="0.3">
      <c r="A27" s="269"/>
      <c r="B27" s="269"/>
    </row>
    <row r="28" spans="1:2" x14ac:dyDescent="0.3">
      <c r="A28" s="269"/>
      <c r="B28" s="269"/>
    </row>
    <row r="29" spans="1:2" x14ac:dyDescent="0.3">
      <c r="A29" s="269"/>
      <c r="B29" s="269"/>
    </row>
    <row r="30" spans="1:2" x14ac:dyDescent="0.3">
      <c r="A30" s="269"/>
      <c r="B30" s="269"/>
    </row>
    <row r="31" spans="1:2" x14ac:dyDescent="0.3">
      <c r="A31" s="269"/>
      <c r="B31" s="269"/>
    </row>
    <row r="32" spans="1:2" x14ac:dyDescent="0.3">
      <c r="A32" s="269"/>
      <c r="B32" s="269"/>
    </row>
    <row r="33" spans="1:2" x14ac:dyDescent="0.3">
      <c r="A33" s="269"/>
      <c r="B33" s="269"/>
    </row>
    <row r="34" spans="1:2" x14ac:dyDescent="0.3">
      <c r="A34" s="269"/>
      <c r="B34" s="269"/>
    </row>
    <row r="35" spans="1:2" x14ac:dyDescent="0.3">
      <c r="A35" s="269"/>
      <c r="B35" s="269"/>
    </row>
    <row r="36" spans="1:2" x14ac:dyDescent="0.3">
      <c r="A36" s="269"/>
      <c r="B36" s="269"/>
    </row>
    <row r="37" spans="1:2" x14ac:dyDescent="0.3">
      <c r="A37" s="269"/>
      <c r="B37" s="269"/>
    </row>
  </sheetData>
  <mergeCells count="7">
    <mergeCell ref="A9:B9"/>
    <mergeCell ref="A1:B1"/>
    <mergeCell ref="A7:B7"/>
    <mergeCell ref="A2:B2"/>
    <mergeCell ref="A3:B3"/>
    <mergeCell ref="A4:B4"/>
    <mergeCell ref="A5:B5"/>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426A0-4E7C-406D-8CBE-DA4F5426650F}">
  <sheetPr codeName="Lapa1">
    <tabColor rgb="FFFFFF00"/>
  </sheetPr>
  <dimension ref="A2:O42"/>
  <sheetViews>
    <sheetView showGridLines="0" zoomScaleNormal="100" workbookViewId="0">
      <selection activeCell="I7" sqref="I7"/>
    </sheetView>
  </sheetViews>
  <sheetFormatPr defaultRowHeight="12.5" x14ac:dyDescent="0.25"/>
  <cols>
    <col min="1" max="2" width="12.1796875" customWidth="1"/>
    <col min="3" max="3" width="15.1796875" customWidth="1"/>
    <col min="4" max="5" width="12.81640625" customWidth="1"/>
    <col min="6" max="6" width="12.453125" customWidth="1"/>
    <col min="7" max="8" width="12.1796875" customWidth="1"/>
    <col min="9" max="9" width="48.54296875" style="3" customWidth="1"/>
    <col min="10" max="15" width="8.81640625" style="3"/>
  </cols>
  <sheetData>
    <row r="2" spans="1:9" ht="15" x14ac:dyDescent="0.3">
      <c r="A2" s="325" t="s">
        <v>90</v>
      </c>
      <c r="B2" s="325"/>
      <c r="C2" s="325"/>
      <c r="D2" s="325"/>
      <c r="E2" s="325"/>
      <c r="F2" s="325"/>
      <c r="G2" s="325"/>
      <c r="H2" s="325"/>
    </row>
    <row r="3" spans="1:9" ht="57.65" customHeight="1" x14ac:dyDescent="0.25">
      <c r="A3" s="326" t="s">
        <v>95</v>
      </c>
      <c r="B3" s="326"/>
      <c r="C3" s="326"/>
      <c r="D3" s="326"/>
      <c r="E3" s="326"/>
      <c r="F3" s="326"/>
      <c r="G3" s="326"/>
      <c r="H3" s="326"/>
    </row>
    <row r="4" spans="1:9" ht="37" customHeight="1" x14ac:dyDescent="0.25">
      <c r="A4" s="301" t="s">
        <v>91</v>
      </c>
      <c r="B4" s="301"/>
      <c r="C4" s="301"/>
      <c r="D4" s="302" t="s">
        <v>98</v>
      </c>
      <c r="E4" s="302"/>
      <c r="F4" s="302"/>
      <c r="G4" s="302"/>
      <c r="H4" s="302"/>
    </row>
    <row r="5" spans="1:9" ht="36.65" customHeight="1" x14ac:dyDescent="0.25">
      <c r="A5" s="301" t="s">
        <v>92</v>
      </c>
      <c r="B5" s="301"/>
      <c r="C5" s="301"/>
      <c r="D5" s="327" t="s">
        <v>93</v>
      </c>
      <c r="E5" s="328"/>
      <c r="F5" s="328"/>
      <c r="G5" s="328"/>
      <c r="H5" s="329"/>
    </row>
    <row r="6" spans="1:9" ht="50.5" customHeight="1" x14ac:dyDescent="0.25">
      <c r="A6" s="301" t="s">
        <v>230</v>
      </c>
      <c r="B6" s="301"/>
      <c r="C6" s="301"/>
      <c r="D6" s="320" t="s">
        <v>93</v>
      </c>
      <c r="E6" s="320"/>
      <c r="F6" s="320"/>
      <c r="G6" s="320"/>
      <c r="H6" s="320"/>
    </row>
    <row r="7" spans="1:9" ht="50.5" customHeight="1" x14ac:dyDescent="0.25">
      <c r="A7" s="301" t="s">
        <v>231</v>
      </c>
      <c r="B7" s="301"/>
      <c r="C7" s="301"/>
      <c r="D7" s="320" t="s">
        <v>93</v>
      </c>
      <c r="E7" s="320"/>
      <c r="F7" s="320"/>
      <c r="G7" s="320"/>
      <c r="H7" s="320"/>
    </row>
    <row r="8" spans="1:9" ht="50.5" customHeight="1" x14ac:dyDescent="0.25">
      <c r="A8" s="301" t="s">
        <v>232</v>
      </c>
      <c r="B8" s="301"/>
      <c r="C8" s="301"/>
      <c r="D8" s="320" t="s">
        <v>93</v>
      </c>
      <c r="E8" s="320"/>
      <c r="F8" s="320"/>
      <c r="G8" s="320"/>
      <c r="H8" s="320"/>
    </row>
    <row r="9" spans="1:9" ht="26.5" customHeight="1" x14ac:dyDescent="0.25">
      <c r="A9" s="301" t="s">
        <v>94</v>
      </c>
      <c r="B9" s="301"/>
      <c r="C9" s="301"/>
      <c r="D9" s="302" t="s">
        <v>70</v>
      </c>
      <c r="E9" s="302"/>
      <c r="F9" s="302"/>
      <c r="G9" s="302"/>
      <c r="H9" s="302"/>
    </row>
    <row r="10" spans="1:9" ht="36.65" customHeight="1" x14ac:dyDescent="0.25">
      <c r="A10" s="301" t="s">
        <v>67</v>
      </c>
      <c r="B10" s="301"/>
      <c r="C10" s="301"/>
      <c r="D10" s="302" t="s">
        <v>68</v>
      </c>
      <c r="E10" s="302"/>
      <c r="F10" s="302"/>
      <c r="G10" s="302"/>
      <c r="H10" s="302"/>
    </row>
    <row r="11" spans="1:9" ht="38.5" customHeight="1" x14ac:dyDescent="0.25">
      <c r="A11" s="304" t="s">
        <v>89</v>
      </c>
      <c r="B11" s="304"/>
      <c r="C11" s="304"/>
      <c r="D11" s="302"/>
      <c r="E11" s="302"/>
      <c r="F11" s="302"/>
      <c r="G11" s="302"/>
      <c r="H11" s="302"/>
    </row>
    <row r="12" spans="1:9" ht="18.649999999999999" customHeight="1" x14ac:dyDescent="0.25">
      <c r="A12" s="52"/>
      <c r="B12" s="52"/>
      <c r="C12" s="52"/>
      <c r="D12" s="52"/>
      <c r="E12" s="52"/>
      <c r="F12" s="52"/>
    </row>
    <row r="13" spans="1:9" ht="14" x14ac:dyDescent="0.25">
      <c r="A13" s="303" t="s">
        <v>132</v>
      </c>
      <c r="B13" s="303"/>
      <c r="C13" s="303"/>
      <c r="D13" s="303"/>
      <c r="E13" s="303"/>
      <c r="F13" s="303"/>
      <c r="G13" s="303"/>
    </row>
    <row r="14" spans="1:9" ht="34.5" customHeight="1" x14ac:dyDescent="0.25">
      <c r="A14" s="293"/>
      <c r="B14" s="294"/>
      <c r="C14" s="295"/>
      <c r="D14" s="127" t="str">
        <f>'Lēmuma_T_(no-līdz)'!B6</f>
        <v>Ar Regulatora lēmumu noteiktie tarifi</v>
      </c>
      <c r="E14" s="127" t="str">
        <f>'Piemērotie_T_(no-līdz)'!B6</f>
        <v xml:space="preserve">Piemērotie tarifi </v>
      </c>
      <c r="F14" s="182" t="str">
        <f>'Pašnoteiktie_T_(no-līdz)'!B6</f>
        <v xml:space="preserve">Pašnoteiktie tarifi </v>
      </c>
      <c r="G14" s="299" t="s">
        <v>78</v>
      </c>
      <c r="H14" s="299" t="s">
        <v>66</v>
      </c>
      <c r="I14" s="180"/>
    </row>
    <row r="15" spans="1:9" ht="26.15" customHeight="1" x14ac:dyDescent="0.25">
      <c r="A15" s="296"/>
      <c r="B15" s="297"/>
      <c r="C15" s="298"/>
      <c r="D15" s="128" t="str">
        <f>'Lēmuma_T_(no-līdz)'!C6</f>
        <v>__.__.20__ - __.__.20__</v>
      </c>
      <c r="E15" s="128" t="str">
        <f>'Piemērotie_T_(no-līdz)'!C6</f>
        <v>__.__.20__ - __.__.20__</v>
      </c>
      <c r="F15" s="183" t="str">
        <f>'Pašnoteiktie_T_(no-līdz)'!C6</f>
        <v>__.__.20__ - __.__.20__</v>
      </c>
      <c r="G15" s="300"/>
      <c r="H15" s="300"/>
    </row>
    <row r="16" spans="1:9" ht="12" customHeight="1" x14ac:dyDescent="0.25">
      <c r="A16" s="139"/>
      <c r="B16" s="140"/>
      <c r="C16" s="141"/>
      <c r="D16" s="153">
        <v>1</v>
      </c>
      <c r="E16" s="153">
        <v>2</v>
      </c>
      <c r="F16" s="184">
        <v>3</v>
      </c>
      <c r="G16" s="154" t="s">
        <v>139</v>
      </c>
      <c r="H16" s="154" t="s">
        <v>140</v>
      </c>
    </row>
    <row r="17" spans="1:15" ht="14" x14ac:dyDescent="0.25">
      <c r="A17" s="317" t="s">
        <v>65</v>
      </c>
      <c r="B17" s="317"/>
      <c r="C17" s="317"/>
      <c r="D17" s="59" t="e">
        <f>'Lēmuma_T_(no-līdz)'!C32</f>
        <v>#DIV/0!</v>
      </c>
      <c r="E17" s="59" t="e">
        <f>'Piemērotie_T_(no-līdz)'!C32</f>
        <v>#DIV/0!</v>
      </c>
      <c r="F17" s="185" t="e">
        <f>'Pašnoteiktie_T_(no-līdz)'!C32</f>
        <v>#DIV/0!</v>
      </c>
      <c r="G17" s="60" t="e">
        <f>F17-E17</f>
        <v>#DIV/0!</v>
      </c>
      <c r="H17" s="61" t="e">
        <f>F17/E17-1</f>
        <v>#DIV/0!</v>
      </c>
    </row>
    <row r="18" spans="1:15" ht="14" x14ac:dyDescent="0.25">
      <c r="A18" s="317" t="s">
        <v>45</v>
      </c>
      <c r="B18" s="317"/>
      <c r="C18" s="317"/>
      <c r="D18" s="59" t="e">
        <f>'Lēmuma_T_(no-līdz)'!E32</f>
        <v>#DIV/0!</v>
      </c>
      <c r="E18" s="59" t="e">
        <f>'Piemērotie_T_(no-līdz)'!E32</f>
        <v>#DIV/0!</v>
      </c>
      <c r="F18" s="185" t="e">
        <f>'Pašnoteiktie_T_(no-līdz)'!E32</f>
        <v>#DIV/0!</v>
      </c>
      <c r="G18" s="60" t="e">
        <f>F18-E18</f>
        <v>#DIV/0!</v>
      </c>
      <c r="H18" s="61" t="e">
        <f>F18/E18-1</f>
        <v>#DIV/0!</v>
      </c>
    </row>
    <row r="19" spans="1:15" s="58" customFormat="1" ht="14" x14ac:dyDescent="0.25">
      <c r="A19" s="54"/>
      <c r="B19" s="54"/>
      <c r="C19" s="54"/>
      <c r="D19" s="55"/>
      <c r="E19" s="55"/>
      <c r="F19" s="55"/>
      <c r="G19" s="56"/>
      <c r="H19" s="57"/>
      <c r="I19" s="85"/>
      <c r="J19" s="85"/>
      <c r="K19" s="85"/>
      <c r="L19" s="85"/>
      <c r="M19" s="85"/>
      <c r="N19" s="85"/>
      <c r="O19" s="85"/>
    </row>
    <row r="20" spans="1:15" ht="32.5" customHeight="1" x14ac:dyDescent="0.25">
      <c r="A20" s="293"/>
      <c r="B20" s="294"/>
      <c r="C20" s="295"/>
      <c r="D20" s="127" t="str">
        <f>'Lēmuma_T_(no)'!B6</f>
        <v>Ar Regulatora lēmumu noteiktie tarifi</v>
      </c>
      <c r="E20" s="127" t="str">
        <f>'Piemērotie_T_(no)'!B6</f>
        <v xml:space="preserve">Piemērotie tarifi </v>
      </c>
      <c r="F20" s="182" t="str">
        <f>'Pašnoteiktie_T_(no)'!B6</f>
        <v xml:space="preserve">Pašnoteiktie tarifi </v>
      </c>
      <c r="G20" s="299" t="s">
        <v>78</v>
      </c>
      <c r="H20" s="299" t="s">
        <v>66</v>
      </c>
    </row>
    <row r="21" spans="1:15" ht="22.5" customHeight="1" x14ac:dyDescent="0.25">
      <c r="A21" s="296"/>
      <c r="B21" s="297"/>
      <c r="C21" s="298"/>
      <c r="D21" s="128" t="str">
        <f>'Lēmuma_T_(no)'!C6</f>
        <v>no __.__.20__</v>
      </c>
      <c r="E21" s="128" t="str">
        <f>'Piemērotie_T_(no)'!C6</f>
        <v>no __.__.20__</v>
      </c>
      <c r="F21" s="183" t="str">
        <f>'Pašnoteiktie_T_(no)'!C6</f>
        <v>no __.__.20__</v>
      </c>
      <c r="G21" s="300"/>
      <c r="H21" s="300"/>
    </row>
    <row r="22" spans="1:15" ht="12" customHeight="1" x14ac:dyDescent="0.25">
      <c r="A22" s="139"/>
      <c r="B22" s="140"/>
      <c r="C22" s="141"/>
      <c r="D22" s="153">
        <v>1</v>
      </c>
      <c r="E22" s="153">
        <v>2</v>
      </c>
      <c r="F22" s="184">
        <v>3</v>
      </c>
      <c r="G22" s="154" t="s">
        <v>139</v>
      </c>
      <c r="H22" s="154" t="s">
        <v>140</v>
      </c>
    </row>
    <row r="23" spans="1:15" ht="14" x14ac:dyDescent="0.25">
      <c r="A23" s="317" t="s">
        <v>65</v>
      </c>
      <c r="B23" s="317"/>
      <c r="C23" s="317"/>
      <c r="D23" s="59" t="e">
        <f>'Lēmuma_T_(no)'!C31</f>
        <v>#DIV/0!</v>
      </c>
      <c r="E23" s="59" t="e">
        <f>'Piemērotie_T_(no)'!C31</f>
        <v>#DIV/0!</v>
      </c>
      <c r="F23" s="185" t="e">
        <f>'Pašnoteiktie_T_(no)'!C31</f>
        <v>#DIV/0!</v>
      </c>
      <c r="G23" s="60" t="e">
        <f>F23-E23</f>
        <v>#DIV/0!</v>
      </c>
      <c r="H23" s="61" t="e">
        <f>F23/E23-1</f>
        <v>#DIV/0!</v>
      </c>
    </row>
    <row r="24" spans="1:15" ht="14" x14ac:dyDescent="0.25">
      <c r="A24" s="317" t="s">
        <v>45</v>
      </c>
      <c r="B24" s="317"/>
      <c r="C24" s="317"/>
      <c r="D24" s="59" t="e">
        <f>'Lēmuma_T_(no)'!E31</f>
        <v>#DIV/0!</v>
      </c>
      <c r="E24" s="59" t="e">
        <f>'Piemērotie_T_(no)'!E31</f>
        <v>#DIV/0!</v>
      </c>
      <c r="F24" s="185" t="e">
        <f>'Pašnoteiktie_T_(no)'!E31</f>
        <v>#DIV/0!</v>
      </c>
      <c r="G24" s="60" t="e">
        <f>F24-E24</f>
        <v>#DIV/0!</v>
      </c>
      <c r="H24" s="61" t="e">
        <f>F24/E24-1</f>
        <v>#DIV/0!</v>
      </c>
    </row>
    <row r="25" spans="1:15" s="58" customFormat="1" ht="14" x14ac:dyDescent="0.25">
      <c r="A25" s="54"/>
      <c r="B25" s="54"/>
      <c r="C25" s="54"/>
      <c r="D25" s="55"/>
      <c r="E25" s="55"/>
      <c r="F25" s="55"/>
      <c r="G25" s="56"/>
      <c r="H25" s="57"/>
      <c r="I25" s="85"/>
      <c r="J25" s="85"/>
      <c r="K25" s="85"/>
      <c r="L25" s="85"/>
      <c r="M25" s="85"/>
      <c r="N25" s="85"/>
      <c r="O25" s="85"/>
    </row>
    <row r="26" spans="1:15" ht="44.5" customHeight="1" x14ac:dyDescent="0.25">
      <c r="A26" s="314" t="s">
        <v>87</v>
      </c>
      <c r="B26" s="314"/>
      <c r="C26" s="314"/>
      <c r="D26" s="315" t="s">
        <v>88</v>
      </c>
      <c r="E26" s="315"/>
      <c r="F26" s="315"/>
      <c r="G26" s="315"/>
      <c r="H26" s="315"/>
      <c r="I26" s="86" t="s">
        <v>178</v>
      </c>
    </row>
    <row r="27" spans="1:15" ht="44.5" customHeight="1" x14ac:dyDescent="0.25">
      <c r="A27" s="314" t="s">
        <v>238</v>
      </c>
      <c r="B27" s="314"/>
      <c r="C27" s="314"/>
      <c r="D27" s="315" t="s">
        <v>239</v>
      </c>
      <c r="E27" s="315"/>
      <c r="F27" s="315"/>
      <c r="G27" s="315"/>
      <c r="H27" s="315"/>
      <c r="I27" s="86" t="s">
        <v>240</v>
      </c>
    </row>
    <row r="28" spans="1:15" ht="47.25" customHeight="1" x14ac:dyDescent="0.25">
      <c r="A28" s="301" t="s">
        <v>241</v>
      </c>
      <c r="B28" s="301"/>
      <c r="C28" s="301"/>
      <c r="D28" s="316">
        <f>Elektr_KOPSAVILKUMS!G6</f>
        <v>0</v>
      </c>
      <c r="E28" s="316"/>
      <c r="F28" s="316"/>
      <c r="G28" s="316"/>
      <c r="H28" s="316"/>
      <c r="I28" s="86"/>
    </row>
    <row r="29" spans="1:15" ht="36" customHeight="1" x14ac:dyDescent="0.25">
      <c r="A29" s="301" t="s">
        <v>144</v>
      </c>
      <c r="B29" s="301"/>
      <c r="C29" s="301"/>
      <c r="D29" s="316">
        <f>Elektr_KOPSAVILKUMS!G20</f>
        <v>0</v>
      </c>
      <c r="E29" s="316"/>
      <c r="F29" s="316"/>
      <c r="G29" s="316"/>
      <c r="H29" s="316"/>
    </row>
    <row r="30" spans="1:15" ht="180" customHeight="1" x14ac:dyDescent="0.25">
      <c r="A30" s="301" t="s">
        <v>177</v>
      </c>
      <c r="B30" s="301"/>
      <c r="C30" s="301"/>
      <c r="D30" s="302" t="s">
        <v>205</v>
      </c>
      <c r="E30" s="302"/>
      <c r="F30" s="302"/>
      <c r="G30" s="302"/>
      <c r="H30" s="302"/>
      <c r="I30" s="86" t="s">
        <v>208</v>
      </c>
    </row>
    <row r="31" spans="1:15" ht="40.5" customHeight="1" x14ac:dyDescent="0.25">
      <c r="A31" s="301" t="s">
        <v>179</v>
      </c>
      <c r="B31" s="301"/>
      <c r="C31" s="301"/>
      <c r="D31" s="318">
        <f>Elektr_KOPSAVILKUMS!G34</f>
        <v>0</v>
      </c>
      <c r="E31" s="318"/>
      <c r="F31" s="318"/>
      <c r="G31" s="318"/>
      <c r="H31" s="318"/>
      <c r="I31" s="86"/>
    </row>
    <row r="32" spans="1:15" ht="228" customHeight="1" x14ac:dyDescent="0.25">
      <c r="A32" s="301" t="s">
        <v>180</v>
      </c>
      <c r="B32" s="301"/>
      <c r="C32" s="301"/>
      <c r="D32" s="319" t="s">
        <v>206</v>
      </c>
      <c r="E32" s="319"/>
      <c r="F32" s="319"/>
      <c r="G32" s="319"/>
      <c r="H32" s="319"/>
      <c r="I32" s="86" t="s">
        <v>207</v>
      </c>
    </row>
    <row r="33" spans="1:9" ht="64.5" customHeight="1" x14ac:dyDescent="0.25">
      <c r="A33" s="305" t="s">
        <v>242</v>
      </c>
      <c r="B33" s="306"/>
      <c r="C33" s="307"/>
      <c r="D33" s="308">
        <f>Iepirktā_ūdens_izm!C8</f>
        <v>0</v>
      </c>
      <c r="E33" s="309"/>
      <c r="F33" s="309"/>
      <c r="G33" s="309"/>
      <c r="H33" s="310"/>
      <c r="I33" s="86"/>
    </row>
    <row r="34" spans="1:9" ht="59.25" customHeight="1" x14ac:dyDescent="0.25">
      <c r="A34" s="305" t="s">
        <v>243</v>
      </c>
      <c r="B34" s="306"/>
      <c r="C34" s="307"/>
      <c r="D34" s="308">
        <f>Iepirktā_ūdens_izm!D8</f>
        <v>0</v>
      </c>
      <c r="E34" s="309"/>
      <c r="F34" s="309"/>
      <c r="G34" s="309"/>
      <c r="H34" s="310"/>
    </row>
    <row r="35" spans="1:9" ht="57" customHeight="1" x14ac:dyDescent="0.25">
      <c r="A35" s="305" t="s">
        <v>246</v>
      </c>
      <c r="B35" s="306"/>
      <c r="C35" s="307"/>
      <c r="D35" s="311">
        <f>Iepirktā_ūdens_izm!E8</f>
        <v>0</v>
      </c>
      <c r="E35" s="312"/>
      <c r="F35" s="312"/>
      <c r="G35" s="312"/>
      <c r="H35" s="313"/>
    </row>
    <row r="36" spans="1:9" ht="28" customHeight="1" x14ac:dyDescent="0.25">
      <c r="A36" s="305" t="s">
        <v>75</v>
      </c>
      <c r="B36" s="306"/>
      <c r="C36" s="307"/>
      <c r="D36" s="308" t="str">
        <f>Iepirktā_ūdens_izm!C11</f>
        <v>SIA "_____________"</v>
      </c>
      <c r="E36" s="309"/>
      <c r="F36" s="309"/>
      <c r="G36" s="309"/>
      <c r="H36" s="310"/>
    </row>
    <row r="37" spans="1:9" ht="61.5" customHeight="1" x14ac:dyDescent="0.25">
      <c r="A37" s="305" t="s">
        <v>244</v>
      </c>
      <c r="B37" s="306"/>
      <c r="C37" s="307"/>
      <c r="D37" s="308">
        <f>Attīrīšanai_novad_notekūd_izm!C8</f>
        <v>0</v>
      </c>
      <c r="E37" s="309"/>
      <c r="F37" s="309"/>
      <c r="G37" s="309"/>
      <c r="H37" s="310"/>
    </row>
    <row r="38" spans="1:9" ht="72" customHeight="1" x14ac:dyDescent="0.25">
      <c r="A38" s="305" t="s">
        <v>245</v>
      </c>
      <c r="B38" s="306"/>
      <c r="C38" s="307"/>
      <c r="D38" s="308">
        <f>Attīrīšanai_novad_notekūd_izm!D8</f>
        <v>0</v>
      </c>
      <c r="E38" s="309"/>
      <c r="F38" s="309"/>
      <c r="G38" s="309"/>
      <c r="H38" s="310"/>
    </row>
    <row r="39" spans="1:9" ht="70.5" customHeight="1" x14ac:dyDescent="0.25">
      <c r="A39" s="305" t="s">
        <v>247</v>
      </c>
      <c r="B39" s="306"/>
      <c r="C39" s="307"/>
      <c r="D39" s="311">
        <f>Attīrīšanai_novad_notekūd_izm!E8</f>
        <v>0</v>
      </c>
      <c r="E39" s="312"/>
      <c r="F39" s="312"/>
      <c r="G39" s="312"/>
      <c r="H39" s="313"/>
    </row>
    <row r="40" spans="1:9" ht="45" customHeight="1" x14ac:dyDescent="0.25">
      <c r="A40" s="305" t="s">
        <v>76</v>
      </c>
      <c r="B40" s="306"/>
      <c r="C40" s="307"/>
      <c r="D40" s="308" t="str">
        <f>Attīrīšanai_novad_notekūd_izm!C11</f>
        <v>SIA "_____________"</v>
      </c>
      <c r="E40" s="309"/>
      <c r="F40" s="309"/>
      <c r="G40" s="309"/>
      <c r="H40" s="310"/>
    </row>
    <row r="41" spans="1:9" ht="51.65" customHeight="1" x14ac:dyDescent="0.25">
      <c r="A41" s="301" t="str">
        <f>Darbības_rezultāti!B4</f>
        <v>Pārskata gada ieņēmumi no regulējamiem ūdenssaimniecības pakalpojumiem, EUR</v>
      </c>
      <c r="B41" s="301"/>
      <c r="C41" s="301"/>
      <c r="D41" s="321">
        <f>Darbības_rezultāti!C5+Darbības_rezultāti!C6</f>
        <v>0</v>
      </c>
      <c r="E41" s="322"/>
      <c r="F41" s="323"/>
      <c r="G41" s="323"/>
      <c r="H41" s="324"/>
    </row>
    <row r="42" spans="1:9" ht="51.65" customHeight="1" x14ac:dyDescent="0.25">
      <c r="A42" s="305" t="str">
        <f>Darbības_rezultāti!B9</f>
        <v>Pārskata gada izdevumi regulējamiem ūdenssaimniecības pakalpojumiem, EUR</v>
      </c>
      <c r="B42" s="306"/>
      <c r="C42" s="307"/>
      <c r="D42" s="321">
        <f>+Darbības_rezultāti!C10+Darbības_rezultāti!C11</f>
        <v>0</v>
      </c>
      <c r="E42" s="322"/>
      <c r="F42" s="323"/>
      <c r="G42" s="323"/>
      <c r="H42" s="324"/>
    </row>
  </sheetData>
  <sheetProtection algorithmName="SHA-512" hashValue="+unBS+J68EONevrFnfsNFrvlETGOqhxbJl2bTJ8MD88e70u5RXfkaHsiN8pXMIY3qHHbspC7QDEIjP1iPhS0Gw==" saltValue="P87VIHcKYtHM9OccVuwa0Q==" spinCount="100000" sheet="1" formatColumns="0" formatRows="0" deleteRows="0"/>
  <mergeCells count="63">
    <mergeCell ref="A2:H2"/>
    <mergeCell ref="D9:H9"/>
    <mergeCell ref="D6:H6"/>
    <mergeCell ref="A9:C9"/>
    <mergeCell ref="A3:H3"/>
    <mergeCell ref="A6:C6"/>
    <mergeCell ref="A4:C4"/>
    <mergeCell ref="D4:H4"/>
    <mergeCell ref="A5:C5"/>
    <mergeCell ref="D5:H5"/>
    <mergeCell ref="A7:C7"/>
    <mergeCell ref="D7:H7"/>
    <mergeCell ref="A41:C41"/>
    <mergeCell ref="D41:H41"/>
    <mergeCell ref="A42:C42"/>
    <mergeCell ref="D42:H42"/>
    <mergeCell ref="A26:C26"/>
    <mergeCell ref="D26:H26"/>
    <mergeCell ref="A29:C29"/>
    <mergeCell ref="D29:H29"/>
    <mergeCell ref="A31:C31"/>
    <mergeCell ref="A30:C30"/>
    <mergeCell ref="D30:H30"/>
    <mergeCell ref="A34:C34"/>
    <mergeCell ref="A35:C35"/>
    <mergeCell ref="A38:C38"/>
    <mergeCell ref="A33:C33"/>
    <mergeCell ref="D33:H33"/>
    <mergeCell ref="A32:C32"/>
    <mergeCell ref="D31:H31"/>
    <mergeCell ref="D32:H32"/>
    <mergeCell ref="A8:C8"/>
    <mergeCell ref="D8:H8"/>
    <mergeCell ref="A27:C27"/>
    <mergeCell ref="D27:H27"/>
    <mergeCell ref="A28:C28"/>
    <mergeCell ref="D28:H28"/>
    <mergeCell ref="A17:C17"/>
    <mergeCell ref="A18:C18"/>
    <mergeCell ref="A23:C23"/>
    <mergeCell ref="A24:C24"/>
    <mergeCell ref="G20:G21"/>
    <mergeCell ref="A40:C40"/>
    <mergeCell ref="D34:H34"/>
    <mergeCell ref="D35:H35"/>
    <mergeCell ref="D36:H36"/>
    <mergeCell ref="D38:H38"/>
    <mergeCell ref="D40:H40"/>
    <mergeCell ref="D39:H39"/>
    <mergeCell ref="A39:C39"/>
    <mergeCell ref="A36:C36"/>
    <mergeCell ref="A37:C37"/>
    <mergeCell ref="D37:H37"/>
    <mergeCell ref="A14:C15"/>
    <mergeCell ref="A20:C21"/>
    <mergeCell ref="G14:G15"/>
    <mergeCell ref="H14:H15"/>
    <mergeCell ref="A10:C10"/>
    <mergeCell ref="D10:H10"/>
    <mergeCell ref="A13:G13"/>
    <mergeCell ref="A11:C11"/>
    <mergeCell ref="D11:H11"/>
    <mergeCell ref="H20:H21"/>
  </mergeCells>
  <phoneticPr fontId="25" type="noConversion"/>
  <pageMargins left="0.19685039370078741" right="0.19685039370078741" top="0.74803149606299213" bottom="0.74803149606299213" header="0.31496062992125984" footer="0.31496062992125984"/>
  <pageSetup paperSize="9" orientation="portrait" r:id="rId1"/>
  <legacy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F2653CD-4E1B-4565-965A-68BFC7B3B65C}">
  <sheetPr>
    <tabColor theme="4" tint="0.79998168889431442"/>
  </sheetPr>
  <dimension ref="A1:F17"/>
  <sheetViews>
    <sheetView zoomScale="55" zoomScaleNormal="55" workbookViewId="0">
      <pane xSplit="1" ySplit="3" topLeftCell="B4" activePane="bottomRight" state="frozen"/>
      <selection pane="topRight" activeCell="B1" sqref="B1"/>
      <selection pane="bottomLeft" activeCell="A4" sqref="A4"/>
      <selection pane="bottomRight" activeCell="J10" sqref="J10"/>
    </sheetView>
  </sheetViews>
  <sheetFormatPr defaultColWidth="9.81640625" defaultRowHeight="14" x14ac:dyDescent="0.3"/>
  <cols>
    <col min="1" max="1" width="8" style="137" customWidth="1"/>
    <col min="2" max="2" width="89.81640625" style="137" customWidth="1"/>
    <col min="3" max="3" width="51.1796875" style="137" customWidth="1"/>
    <col min="4" max="4" width="65.81640625" style="137" customWidth="1"/>
    <col min="5" max="5" width="101.453125" style="137" customWidth="1"/>
    <col min="6" max="16384" width="9.81640625" style="137"/>
  </cols>
  <sheetData>
    <row r="1" spans="1:6" ht="21" customHeight="1" x14ac:dyDescent="0.4">
      <c r="B1" s="222"/>
      <c r="C1" s="223"/>
      <c r="D1" s="223"/>
      <c r="E1" s="223"/>
    </row>
    <row r="2" spans="1:6" ht="1.5" hidden="1" customHeight="1" x14ac:dyDescent="0.3"/>
    <row r="3" spans="1:6" ht="46.5" x14ac:dyDescent="0.3">
      <c r="A3" s="165" t="s">
        <v>159</v>
      </c>
      <c r="B3" s="166" t="s">
        <v>209</v>
      </c>
      <c r="C3" s="165" t="s">
        <v>160</v>
      </c>
      <c r="D3" s="167" t="s">
        <v>161</v>
      </c>
      <c r="E3" s="165" t="s">
        <v>162</v>
      </c>
    </row>
    <row r="4" spans="1:6" ht="258" customHeight="1" x14ac:dyDescent="0.3">
      <c r="A4" s="168">
        <v>1</v>
      </c>
      <c r="B4" s="169" t="s">
        <v>210</v>
      </c>
      <c r="C4" s="170" t="s">
        <v>211</v>
      </c>
      <c r="D4" s="171" t="s">
        <v>100</v>
      </c>
      <c r="E4" s="172"/>
    </row>
    <row r="5" spans="1:6" ht="151.5" customHeight="1" x14ac:dyDescent="0.3">
      <c r="A5" s="168">
        <v>2</v>
      </c>
      <c r="B5" s="224" t="s">
        <v>200</v>
      </c>
      <c r="C5" s="170" t="s">
        <v>212</v>
      </c>
      <c r="D5" s="171" t="s">
        <v>100</v>
      </c>
      <c r="E5" s="172"/>
    </row>
    <row r="6" spans="1:6" ht="254.25" customHeight="1" x14ac:dyDescent="0.3">
      <c r="A6" s="168">
        <v>3</v>
      </c>
      <c r="B6" s="169" t="s">
        <v>213</v>
      </c>
      <c r="C6" s="170" t="s">
        <v>214</v>
      </c>
      <c r="D6" s="171" t="s">
        <v>100</v>
      </c>
      <c r="E6" s="172"/>
    </row>
    <row r="7" spans="1:6" ht="149.25" customHeight="1" x14ac:dyDescent="0.3">
      <c r="A7" s="168">
        <v>4</v>
      </c>
      <c r="B7" s="224" t="s">
        <v>201</v>
      </c>
      <c r="C7" s="170" t="s">
        <v>163</v>
      </c>
      <c r="D7" s="171" t="s">
        <v>100</v>
      </c>
      <c r="E7" s="172"/>
    </row>
    <row r="8" spans="1:6" ht="105" customHeight="1" x14ac:dyDescent="0.3">
      <c r="A8" s="331">
        <v>5</v>
      </c>
      <c r="B8" s="333" t="s">
        <v>170</v>
      </c>
      <c r="C8" s="335" t="s">
        <v>164</v>
      </c>
      <c r="D8" s="173" t="s">
        <v>169</v>
      </c>
      <c r="E8" s="337"/>
    </row>
    <row r="9" spans="1:6" s="175" customFormat="1" ht="100.5" customHeight="1" x14ac:dyDescent="0.25">
      <c r="A9" s="332"/>
      <c r="B9" s="334"/>
      <c r="C9" s="336"/>
      <c r="D9" s="174" t="s">
        <v>165</v>
      </c>
      <c r="E9" s="338"/>
    </row>
    <row r="10" spans="1:6" s="175" customFormat="1" ht="178.5" customHeight="1" x14ac:dyDescent="0.25">
      <c r="A10" s="168">
        <v>4</v>
      </c>
      <c r="B10" s="176" t="s">
        <v>215</v>
      </c>
      <c r="C10" s="177" t="s">
        <v>202</v>
      </c>
      <c r="D10" s="174" t="s">
        <v>165</v>
      </c>
      <c r="E10" s="168"/>
    </row>
    <row r="11" spans="1:6" s="178" customFormat="1" ht="15.75" customHeight="1" x14ac:dyDescent="0.35"/>
    <row r="12" spans="1:6" ht="66.75" customHeight="1" x14ac:dyDescent="0.3">
      <c r="B12" s="330" t="s">
        <v>166</v>
      </c>
      <c r="C12" s="330"/>
      <c r="D12" s="330"/>
      <c r="E12" s="330"/>
      <c r="F12" s="330"/>
    </row>
    <row r="13" spans="1:6" ht="38.25" customHeight="1" x14ac:dyDescent="0.3">
      <c r="B13" s="330" t="s">
        <v>167</v>
      </c>
      <c r="C13" s="330"/>
      <c r="D13" s="330"/>
      <c r="E13" s="330"/>
      <c r="F13" s="330"/>
    </row>
    <row r="14" spans="1:6" ht="38.5" customHeight="1" x14ac:dyDescent="0.3">
      <c r="B14" s="330" t="s">
        <v>168</v>
      </c>
      <c r="C14" s="330"/>
      <c r="D14" s="330"/>
      <c r="E14" s="330"/>
      <c r="F14" s="330"/>
    </row>
    <row r="17" spans="2:2" x14ac:dyDescent="0.3">
      <c r="B17" s="179"/>
    </row>
  </sheetData>
  <sheetProtection algorithmName="SHA-512" hashValue="Nqy5jTd7SvRS5w2y+Nvc6Mdnu5aoxDDn2m77mtlq0BLY0FmUSA0VBenGe22rOTwdEoj9IrEAs7JI/XRA3ImG4g==" saltValue="tdxmXjqJtLDBl2NUX+lHHg==" spinCount="100000" sheet="1" objects="1" scenarios="1"/>
  <mergeCells count="7">
    <mergeCell ref="B14:F14"/>
    <mergeCell ref="A8:A9"/>
    <mergeCell ref="B8:B9"/>
    <mergeCell ref="C8:C9"/>
    <mergeCell ref="E8:E9"/>
    <mergeCell ref="B12:F12"/>
    <mergeCell ref="B13:F13"/>
  </mergeCells>
  <hyperlinks>
    <hyperlink ref="D4" r:id="rId1" xr:uid="{AC29DD7B-2AEB-46CA-A7B6-22E437D1D2F3}"/>
    <hyperlink ref="D5" r:id="rId2" xr:uid="{2BF6665E-201B-435E-81DA-A0182A03FC14}"/>
    <hyperlink ref="D6" r:id="rId3" xr:uid="{2726D422-D9B9-4770-8475-2196084C4013}"/>
    <hyperlink ref="D7" r:id="rId4" xr:uid="{E7271308-C4DD-4CDB-AD25-73A93C5147DF}"/>
    <hyperlink ref="D8" r:id="rId5" xr:uid="{0A5A4190-997E-449D-BF08-B26FB037DAC3}"/>
  </hyperlinks>
  <pageMargins left="0.7" right="0.7" top="0.75" bottom="0.75" header="0.3" footer="0.3"/>
  <pageSetup paperSize="9" orientation="portrait" r:id="rId6"/>
  <drawing r:id="rId7"/>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BE2925-F655-482B-B235-CE7CA37BFDF8}">
  <sheetPr>
    <tabColor theme="5" tint="0.59999389629810485"/>
  </sheetPr>
  <dimension ref="A1:U124"/>
  <sheetViews>
    <sheetView zoomScale="85" zoomScaleNormal="85" workbookViewId="0">
      <selection activeCell="J36" sqref="J36"/>
    </sheetView>
  </sheetViews>
  <sheetFormatPr defaultColWidth="9.81640625" defaultRowHeight="14" x14ac:dyDescent="0.3"/>
  <cols>
    <col min="1" max="1" width="5.453125" style="137" customWidth="1"/>
    <col min="2" max="2" width="51" style="137" customWidth="1"/>
    <col min="3" max="4" width="21.1796875" style="266" customWidth="1"/>
    <col min="5" max="6" width="21.1796875" style="137" customWidth="1"/>
    <col min="7" max="7" width="12" style="137" customWidth="1"/>
    <col min="8" max="8" width="21.1796875" style="137" customWidth="1"/>
    <col min="9" max="13" width="9.81640625" style="232"/>
    <col min="14" max="14" width="16.81640625" style="232" customWidth="1"/>
    <col min="15" max="15" width="9.81640625" style="232"/>
    <col min="16" max="16" width="26.453125" style="137" customWidth="1"/>
    <col min="17" max="17" width="18" style="137" customWidth="1"/>
    <col min="18" max="18" width="32.54296875" style="137" customWidth="1"/>
    <col min="19" max="16384" width="9.81640625" style="137"/>
  </cols>
  <sheetData>
    <row r="1" spans="1:21" ht="42.75" customHeight="1" x14ac:dyDescent="0.3">
      <c r="B1" s="339" t="s">
        <v>193</v>
      </c>
      <c r="C1" s="339"/>
      <c r="D1" s="339"/>
      <c r="E1" s="339"/>
      <c r="F1" s="339"/>
      <c r="G1" s="339"/>
      <c r="H1" s="339"/>
      <c r="I1" s="230"/>
      <c r="J1" s="230"/>
      <c r="K1" s="230"/>
      <c r="L1" s="230"/>
      <c r="M1" s="230"/>
      <c r="N1" s="230"/>
      <c r="O1" s="198" t="s">
        <v>100</v>
      </c>
      <c r="P1" s="231"/>
      <c r="Q1" s="231"/>
      <c r="R1" s="231"/>
      <c r="S1" s="232"/>
      <c r="T1" s="232"/>
      <c r="U1" s="232"/>
    </row>
    <row r="2" spans="1:21" ht="22.5" customHeight="1" x14ac:dyDescent="0.35">
      <c r="B2" s="233"/>
      <c r="C2" s="199"/>
      <c r="D2" s="199"/>
      <c r="E2" s="199"/>
      <c r="F2" s="199"/>
      <c r="G2" s="234" t="s">
        <v>101</v>
      </c>
      <c r="H2" s="232"/>
      <c r="I2" s="230"/>
      <c r="J2" s="230"/>
      <c r="K2" s="230"/>
      <c r="L2" s="230"/>
      <c r="M2" s="230"/>
      <c r="N2" s="230"/>
      <c r="O2" s="230"/>
      <c r="P2" s="230"/>
      <c r="Q2" s="232"/>
      <c r="R2" s="232"/>
      <c r="S2" s="232"/>
      <c r="T2" s="232"/>
      <c r="U2" s="232"/>
    </row>
    <row r="3" spans="1:21" ht="15.5" x14ac:dyDescent="0.35">
      <c r="B3" s="200"/>
      <c r="C3" s="201" t="s">
        <v>151</v>
      </c>
      <c r="D3" s="201" t="s">
        <v>151</v>
      </c>
      <c r="E3" s="202" t="s">
        <v>216</v>
      </c>
      <c r="F3" s="203" t="s">
        <v>216</v>
      </c>
      <c r="G3" s="232"/>
      <c r="H3" s="230"/>
      <c r="I3" s="230"/>
      <c r="J3" s="230"/>
      <c r="K3" s="230"/>
      <c r="L3" s="230"/>
      <c r="M3" s="230"/>
      <c r="N3" s="230"/>
      <c r="O3" s="230"/>
      <c r="P3" s="230"/>
      <c r="Q3" s="232"/>
      <c r="R3" s="232"/>
      <c r="S3" s="232"/>
      <c r="T3" s="232"/>
      <c r="U3" s="232"/>
    </row>
    <row r="4" spans="1:21" ht="88.5" customHeight="1" x14ac:dyDescent="0.35">
      <c r="B4" s="340" t="s">
        <v>217</v>
      </c>
      <c r="C4" s="341"/>
      <c r="D4" s="341"/>
      <c r="E4" s="341"/>
      <c r="F4" s="342"/>
      <c r="G4" s="235"/>
      <c r="H4" s="236"/>
      <c r="I4" s="236"/>
      <c r="J4" s="236"/>
      <c r="K4" s="236"/>
      <c r="L4" s="236"/>
      <c r="M4" s="236"/>
      <c r="N4" s="236"/>
      <c r="O4" s="230"/>
      <c r="P4" s="230"/>
      <c r="Q4" s="232"/>
      <c r="R4" s="232"/>
      <c r="S4" s="232"/>
      <c r="T4" s="232"/>
      <c r="U4" s="232"/>
    </row>
    <row r="5" spans="1:21" s="232" customFormat="1" ht="15.5" x14ac:dyDescent="0.35">
      <c r="B5" s="204" t="s">
        <v>152</v>
      </c>
      <c r="C5" s="205"/>
      <c r="D5" s="237"/>
      <c r="E5" s="237"/>
      <c r="F5" s="237"/>
      <c r="G5" s="235" t="s">
        <v>102</v>
      </c>
      <c r="H5" s="236"/>
      <c r="I5" s="236"/>
      <c r="J5" s="236"/>
      <c r="K5" s="236"/>
      <c r="L5" s="236"/>
      <c r="M5" s="236"/>
      <c r="N5" s="236"/>
      <c r="O5" s="230"/>
      <c r="P5" s="230"/>
    </row>
    <row r="6" spans="1:21" s="232" customFormat="1" ht="15.5" x14ac:dyDescent="0.35">
      <c r="B6" s="204" t="s">
        <v>152</v>
      </c>
      <c r="C6" s="237"/>
      <c r="D6" s="205"/>
      <c r="E6" s="237"/>
      <c r="F6" s="206"/>
      <c r="G6" s="235"/>
      <c r="H6" s="236"/>
      <c r="I6" s="236"/>
      <c r="J6" s="236"/>
      <c r="K6" s="236"/>
      <c r="L6" s="236"/>
      <c r="M6" s="236"/>
      <c r="N6" s="236"/>
      <c r="O6" s="230"/>
      <c r="P6" s="230"/>
    </row>
    <row r="7" spans="1:21" s="232" customFormat="1" ht="15.5" x14ac:dyDescent="0.35">
      <c r="B7" s="206"/>
      <c r="C7" s="237"/>
      <c r="D7" s="237"/>
      <c r="E7" s="237"/>
      <c r="F7" s="206"/>
      <c r="G7" s="235" t="s">
        <v>103</v>
      </c>
      <c r="H7" s="236"/>
      <c r="I7" s="236"/>
      <c r="J7" s="236"/>
      <c r="K7" s="236"/>
      <c r="L7" s="236"/>
      <c r="M7" s="236"/>
      <c r="N7" s="236"/>
      <c r="O7" s="230"/>
      <c r="P7" s="230"/>
    </row>
    <row r="8" spans="1:21" s="232" customFormat="1" ht="15.5" x14ac:dyDescent="0.35">
      <c r="B8" s="204" t="s">
        <v>153</v>
      </c>
      <c r="C8" s="237"/>
      <c r="D8" s="237"/>
      <c r="E8" s="205"/>
      <c r="F8" s="206"/>
      <c r="G8" s="235" t="s">
        <v>194</v>
      </c>
      <c r="H8" s="236"/>
      <c r="I8" s="236"/>
      <c r="J8" s="236"/>
      <c r="K8" s="236"/>
      <c r="L8" s="236"/>
      <c r="M8" s="236"/>
      <c r="N8" s="236"/>
      <c r="O8" s="230"/>
      <c r="P8" s="230"/>
    </row>
    <row r="9" spans="1:21" s="232" customFormat="1" ht="15.5" x14ac:dyDescent="0.35">
      <c r="A9" s="232" t="s">
        <v>104</v>
      </c>
      <c r="B9" s="204" t="s">
        <v>153</v>
      </c>
      <c r="C9" s="237"/>
      <c r="D9" s="237"/>
      <c r="E9" s="206"/>
      <c r="F9" s="205"/>
      <c r="G9" s="235" t="s">
        <v>195</v>
      </c>
      <c r="H9" s="236"/>
      <c r="I9" s="236"/>
      <c r="J9" s="236"/>
      <c r="K9" s="236"/>
      <c r="L9" s="236"/>
      <c r="M9" s="236"/>
      <c r="N9" s="236"/>
      <c r="O9" s="230"/>
      <c r="P9" s="230"/>
    </row>
    <row r="10" spans="1:21" s="232" customFormat="1" ht="15.5" x14ac:dyDescent="0.35">
      <c r="B10" s="207"/>
      <c r="C10" s="237"/>
      <c r="D10" s="237"/>
      <c r="E10" s="207"/>
      <c r="F10" s="207"/>
      <c r="G10" s="235" t="s">
        <v>196</v>
      </c>
      <c r="H10" s="236"/>
      <c r="I10" s="236"/>
      <c r="J10" s="236"/>
      <c r="K10" s="236"/>
      <c r="L10" s="236"/>
      <c r="M10" s="236"/>
      <c r="N10" s="236"/>
      <c r="O10" s="230"/>
      <c r="P10" s="230"/>
    </row>
    <row r="11" spans="1:21" s="232" customFormat="1" ht="15.65" customHeight="1" x14ac:dyDescent="0.35">
      <c r="B11" s="204" t="s">
        <v>154</v>
      </c>
      <c r="C11" s="208"/>
      <c r="D11" s="237"/>
      <c r="E11" s="207"/>
      <c r="F11" s="207"/>
      <c r="G11" s="235" t="s">
        <v>102</v>
      </c>
      <c r="H11" s="236"/>
      <c r="I11" s="236"/>
      <c r="J11" s="236"/>
      <c r="K11" s="236"/>
      <c r="L11" s="236"/>
      <c r="M11" s="236"/>
      <c r="N11" s="236"/>
      <c r="O11" s="230"/>
      <c r="P11" s="230"/>
    </row>
    <row r="12" spans="1:21" s="232" customFormat="1" ht="15.5" x14ac:dyDescent="0.35">
      <c r="B12" s="204" t="s">
        <v>154</v>
      </c>
      <c r="C12" s="237"/>
      <c r="D12" s="208"/>
      <c r="E12" s="209"/>
      <c r="F12" s="238"/>
      <c r="G12" s="235"/>
      <c r="H12" s="236"/>
      <c r="I12" s="236"/>
      <c r="J12" s="236"/>
      <c r="K12" s="236"/>
      <c r="L12" s="236"/>
      <c r="M12" s="236"/>
      <c r="N12" s="236"/>
      <c r="O12" s="230"/>
      <c r="P12" s="230"/>
    </row>
    <row r="13" spans="1:21" s="232" customFormat="1" ht="15.5" x14ac:dyDescent="0.35">
      <c r="B13" s="210"/>
      <c r="C13" s="237"/>
      <c r="D13" s="209"/>
      <c r="E13" s="209"/>
      <c r="F13" s="211"/>
      <c r="G13" s="235" t="s">
        <v>103</v>
      </c>
      <c r="H13" s="236"/>
      <c r="I13" s="236"/>
      <c r="J13" s="236"/>
      <c r="K13" s="236"/>
      <c r="L13" s="236"/>
      <c r="M13" s="236"/>
      <c r="N13" s="236"/>
      <c r="O13" s="230"/>
      <c r="P13" s="230"/>
    </row>
    <row r="14" spans="1:21" s="232" customFormat="1" ht="15.5" x14ac:dyDescent="0.35">
      <c r="B14" s="204" t="s">
        <v>155</v>
      </c>
      <c r="C14" s="237"/>
      <c r="D14" s="209"/>
      <c r="E14" s="239"/>
      <c r="F14" s="211"/>
      <c r="G14" s="235" t="s">
        <v>194</v>
      </c>
      <c r="H14" s="236"/>
      <c r="I14" s="236"/>
      <c r="J14" s="236"/>
      <c r="K14" s="236"/>
      <c r="L14" s="236"/>
      <c r="M14" s="236"/>
      <c r="N14" s="236"/>
      <c r="O14" s="230"/>
      <c r="P14" s="230"/>
    </row>
    <row r="15" spans="1:21" s="232" customFormat="1" ht="15.5" x14ac:dyDescent="0.35">
      <c r="B15" s="204" t="s">
        <v>155</v>
      </c>
      <c r="C15" s="237"/>
      <c r="D15" s="212"/>
      <c r="E15" s="213"/>
      <c r="F15" s="239"/>
      <c r="G15" s="235" t="s">
        <v>195</v>
      </c>
      <c r="H15" s="236"/>
      <c r="I15" s="236"/>
      <c r="J15" s="236"/>
      <c r="K15" s="236"/>
      <c r="L15" s="236"/>
      <c r="M15" s="236"/>
      <c r="N15" s="236"/>
      <c r="O15" s="230"/>
      <c r="P15" s="230"/>
    </row>
    <row r="16" spans="1:21" s="232" customFormat="1" ht="15.5" x14ac:dyDescent="0.35">
      <c r="B16" s="210"/>
      <c r="C16" s="237"/>
      <c r="D16" s="212"/>
      <c r="E16" s="213"/>
      <c r="F16" s="214"/>
      <c r="G16" s="235"/>
      <c r="H16" s="236"/>
      <c r="I16" s="236"/>
      <c r="J16" s="236"/>
      <c r="K16" s="236"/>
      <c r="L16" s="236"/>
      <c r="M16" s="236"/>
      <c r="N16" s="236"/>
      <c r="O16" s="230"/>
      <c r="P16" s="230"/>
    </row>
    <row r="17" spans="2:21" s="232" customFormat="1" ht="31" x14ac:dyDescent="0.35">
      <c r="B17" s="215" t="s">
        <v>156</v>
      </c>
      <c r="C17" s="216"/>
      <c r="D17" s="217">
        <f>F43</f>
        <v>52.57500000000001</v>
      </c>
      <c r="E17" s="217">
        <f>F43</f>
        <v>52.57500000000001</v>
      </c>
      <c r="F17" s="217">
        <f>F43</f>
        <v>52.57500000000001</v>
      </c>
      <c r="G17" s="240" t="s">
        <v>197</v>
      </c>
      <c r="H17" s="236"/>
      <c r="I17" s="236"/>
      <c r="J17" s="236"/>
      <c r="K17" s="236"/>
      <c r="L17" s="236"/>
      <c r="M17" s="236"/>
      <c r="N17" s="236"/>
      <c r="O17" s="230"/>
      <c r="P17" s="230"/>
    </row>
    <row r="18" spans="2:21" s="232" customFormat="1" ht="15.5" x14ac:dyDescent="0.35">
      <c r="B18" s="210"/>
      <c r="C18" s="237"/>
      <c r="D18" s="218"/>
      <c r="E18" s="241"/>
      <c r="F18" s="242"/>
      <c r="G18" s="235"/>
      <c r="H18" s="236"/>
      <c r="I18" s="236"/>
      <c r="J18" s="236"/>
      <c r="K18" s="236"/>
      <c r="L18" s="236"/>
      <c r="M18" s="236"/>
      <c r="N18" s="236"/>
      <c r="O18" s="230"/>
      <c r="P18" s="230"/>
    </row>
    <row r="19" spans="2:21" s="232" customFormat="1" ht="15.5" x14ac:dyDescent="0.35">
      <c r="B19" s="219" t="s">
        <v>105</v>
      </c>
      <c r="C19" s="217">
        <f>SUM(C5:C17)</f>
        <v>0</v>
      </c>
      <c r="D19" s="217">
        <f>SUM(D5:D17)</f>
        <v>52.57500000000001</v>
      </c>
      <c r="E19" s="217">
        <f t="shared" ref="E19:F19" si="0">SUM(E5:E17)</f>
        <v>52.57500000000001</v>
      </c>
      <c r="F19" s="217">
        <f t="shared" si="0"/>
        <v>52.57500000000001</v>
      </c>
      <c r="G19" s="235" t="s">
        <v>106</v>
      </c>
      <c r="H19" s="236"/>
      <c r="I19" s="236"/>
      <c r="J19" s="236"/>
      <c r="K19" s="236"/>
      <c r="L19" s="236"/>
      <c r="M19" s="236"/>
      <c r="N19" s="236"/>
      <c r="O19" s="230"/>
      <c r="P19" s="230"/>
    </row>
    <row r="20" spans="2:21" s="232" customFormat="1" ht="15.5" x14ac:dyDescent="0.35">
      <c r="B20" s="210"/>
      <c r="C20" s="237"/>
      <c r="D20" s="220"/>
      <c r="E20" s="220"/>
      <c r="F20" s="242"/>
      <c r="G20" s="235"/>
      <c r="H20" s="236"/>
      <c r="I20" s="236"/>
      <c r="J20" s="236"/>
      <c r="K20" s="236"/>
      <c r="L20" s="236"/>
      <c r="M20" s="236"/>
      <c r="N20" s="236"/>
      <c r="O20" s="230"/>
      <c r="P20" s="230"/>
    </row>
    <row r="21" spans="2:21" s="232" customFormat="1" ht="15.5" x14ac:dyDescent="0.35">
      <c r="B21" s="219" t="s">
        <v>157</v>
      </c>
      <c r="C21" s="221"/>
      <c r="D21" s="221"/>
      <c r="E21" s="216"/>
      <c r="F21" s="243"/>
      <c r="G21" s="235"/>
      <c r="H21" s="236"/>
      <c r="I21" s="236"/>
      <c r="J21" s="236"/>
      <c r="K21" s="236"/>
      <c r="L21" s="236"/>
      <c r="M21" s="236"/>
      <c r="N21" s="236"/>
      <c r="O21" s="230"/>
      <c r="P21" s="230"/>
    </row>
    <row r="22" spans="2:21" s="232" customFormat="1" ht="15.5" x14ac:dyDescent="0.35">
      <c r="B22" s="244" t="s">
        <v>218</v>
      </c>
      <c r="C22" s="245"/>
      <c r="D22" s="245"/>
      <c r="E22" s="245"/>
      <c r="F22" s="245"/>
      <c r="G22" s="235" t="s">
        <v>107</v>
      </c>
      <c r="H22" s="236"/>
      <c r="I22" s="236"/>
      <c r="J22" s="236"/>
      <c r="K22" s="236"/>
      <c r="L22" s="236"/>
      <c r="M22" s="236"/>
      <c r="N22" s="236"/>
      <c r="O22" s="230"/>
      <c r="P22" s="230"/>
    </row>
    <row r="23" spans="2:21" s="232" customFormat="1" ht="15.5" x14ac:dyDescent="0.35">
      <c r="B23" s="244" t="s">
        <v>219</v>
      </c>
      <c r="C23" s="245"/>
      <c r="D23" s="246"/>
      <c r="E23" s="246"/>
      <c r="F23" s="246"/>
      <c r="G23" s="240" t="s">
        <v>220</v>
      </c>
      <c r="H23" s="236"/>
      <c r="I23" s="236"/>
      <c r="J23" s="236"/>
      <c r="K23" s="236"/>
      <c r="L23" s="236"/>
      <c r="M23" s="236"/>
      <c r="N23" s="236"/>
      <c r="O23" s="230"/>
      <c r="P23" s="230"/>
    </row>
    <row r="24" spans="2:21" s="232" customFormat="1" ht="20.149999999999999" customHeight="1" x14ac:dyDescent="0.35">
      <c r="B24" s="219" t="s">
        <v>108</v>
      </c>
      <c r="C24" s="217">
        <f>C19+C21+C22+C23</f>
        <v>0</v>
      </c>
      <c r="D24" s="217">
        <f>D19+D21+D22+D23</f>
        <v>52.57500000000001</v>
      </c>
      <c r="E24" s="217">
        <f>E19+E21+E22+E23</f>
        <v>52.57500000000001</v>
      </c>
      <c r="F24" s="217">
        <f>F19+F21+F22+F23</f>
        <v>52.57500000000001</v>
      </c>
      <c r="G24" s="235" t="s">
        <v>106</v>
      </c>
      <c r="H24" s="236"/>
      <c r="I24" s="236"/>
      <c r="J24" s="236"/>
      <c r="K24" s="236"/>
      <c r="L24" s="236"/>
      <c r="M24" s="236"/>
      <c r="N24" s="236"/>
      <c r="O24" s="230"/>
      <c r="P24" s="230"/>
    </row>
    <row r="25" spans="2:21" s="232" customFormat="1" x14ac:dyDescent="0.3">
      <c r="B25" s="247"/>
      <c r="C25" s="137"/>
      <c r="D25" s="137"/>
      <c r="E25" s="137"/>
      <c r="F25" s="137"/>
      <c r="G25" s="137"/>
      <c r="H25" s="248"/>
      <c r="I25" s="249"/>
      <c r="J25" s="230"/>
      <c r="K25" s="230"/>
      <c r="L25" s="230"/>
      <c r="M25" s="230"/>
      <c r="N25" s="230"/>
      <c r="O25" s="230"/>
      <c r="P25" s="230"/>
    </row>
    <row r="26" spans="2:21" s="232" customFormat="1" ht="73.5" customHeight="1" x14ac:dyDescent="0.3">
      <c r="B26" s="343" t="s">
        <v>221</v>
      </c>
      <c r="C26" s="344"/>
      <c r="D26" s="344"/>
      <c r="E26" s="344"/>
      <c r="F26" s="345"/>
      <c r="G26" s="137"/>
      <c r="H26" s="248"/>
      <c r="I26" s="249"/>
      <c r="J26" s="230"/>
      <c r="K26" s="230"/>
      <c r="L26" s="230"/>
      <c r="M26" s="230"/>
      <c r="N26" s="230"/>
      <c r="O26" s="230"/>
      <c r="P26" s="230"/>
    </row>
    <row r="27" spans="2:21" s="232" customFormat="1" x14ac:dyDescent="0.3">
      <c r="B27" s="247"/>
      <c r="C27" s="137"/>
      <c r="D27" s="137"/>
      <c r="E27" s="137"/>
      <c r="F27" s="137"/>
      <c r="G27" s="137"/>
      <c r="H27" s="248"/>
      <c r="I27" s="249"/>
      <c r="J27" s="230"/>
      <c r="K27" s="230"/>
      <c r="L27" s="230"/>
      <c r="M27" s="230"/>
      <c r="N27" s="230"/>
      <c r="O27" s="230"/>
      <c r="P27" s="230"/>
    </row>
    <row r="28" spans="2:21" s="232" customFormat="1" ht="21.65" customHeight="1" thickBot="1" x14ac:dyDescent="0.4">
      <c r="B28" s="247"/>
      <c r="C28" s="250" t="s">
        <v>109</v>
      </c>
      <c r="D28" s="250" t="s">
        <v>198</v>
      </c>
      <c r="E28" s="250"/>
      <c r="F28" s="250"/>
      <c r="G28" s="250"/>
      <c r="I28" s="251"/>
      <c r="J28" s="230"/>
      <c r="K28" s="230"/>
      <c r="L28" s="252"/>
      <c r="M28" s="230"/>
      <c r="N28" s="230"/>
      <c r="O28" s="230"/>
      <c r="P28" s="230"/>
    </row>
    <row r="29" spans="2:21" ht="15" thickBot="1" x14ac:dyDescent="0.4">
      <c r="B29" s="247"/>
      <c r="C29" s="250"/>
      <c r="D29" s="223" t="s">
        <v>110</v>
      </c>
      <c r="E29" s="223"/>
      <c r="F29" s="223"/>
      <c r="G29" s="223"/>
      <c r="H29" s="253">
        <f>(C24*1+D24*1+E24*3+F24*3)/8</f>
        <v>46.003125000000011</v>
      </c>
      <c r="I29" s="235" t="s">
        <v>106</v>
      </c>
      <c r="J29" s="254"/>
      <c r="K29" s="230"/>
      <c r="L29" s="252"/>
      <c r="M29" s="230"/>
      <c r="N29" s="230"/>
      <c r="O29" s="230"/>
      <c r="P29" s="230"/>
      <c r="Q29" s="232"/>
      <c r="R29" s="232"/>
      <c r="S29" s="232"/>
      <c r="T29" s="232"/>
      <c r="U29" s="232"/>
    </row>
    <row r="30" spans="2:21" ht="15" thickBot="1" x14ac:dyDescent="0.4">
      <c r="B30" s="247"/>
      <c r="C30" s="250"/>
      <c r="D30" s="255" t="s">
        <v>111</v>
      </c>
      <c r="E30" s="255"/>
      <c r="F30" s="255"/>
      <c r="G30" s="255"/>
      <c r="H30" s="256">
        <f>(C24*1+D24*1+E24*3+F24*3)/7</f>
        <v>52.57500000000001</v>
      </c>
      <c r="I30" s="235" t="s">
        <v>106</v>
      </c>
      <c r="J30" s="230"/>
      <c r="K30" s="230"/>
      <c r="L30" s="230"/>
      <c r="M30" s="230"/>
      <c r="N30" s="230"/>
      <c r="O30" s="230"/>
      <c r="P30" s="230"/>
      <c r="Q30" s="232"/>
      <c r="R30" s="232"/>
      <c r="S30" s="232"/>
      <c r="T30" s="232"/>
      <c r="U30" s="232"/>
    </row>
    <row r="31" spans="2:21" ht="15" thickBot="1" x14ac:dyDescent="0.4">
      <c r="B31" s="247"/>
      <c r="C31" s="250"/>
      <c r="D31" s="223" t="s">
        <v>112</v>
      </c>
      <c r="E31" s="223"/>
      <c r="F31" s="223"/>
      <c r="G31" s="223"/>
      <c r="H31" s="257">
        <f>(E24*3+F24*3)/6</f>
        <v>52.57500000000001</v>
      </c>
      <c r="I31" s="235" t="s">
        <v>106</v>
      </c>
      <c r="J31" s="254"/>
      <c r="K31" s="230"/>
      <c r="L31" s="230"/>
      <c r="M31" s="230"/>
      <c r="N31" s="230"/>
      <c r="O31" s="230"/>
      <c r="P31" s="230"/>
      <c r="Q31" s="232"/>
      <c r="R31" s="232"/>
      <c r="S31" s="232"/>
      <c r="T31" s="232"/>
      <c r="U31" s="232"/>
    </row>
    <row r="32" spans="2:21" x14ac:dyDescent="0.3">
      <c r="B32" s="247"/>
      <c r="C32" s="247"/>
      <c r="D32" s="247"/>
      <c r="E32" s="247"/>
      <c r="F32" s="247"/>
      <c r="G32" s="247"/>
      <c r="H32" s="247"/>
      <c r="I32" s="230"/>
      <c r="J32" s="230"/>
      <c r="K32" s="230"/>
      <c r="L32" s="230"/>
      <c r="M32" s="230"/>
      <c r="N32" s="230"/>
      <c r="O32" s="230"/>
      <c r="P32" s="230"/>
      <c r="Q32" s="232"/>
      <c r="R32" s="232"/>
      <c r="S32" s="232"/>
      <c r="T32" s="232"/>
      <c r="U32" s="232"/>
    </row>
    <row r="33" spans="1:21" x14ac:dyDescent="0.3">
      <c r="B33" s="247"/>
      <c r="C33" s="247"/>
      <c r="D33" s="247"/>
      <c r="E33" s="247"/>
      <c r="I33" s="230"/>
      <c r="J33" s="230"/>
      <c r="K33" s="230"/>
      <c r="L33" s="230"/>
      <c r="M33" s="230"/>
      <c r="N33" s="230"/>
      <c r="O33" s="230"/>
      <c r="P33" s="230"/>
      <c r="Q33" s="232"/>
      <c r="R33" s="232"/>
      <c r="S33" s="232"/>
      <c r="T33" s="232"/>
      <c r="U33" s="232"/>
    </row>
    <row r="34" spans="1:21" x14ac:dyDescent="0.3">
      <c r="B34" s="247"/>
      <c r="C34" s="137"/>
      <c r="D34" s="137"/>
      <c r="F34" s="247"/>
      <c r="G34" s="247"/>
      <c r="H34" s="247"/>
      <c r="I34" s="230"/>
      <c r="J34" s="230"/>
      <c r="K34" s="230"/>
      <c r="L34" s="230"/>
      <c r="M34" s="230"/>
      <c r="N34" s="230"/>
      <c r="O34" s="230"/>
      <c r="P34" s="230"/>
      <c r="Q34" s="232"/>
      <c r="R34" s="232"/>
      <c r="S34" s="232"/>
      <c r="T34" s="232"/>
      <c r="U34" s="232"/>
    </row>
    <row r="35" spans="1:21" ht="22.5" customHeight="1" x14ac:dyDescent="0.3">
      <c r="B35" s="247"/>
      <c r="C35" s="258" t="s">
        <v>113</v>
      </c>
      <c r="D35" s="137"/>
      <c r="F35" s="247"/>
      <c r="G35" s="247"/>
      <c r="H35" s="247"/>
      <c r="I35" s="230"/>
      <c r="J35" s="230"/>
      <c r="K35" s="230"/>
      <c r="L35" s="230"/>
      <c r="M35" s="230"/>
      <c r="N35" s="230"/>
      <c r="O35" s="230"/>
      <c r="P35" s="247"/>
    </row>
    <row r="36" spans="1:21" ht="15" thickBot="1" x14ac:dyDescent="0.4">
      <c r="A36" s="261"/>
      <c r="B36" s="262" t="s">
        <v>119</v>
      </c>
      <c r="C36" s="259" t="s">
        <v>114</v>
      </c>
      <c r="D36" s="260" t="s">
        <v>115</v>
      </c>
      <c r="E36" s="260" t="s">
        <v>116</v>
      </c>
      <c r="F36" s="260" t="s">
        <v>117</v>
      </c>
      <c r="G36" s="198" t="s">
        <v>118</v>
      </c>
      <c r="H36" s="231"/>
      <c r="I36" s="231"/>
      <c r="J36" s="231"/>
      <c r="K36" s="231"/>
      <c r="L36" s="231"/>
      <c r="M36" s="231"/>
      <c r="N36" s="231"/>
    </row>
    <row r="37" spans="1:21" ht="15.75" customHeight="1" x14ac:dyDescent="0.35">
      <c r="B37" s="283" t="s">
        <v>234</v>
      </c>
      <c r="C37" s="281" t="s">
        <v>77</v>
      </c>
      <c r="D37" s="282">
        <v>350.99</v>
      </c>
      <c r="E37" s="282">
        <v>214.98</v>
      </c>
      <c r="F37" s="263">
        <f t="shared" ref="F37:F42" si="1">D37-E37</f>
        <v>136.01000000000002</v>
      </c>
      <c r="G37" s="234" t="s">
        <v>106</v>
      </c>
      <c r="I37" s="137"/>
      <c r="J37" s="137"/>
      <c r="K37" s="137"/>
      <c r="L37" s="137"/>
      <c r="M37" s="137"/>
      <c r="N37" s="137"/>
      <c r="O37" s="137"/>
    </row>
    <row r="38" spans="1:21" ht="14.5" x14ac:dyDescent="0.35">
      <c r="B38" s="283" t="s">
        <v>234</v>
      </c>
      <c r="C38" s="278" t="s">
        <v>199</v>
      </c>
      <c r="D38" s="279">
        <v>189.28</v>
      </c>
      <c r="E38" s="280">
        <v>113.48</v>
      </c>
      <c r="F38" s="263">
        <f t="shared" si="1"/>
        <v>75.8</v>
      </c>
      <c r="G38" s="234" t="s">
        <v>106</v>
      </c>
      <c r="I38" s="137"/>
      <c r="J38" s="137"/>
      <c r="K38" s="137"/>
      <c r="L38" s="137"/>
      <c r="M38" s="137"/>
      <c r="N38" s="137"/>
      <c r="O38" s="137"/>
    </row>
    <row r="39" spans="1:21" ht="14.5" x14ac:dyDescent="0.35">
      <c r="B39" s="283" t="s">
        <v>234</v>
      </c>
      <c r="C39" s="278" t="s">
        <v>222</v>
      </c>
      <c r="D39" s="279">
        <v>226.44</v>
      </c>
      <c r="E39" s="284">
        <v>195.35</v>
      </c>
      <c r="F39" s="263">
        <f t="shared" si="1"/>
        <v>31.090000000000003</v>
      </c>
      <c r="G39" s="234" t="s">
        <v>106</v>
      </c>
      <c r="I39" s="137"/>
      <c r="J39" s="137"/>
      <c r="K39" s="137"/>
      <c r="L39" s="137"/>
      <c r="M39" s="137"/>
      <c r="N39" s="137"/>
      <c r="O39" s="137"/>
    </row>
    <row r="40" spans="1:21" ht="14.5" x14ac:dyDescent="0.35">
      <c r="B40" s="283" t="s">
        <v>234</v>
      </c>
      <c r="C40" s="278" t="s">
        <v>223</v>
      </c>
      <c r="D40" s="279">
        <v>263.91000000000003</v>
      </c>
      <c r="E40" s="284">
        <v>245.98</v>
      </c>
      <c r="F40" s="263">
        <f t="shared" si="1"/>
        <v>17.930000000000035</v>
      </c>
      <c r="G40" s="234" t="s">
        <v>106</v>
      </c>
      <c r="I40" s="137"/>
      <c r="J40" s="137"/>
      <c r="K40" s="137"/>
      <c r="L40" s="137"/>
      <c r="M40" s="137"/>
      <c r="N40" s="137"/>
      <c r="O40" s="137"/>
    </row>
    <row r="41" spans="1:21" ht="14.5" x14ac:dyDescent="0.35">
      <c r="B41" s="283" t="s">
        <v>234</v>
      </c>
      <c r="C41" s="278" t="s">
        <v>235</v>
      </c>
      <c r="D41" s="279">
        <v>99.74</v>
      </c>
      <c r="E41" s="284">
        <v>78.760000000000005</v>
      </c>
      <c r="F41" s="263">
        <f t="shared" si="1"/>
        <v>20.97999999999999</v>
      </c>
      <c r="G41" s="234" t="s">
        <v>106</v>
      </c>
      <c r="I41" s="137"/>
      <c r="J41" s="137"/>
      <c r="K41" s="137"/>
      <c r="L41" s="137"/>
      <c r="M41" s="137"/>
      <c r="N41" s="137"/>
      <c r="O41" s="137"/>
    </row>
    <row r="42" spans="1:21" ht="15" thickBot="1" x14ac:dyDescent="0.4">
      <c r="B42" s="283" t="s">
        <v>236</v>
      </c>
      <c r="C42" s="278" t="s">
        <v>237</v>
      </c>
      <c r="D42" s="279">
        <v>113.77</v>
      </c>
      <c r="E42" s="284">
        <v>80.13</v>
      </c>
      <c r="F42" s="263">
        <f t="shared" si="1"/>
        <v>33.64</v>
      </c>
      <c r="G42" s="234" t="s">
        <v>106</v>
      </c>
      <c r="I42" s="137"/>
      <c r="J42" s="137"/>
      <c r="K42" s="137"/>
      <c r="L42" s="137"/>
      <c r="M42" s="137"/>
      <c r="N42" s="137"/>
      <c r="O42" s="137"/>
    </row>
    <row r="43" spans="1:21" ht="45.75" customHeight="1" thickBot="1" x14ac:dyDescent="0.4">
      <c r="B43" s="247"/>
      <c r="C43" s="346" t="s">
        <v>120</v>
      </c>
      <c r="D43" s="346"/>
      <c r="E43" s="346"/>
      <c r="F43" s="264">
        <f>AVERAGE(F37:F42)</f>
        <v>52.57500000000001</v>
      </c>
      <c r="G43" s="234" t="s">
        <v>106</v>
      </c>
      <c r="H43" s="347" t="s">
        <v>158</v>
      </c>
      <c r="I43" s="347"/>
      <c r="J43" s="347"/>
      <c r="K43" s="347"/>
      <c r="L43" s="347"/>
      <c r="M43" s="347"/>
      <c r="N43" s="347"/>
      <c r="O43" s="347"/>
      <c r="P43" s="347"/>
    </row>
    <row r="44" spans="1:21" x14ac:dyDescent="0.3">
      <c r="C44" s="137"/>
      <c r="D44" s="137"/>
      <c r="I44" s="250"/>
    </row>
    <row r="45" spans="1:21" x14ac:dyDescent="0.3">
      <c r="C45" s="137"/>
      <c r="D45" s="137"/>
      <c r="F45" s="265"/>
    </row>
    <row r="46" spans="1:21" x14ac:dyDescent="0.3">
      <c r="C46" s="137"/>
      <c r="D46" s="137"/>
    </row>
    <row r="47" spans="1:21" x14ac:dyDescent="0.3">
      <c r="C47" s="137"/>
      <c r="D47" s="137"/>
    </row>
    <row r="48" spans="1:21" x14ac:dyDescent="0.3">
      <c r="C48" s="137"/>
      <c r="D48" s="137"/>
    </row>
    <row r="49" spans="3:4" x14ac:dyDescent="0.3">
      <c r="C49" s="137"/>
      <c r="D49" s="137"/>
    </row>
    <row r="50" spans="3:4" x14ac:dyDescent="0.3">
      <c r="C50" s="137"/>
      <c r="D50" s="137"/>
    </row>
    <row r="51" spans="3:4" x14ac:dyDescent="0.3">
      <c r="C51" s="137"/>
      <c r="D51" s="137"/>
    </row>
    <row r="52" spans="3:4" x14ac:dyDescent="0.3">
      <c r="C52" s="137"/>
      <c r="D52" s="137"/>
    </row>
    <row r="53" spans="3:4" x14ac:dyDescent="0.3">
      <c r="C53" s="137"/>
      <c r="D53" s="137"/>
    </row>
    <row r="54" spans="3:4" x14ac:dyDescent="0.3">
      <c r="C54" s="137"/>
      <c r="D54" s="137"/>
    </row>
    <row r="55" spans="3:4" x14ac:dyDescent="0.3">
      <c r="C55" s="137"/>
      <c r="D55" s="137"/>
    </row>
    <row r="56" spans="3:4" x14ac:dyDescent="0.3">
      <c r="C56" s="137"/>
      <c r="D56" s="137"/>
    </row>
    <row r="57" spans="3:4" x14ac:dyDescent="0.3">
      <c r="C57" s="137"/>
      <c r="D57" s="137"/>
    </row>
    <row r="58" spans="3:4" x14ac:dyDescent="0.3">
      <c r="C58" s="137"/>
      <c r="D58" s="137"/>
    </row>
    <row r="59" spans="3:4" x14ac:dyDescent="0.3">
      <c r="C59" s="137"/>
      <c r="D59" s="137"/>
    </row>
    <row r="60" spans="3:4" x14ac:dyDescent="0.3">
      <c r="C60" s="137"/>
      <c r="D60" s="137"/>
    </row>
    <row r="61" spans="3:4" x14ac:dyDescent="0.3">
      <c r="C61" s="137"/>
      <c r="D61" s="137"/>
    </row>
    <row r="62" spans="3:4" x14ac:dyDescent="0.3">
      <c r="C62" s="137"/>
      <c r="D62" s="137"/>
    </row>
    <row r="63" spans="3:4" x14ac:dyDescent="0.3">
      <c r="C63" s="137"/>
      <c r="D63" s="137"/>
    </row>
    <row r="64" spans="3:4" x14ac:dyDescent="0.3">
      <c r="C64" s="137"/>
      <c r="D64" s="137"/>
    </row>
    <row r="65" spans="3:4" x14ac:dyDescent="0.3">
      <c r="C65" s="137"/>
      <c r="D65" s="137"/>
    </row>
    <row r="66" spans="3:4" x14ac:dyDescent="0.3">
      <c r="C66" s="137"/>
      <c r="D66" s="137"/>
    </row>
    <row r="67" spans="3:4" x14ac:dyDescent="0.3">
      <c r="C67" s="137"/>
      <c r="D67" s="137"/>
    </row>
    <row r="68" spans="3:4" x14ac:dyDescent="0.3">
      <c r="C68" s="137"/>
      <c r="D68" s="137"/>
    </row>
    <row r="69" spans="3:4" x14ac:dyDescent="0.3">
      <c r="C69" s="137"/>
      <c r="D69" s="137"/>
    </row>
    <row r="70" spans="3:4" x14ac:dyDescent="0.3">
      <c r="C70" s="137"/>
      <c r="D70" s="137"/>
    </row>
    <row r="71" spans="3:4" x14ac:dyDescent="0.3">
      <c r="C71" s="137"/>
      <c r="D71" s="137"/>
    </row>
    <row r="72" spans="3:4" x14ac:dyDescent="0.3">
      <c r="C72" s="137"/>
      <c r="D72" s="137"/>
    </row>
    <row r="73" spans="3:4" x14ac:dyDescent="0.3">
      <c r="C73" s="137"/>
      <c r="D73" s="137"/>
    </row>
    <row r="74" spans="3:4" x14ac:dyDescent="0.3">
      <c r="C74" s="137"/>
      <c r="D74" s="137"/>
    </row>
    <row r="75" spans="3:4" x14ac:dyDescent="0.3">
      <c r="C75" s="137"/>
      <c r="D75" s="137"/>
    </row>
    <row r="76" spans="3:4" x14ac:dyDescent="0.3">
      <c r="C76" s="137"/>
      <c r="D76" s="137"/>
    </row>
    <row r="77" spans="3:4" x14ac:dyDescent="0.3">
      <c r="C77" s="137"/>
      <c r="D77" s="137"/>
    </row>
    <row r="78" spans="3:4" x14ac:dyDescent="0.3">
      <c r="C78" s="137"/>
      <c r="D78" s="137"/>
    </row>
    <row r="79" spans="3:4" x14ac:dyDescent="0.3">
      <c r="C79" s="137"/>
      <c r="D79" s="137"/>
    </row>
    <row r="80" spans="3:4" x14ac:dyDescent="0.3">
      <c r="C80" s="137"/>
      <c r="D80" s="137"/>
    </row>
    <row r="81" spans="3:4" x14ac:dyDescent="0.3">
      <c r="C81" s="137"/>
      <c r="D81" s="137"/>
    </row>
    <row r="82" spans="3:4" x14ac:dyDescent="0.3">
      <c r="C82" s="137"/>
      <c r="D82" s="137"/>
    </row>
    <row r="83" spans="3:4" x14ac:dyDescent="0.3">
      <c r="C83" s="137"/>
      <c r="D83" s="137"/>
    </row>
    <row r="84" spans="3:4" x14ac:dyDescent="0.3">
      <c r="C84" s="137"/>
      <c r="D84" s="137"/>
    </row>
    <row r="85" spans="3:4" x14ac:dyDescent="0.3">
      <c r="C85" s="137"/>
      <c r="D85" s="137"/>
    </row>
    <row r="86" spans="3:4" x14ac:dyDescent="0.3">
      <c r="C86" s="137"/>
      <c r="D86" s="137"/>
    </row>
    <row r="87" spans="3:4" x14ac:dyDescent="0.3">
      <c r="C87" s="137"/>
      <c r="D87" s="137"/>
    </row>
    <row r="88" spans="3:4" x14ac:dyDescent="0.3">
      <c r="C88" s="137"/>
      <c r="D88" s="137"/>
    </row>
    <row r="89" spans="3:4" x14ac:dyDescent="0.3">
      <c r="C89" s="137"/>
      <c r="D89" s="137"/>
    </row>
    <row r="90" spans="3:4" x14ac:dyDescent="0.3">
      <c r="C90" s="137"/>
      <c r="D90" s="137"/>
    </row>
    <row r="91" spans="3:4" x14ac:dyDescent="0.3">
      <c r="C91" s="137"/>
      <c r="D91" s="137"/>
    </row>
    <row r="92" spans="3:4" x14ac:dyDescent="0.3">
      <c r="C92" s="137"/>
      <c r="D92" s="137"/>
    </row>
    <row r="93" spans="3:4" x14ac:dyDescent="0.3">
      <c r="C93" s="137"/>
      <c r="D93" s="137"/>
    </row>
    <row r="94" spans="3:4" x14ac:dyDescent="0.3">
      <c r="C94" s="137"/>
      <c r="D94" s="137"/>
    </row>
    <row r="95" spans="3:4" x14ac:dyDescent="0.3">
      <c r="C95" s="137"/>
      <c r="D95" s="137"/>
    </row>
    <row r="96" spans="3:4" x14ac:dyDescent="0.3">
      <c r="C96" s="137"/>
      <c r="D96" s="137"/>
    </row>
    <row r="97" spans="3:4" x14ac:dyDescent="0.3">
      <c r="C97" s="137"/>
      <c r="D97" s="137"/>
    </row>
    <row r="98" spans="3:4" x14ac:dyDescent="0.3">
      <c r="C98" s="137"/>
      <c r="D98" s="137"/>
    </row>
    <row r="99" spans="3:4" x14ac:dyDescent="0.3">
      <c r="C99" s="137"/>
      <c r="D99" s="137"/>
    </row>
    <row r="100" spans="3:4" x14ac:dyDescent="0.3">
      <c r="C100" s="137"/>
      <c r="D100" s="137"/>
    </row>
    <row r="101" spans="3:4" x14ac:dyDescent="0.3">
      <c r="C101" s="137"/>
      <c r="D101" s="137"/>
    </row>
    <row r="102" spans="3:4" x14ac:dyDescent="0.3">
      <c r="C102" s="137"/>
      <c r="D102" s="137"/>
    </row>
    <row r="103" spans="3:4" x14ac:dyDescent="0.3">
      <c r="C103" s="137"/>
      <c r="D103" s="137"/>
    </row>
    <row r="104" spans="3:4" x14ac:dyDescent="0.3">
      <c r="C104" s="137"/>
      <c r="D104" s="137"/>
    </row>
    <row r="105" spans="3:4" x14ac:dyDescent="0.3">
      <c r="C105" s="137"/>
      <c r="D105" s="137"/>
    </row>
    <row r="106" spans="3:4" x14ac:dyDescent="0.3">
      <c r="C106" s="137"/>
      <c r="D106" s="137"/>
    </row>
    <row r="107" spans="3:4" x14ac:dyDescent="0.3">
      <c r="C107" s="137"/>
      <c r="D107" s="137"/>
    </row>
    <row r="108" spans="3:4" x14ac:dyDescent="0.3">
      <c r="C108" s="137"/>
      <c r="D108" s="137"/>
    </row>
    <row r="109" spans="3:4" x14ac:dyDescent="0.3">
      <c r="C109" s="137"/>
      <c r="D109" s="137"/>
    </row>
    <row r="110" spans="3:4" x14ac:dyDescent="0.3">
      <c r="C110" s="137"/>
      <c r="D110" s="137"/>
    </row>
    <row r="111" spans="3:4" x14ac:dyDescent="0.3">
      <c r="C111" s="137"/>
      <c r="D111" s="137"/>
    </row>
    <row r="112" spans="3:4" x14ac:dyDescent="0.3">
      <c r="C112" s="137"/>
      <c r="D112" s="137"/>
    </row>
    <row r="113" spans="3:4" x14ac:dyDescent="0.3">
      <c r="C113" s="137"/>
      <c r="D113" s="137"/>
    </row>
    <row r="114" spans="3:4" x14ac:dyDescent="0.3">
      <c r="C114" s="137"/>
      <c r="D114" s="137"/>
    </row>
    <row r="115" spans="3:4" x14ac:dyDescent="0.3">
      <c r="C115" s="137"/>
      <c r="D115" s="137"/>
    </row>
    <row r="116" spans="3:4" x14ac:dyDescent="0.3">
      <c r="C116" s="137"/>
      <c r="D116" s="137"/>
    </row>
    <row r="117" spans="3:4" x14ac:dyDescent="0.3">
      <c r="C117" s="137"/>
      <c r="D117" s="137"/>
    </row>
    <row r="118" spans="3:4" x14ac:dyDescent="0.3">
      <c r="C118" s="137"/>
      <c r="D118" s="137"/>
    </row>
    <row r="119" spans="3:4" x14ac:dyDescent="0.3">
      <c r="C119" s="137"/>
      <c r="D119" s="137"/>
    </row>
    <row r="120" spans="3:4" x14ac:dyDescent="0.3">
      <c r="C120" s="137"/>
      <c r="D120" s="137"/>
    </row>
    <row r="121" spans="3:4" x14ac:dyDescent="0.3">
      <c r="C121" s="137"/>
      <c r="D121" s="137"/>
    </row>
    <row r="122" spans="3:4" x14ac:dyDescent="0.3">
      <c r="C122" s="137"/>
      <c r="D122" s="137"/>
    </row>
    <row r="123" spans="3:4" x14ac:dyDescent="0.3">
      <c r="C123" s="137"/>
      <c r="D123" s="137"/>
    </row>
    <row r="124" spans="3:4" x14ac:dyDescent="0.3">
      <c r="C124" s="137"/>
      <c r="D124" s="137"/>
    </row>
  </sheetData>
  <sheetProtection algorithmName="SHA-512" hashValue="f1V11S7E0tZDCo2V2JFkDmfTqpxszZU/35blBPpdC83sglrlKDSu6QSzRXkXCiOjdkij4d986w1AbQ5hQuQrGQ==" saltValue="BJQWgLEBl06U8mIuH+HaAA==" spinCount="100000" sheet="1" formatCells="0"/>
  <mergeCells count="5">
    <mergeCell ref="B1:H1"/>
    <mergeCell ref="B4:F4"/>
    <mergeCell ref="B26:F26"/>
    <mergeCell ref="C43:E43"/>
    <mergeCell ref="H43:P43"/>
  </mergeCells>
  <hyperlinks>
    <hyperlink ref="O1" r:id="rId1" xr:uid="{44944A80-721B-475A-89F8-86354E9F5E73}"/>
    <hyperlink ref="G36" r:id="rId2" xr:uid="{FDD53F81-B19F-4C6F-8BE7-91126C54E60A}"/>
  </hyperlinks>
  <pageMargins left="0.7" right="0.7" top="0.75" bottom="0.75" header="0.3" footer="0.3"/>
  <pageSetup paperSize="9" orientation="portrait" verticalDpi="300"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Lapa6">
    <tabColor theme="5" tint="0.79998168889431442"/>
  </sheetPr>
  <dimension ref="A1:O60"/>
  <sheetViews>
    <sheetView zoomScale="90" zoomScaleNormal="90" workbookViewId="0">
      <pane xSplit="2" ySplit="5" topLeftCell="C6" activePane="bottomRight" state="frozen"/>
      <selection pane="topRight" activeCell="C1" sqref="C1"/>
      <selection pane="bottomLeft" activeCell="A6" sqref="A6"/>
      <selection pane="bottomRight" activeCell="C6" sqref="C6"/>
    </sheetView>
  </sheetViews>
  <sheetFormatPr defaultRowHeight="13" x14ac:dyDescent="0.3"/>
  <cols>
    <col min="1" max="1" width="25.81640625" style="21" customWidth="1"/>
    <col min="2" max="2" width="40.54296875" style="21" customWidth="1"/>
    <col min="3" max="6" width="13.81640625" style="21" customWidth="1"/>
    <col min="7" max="7" width="21.81640625" style="21" customWidth="1"/>
    <col min="8" max="8" width="21.1796875" style="3" customWidth="1"/>
    <col min="9" max="15" width="9.1796875" style="3" customWidth="1"/>
    <col min="16" max="1020" width="9.1796875" customWidth="1"/>
  </cols>
  <sheetData>
    <row r="1" spans="1:15" s="105" customFormat="1" ht="13" customHeight="1" x14ac:dyDescent="0.3">
      <c r="A1" s="349"/>
      <c r="B1" s="349"/>
      <c r="C1" s="349"/>
      <c r="D1" s="104"/>
      <c r="G1" s="104"/>
      <c r="H1" s="43"/>
      <c r="I1" s="43"/>
      <c r="J1" s="42"/>
      <c r="K1" s="43"/>
      <c r="L1" s="43"/>
      <c r="M1" s="43"/>
      <c r="N1" s="43"/>
      <c r="O1" s="43"/>
    </row>
    <row r="2" spans="1:15" s="105" customFormat="1" ht="30.75" customHeight="1" x14ac:dyDescent="0.4">
      <c r="A2" s="106" t="s">
        <v>41</v>
      </c>
      <c r="B2" s="107"/>
      <c r="C2" s="104"/>
      <c r="D2" s="104"/>
      <c r="G2" s="104"/>
      <c r="H2" s="43"/>
      <c r="I2" s="43"/>
      <c r="J2" s="42"/>
      <c r="K2" s="43"/>
      <c r="L2" s="43"/>
      <c r="M2" s="43"/>
      <c r="N2" s="43"/>
      <c r="O2" s="43"/>
    </row>
    <row r="4" spans="1:15" ht="29.25" customHeight="1" x14ac:dyDescent="0.25">
      <c r="A4" s="350" t="s">
        <v>40</v>
      </c>
      <c r="B4" s="350"/>
      <c r="C4" s="350" t="s">
        <v>171</v>
      </c>
      <c r="D4" s="350"/>
      <c r="E4" s="350"/>
      <c r="F4" s="350"/>
      <c r="G4" s="351" t="s">
        <v>69</v>
      </c>
    </row>
    <row r="5" spans="1:15" ht="28" x14ac:dyDescent="0.25">
      <c r="A5" s="350"/>
      <c r="B5" s="350"/>
      <c r="C5" s="93" t="s">
        <v>4</v>
      </c>
      <c r="D5" s="93" t="s">
        <v>5</v>
      </c>
      <c r="E5" s="93" t="s">
        <v>6</v>
      </c>
      <c r="F5" s="93" t="s">
        <v>7</v>
      </c>
      <c r="G5" s="351"/>
    </row>
    <row r="6" spans="1:15" ht="15" customHeight="1" x14ac:dyDescent="0.3">
      <c r="A6" s="155"/>
      <c r="B6" s="95" t="s">
        <v>50</v>
      </c>
      <c r="C6" s="44"/>
      <c r="D6" s="44"/>
      <c r="E6" s="44"/>
      <c r="F6" s="44"/>
      <c r="G6" s="348"/>
    </row>
    <row r="7" spans="1:15" ht="15" customHeight="1" x14ac:dyDescent="0.3">
      <c r="A7" s="353" t="str">
        <f>'Lēmuma_T_(no-līdz)'!B6</f>
        <v>Ar Regulatora lēmumu noteiktie tarifi</v>
      </c>
      <c r="B7" s="186" t="s">
        <v>51</v>
      </c>
      <c r="C7" s="44"/>
      <c r="D7" s="44"/>
      <c r="E7" s="44"/>
      <c r="F7" s="44"/>
      <c r="G7" s="352"/>
    </row>
    <row r="8" spans="1:15" ht="15" customHeight="1" x14ac:dyDescent="0.3">
      <c r="A8" s="353"/>
      <c r="B8" s="186" t="s">
        <v>42</v>
      </c>
      <c r="C8" s="44"/>
      <c r="D8" s="44"/>
      <c r="E8" s="44"/>
      <c r="F8" s="44"/>
      <c r="G8" s="352"/>
      <c r="H8" s="135"/>
    </row>
    <row r="9" spans="1:15" ht="15" customHeight="1" x14ac:dyDescent="0.3">
      <c r="A9" s="156" t="s">
        <v>121</v>
      </c>
      <c r="B9" s="187" t="s">
        <v>43</v>
      </c>
      <c r="C9" s="44"/>
      <c r="D9" s="44"/>
      <c r="E9" s="44"/>
      <c r="F9" s="44"/>
      <c r="G9" s="352"/>
    </row>
    <row r="10" spans="1:15" ht="15" customHeight="1" x14ac:dyDescent="0.3">
      <c r="A10" s="157"/>
      <c r="B10" s="187" t="s">
        <v>44</v>
      </c>
      <c r="C10" s="44"/>
      <c r="D10" s="44"/>
      <c r="E10" s="44"/>
      <c r="F10" s="44"/>
      <c r="G10" s="352"/>
    </row>
    <row r="11" spans="1:15" ht="28" x14ac:dyDescent="0.3">
      <c r="A11" s="158"/>
      <c r="B11" s="109" t="s">
        <v>53</v>
      </c>
      <c r="C11" s="110">
        <f>ROUND(SUM(C6:C10),0)</f>
        <v>0</v>
      </c>
      <c r="D11" s="110">
        <f>ROUND(SUM(D6:D10),0)</f>
        <v>0</v>
      </c>
      <c r="E11" s="110">
        <f>ROUND(SUM(E6:E10),0)</f>
        <v>0</v>
      </c>
      <c r="F11" s="110">
        <f>ROUND(SUM(F6:F10),0)</f>
        <v>0</v>
      </c>
      <c r="G11" s="348"/>
    </row>
    <row r="12" spans="1:15" s="46" customFormat="1" ht="6" customHeight="1" x14ac:dyDescent="0.3">
      <c r="A12" s="111"/>
      <c r="B12" s="112"/>
      <c r="C12" s="111"/>
      <c r="D12" s="111"/>
      <c r="E12" s="111"/>
      <c r="F12" s="111"/>
      <c r="G12" s="113"/>
      <c r="H12" s="3"/>
      <c r="I12" s="40"/>
      <c r="J12" s="40"/>
      <c r="K12" s="40"/>
      <c r="L12" s="40"/>
      <c r="M12" s="40"/>
      <c r="N12" s="40"/>
      <c r="O12" s="40"/>
    </row>
    <row r="13" spans="1:15" ht="15" customHeight="1" x14ac:dyDescent="0.3">
      <c r="A13" s="155"/>
      <c r="B13" s="95" t="s">
        <v>50</v>
      </c>
      <c r="C13" s="44"/>
      <c r="D13" s="44"/>
      <c r="E13" s="44"/>
      <c r="F13" s="44"/>
      <c r="G13" s="348"/>
    </row>
    <row r="14" spans="1:15" ht="15" customHeight="1" x14ac:dyDescent="0.3">
      <c r="A14" s="353" t="str">
        <f>'Lēmuma_T_(no)'!B6</f>
        <v>Ar Regulatora lēmumu noteiktie tarifi</v>
      </c>
      <c r="B14" s="95" t="s">
        <v>51</v>
      </c>
      <c r="C14" s="44"/>
      <c r="D14" s="44"/>
      <c r="E14" s="44"/>
      <c r="F14" s="44"/>
      <c r="G14" s="348"/>
    </row>
    <row r="15" spans="1:15" ht="15" customHeight="1" x14ac:dyDescent="0.3">
      <c r="A15" s="353"/>
      <c r="B15" s="95" t="s">
        <v>42</v>
      </c>
      <c r="C15" s="44"/>
      <c r="D15" s="44"/>
      <c r="E15" s="44"/>
      <c r="F15" s="44"/>
      <c r="G15" s="348"/>
      <c r="H15" s="135"/>
    </row>
    <row r="16" spans="1:15" ht="15" customHeight="1" x14ac:dyDescent="0.3">
      <c r="A16" s="156" t="s">
        <v>97</v>
      </c>
      <c r="B16" s="108" t="s">
        <v>43</v>
      </c>
      <c r="C16" s="44"/>
      <c r="D16" s="44"/>
      <c r="E16" s="44"/>
      <c r="F16" s="44"/>
      <c r="G16" s="348"/>
    </row>
    <row r="17" spans="1:15" ht="15" customHeight="1" x14ac:dyDescent="0.3">
      <c r="A17" s="157"/>
      <c r="B17" s="108" t="s">
        <v>44</v>
      </c>
      <c r="C17" s="44"/>
      <c r="D17" s="44"/>
      <c r="E17" s="44"/>
      <c r="F17" s="44"/>
      <c r="G17" s="348"/>
    </row>
    <row r="18" spans="1:15" ht="28" x14ac:dyDescent="0.3">
      <c r="A18" s="158"/>
      <c r="B18" s="109" t="s">
        <v>53</v>
      </c>
      <c r="C18" s="110">
        <f>ROUND(SUM(C13:C17),0)</f>
        <v>0</v>
      </c>
      <c r="D18" s="110">
        <f>ROUND(SUM(D13:D17),0)</f>
        <v>0</v>
      </c>
      <c r="E18" s="110">
        <f>ROUND(SUM(E13:E17),0)</f>
        <v>0</v>
      </c>
      <c r="F18" s="110">
        <f>ROUND(SUM(F13:F17),0)</f>
        <v>0</v>
      </c>
      <c r="G18" s="348"/>
    </row>
    <row r="19" spans="1:15" s="46" customFormat="1" ht="9" customHeight="1" x14ac:dyDescent="0.3">
      <c r="A19" s="111"/>
      <c r="B19" s="112"/>
      <c r="C19" s="111"/>
      <c r="D19" s="111"/>
      <c r="E19" s="111"/>
      <c r="F19" s="111"/>
      <c r="G19" s="113"/>
      <c r="H19" s="3"/>
      <c r="I19" s="40"/>
      <c r="J19" s="40"/>
      <c r="K19" s="40"/>
      <c r="L19" s="40"/>
      <c r="M19" s="40"/>
      <c r="N19" s="40"/>
      <c r="O19" s="40"/>
    </row>
    <row r="20" spans="1:15" s="46" customFormat="1" ht="14.15" customHeight="1" x14ac:dyDescent="0.3">
      <c r="A20" s="159"/>
      <c r="B20" s="95" t="s">
        <v>50</v>
      </c>
      <c r="C20" s="44"/>
      <c r="D20" s="44"/>
      <c r="E20" s="44"/>
      <c r="F20" s="44"/>
      <c r="G20" s="348"/>
      <c r="H20" s="40"/>
      <c r="I20" s="40"/>
      <c r="J20" s="40"/>
      <c r="K20" s="40"/>
      <c r="L20" s="40"/>
      <c r="M20" s="40"/>
      <c r="N20" s="40"/>
      <c r="O20" s="40"/>
    </row>
    <row r="21" spans="1:15" s="46" customFormat="1" ht="14.15" customHeight="1" x14ac:dyDescent="0.3">
      <c r="A21" s="160"/>
      <c r="B21" s="95" t="s">
        <v>51</v>
      </c>
      <c r="C21" s="90"/>
      <c r="D21" s="90"/>
      <c r="E21" s="90"/>
      <c r="F21" s="90"/>
      <c r="G21" s="348"/>
      <c r="H21" s="3"/>
      <c r="I21" s="40"/>
      <c r="J21" s="40"/>
      <c r="K21" s="40"/>
      <c r="L21" s="40"/>
      <c r="M21" s="40"/>
      <c r="N21" s="40"/>
      <c r="O21" s="40"/>
    </row>
    <row r="22" spans="1:15" s="46" customFormat="1" ht="14.15" customHeight="1" x14ac:dyDescent="0.3">
      <c r="A22" s="161" t="str">
        <f>'Piemērotie_T_(no-līdz)'!B6</f>
        <v xml:space="preserve">Piemērotie tarifi </v>
      </c>
      <c r="B22" s="95" t="s">
        <v>42</v>
      </c>
      <c r="C22" s="81">
        <f>C8</f>
        <v>0</v>
      </c>
      <c r="D22" s="81">
        <f t="shared" ref="D22:F22" si="0">D8</f>
        <v>0</v>
      </c>
      <c r="E22" s="81">
        <f t="shared" si="0"/>
        <v>0</v>
      </c>
      <c r="F22" s="81">
        <f t="shared" si="0"/>
        <v>0</v>
      </c>
      <c r="G22" s="348"/>
      <c r="H22" s="3"/>
      <c r="I22" s="40"/>
      <c r="J22" s="40"/>
      <c r="K22" s="40"/>
      <c r="L22" s="40"/>
      <c r="M22" s="40"/>
      <c r="N22" s="40"/>
      <c r="O22" s="40"/>
    </row>
    <row r="23" spans="1:15" s="46" customFormat="1" ht="14.15" customHeight="1" x14ac:dyDescent="0.3">
      <c r="A23" s="162" t="s">
        <v>121</v>
      </c>
      <c r="B23" s="108" t="s">
        <v>43</v>
      </c>
      <c r="C23" s="81">
        <f t="shared" ref="C23:F24" si="1">C9</f>
        <v>0</v>
      </c>
      <c r="D23" s="81">
        <f t="shared" si="1"/>
        <v>0</v>
      </c>
      <c r="E23" s="81">
        <f t="shared" si="1"/>
        <v>0</v>
      </c>
      <c r="F23" s="81">
        <f t="shared" si="1"/>
        <v>0</v>
      </c>
      <c r="G23" s="348"/>
      <c r="H23" s="3"/>
      <c r="I23" s="40"/>
      <c r="J23" s="40"/>
      <c r="K23" s="40"/>
      <c r="L23" s="40"/>
      <c r="M23" s="40"/>
      <c r="N23" s="40"/>
      <c r="O23" s="40"/>
    </row>
    <row r="24" spans="1:15" s="46" customFormat="1" ht="14.15" customHeight="1" x14ac:dyDescent="0.3">
      <c r="A24" s="160"/>
      <c r="B24" s="108" t="s">
        <v>44</v>
      </c>
      <c r="C24" s="81">
        <f t="shared" si="1"/>
        <v>0</v>
      </c>
      <c r="D24" s="81">
        <f t="shared" si="1"/>
        <v>0</v>
      </c>
      <c r="E24" s="81">
        <f t="shared" si="1"/>
        <v>0</v>
      </c>
      <c r="F24" s="81">
        <f t="shared" si="1"/>
        <v>0</v>
      </c>
      <c r="G24" s="348"/>
      <c r="H24" s="3"/>
      <c r="I24" s="40"/>
      <c r="J24" s="40"/>
      <c r="K24" s="40"/>
      <c r="L24" s="40"/>
      <c r="M24" s="40"/>
      <c r="N24" s="40"/>
      <c r="O24" s="40"/>
    </row>
    <row r="25" spans="1:15" s="46" customFormat="1" ht="28" x14ac:dyDescent="0.3">
      <c r="A25" s="163"/>
      <c r="B25" s="109" t="s">
        <v>62</v>
      </c>
      <c r="C25" s="114">
        <f>SUM(C20:C24)</f>
        <v>0</v>
      </c>
      <c r="D25" s="114">
        <f>SUM(D20:D24)</f>
        <v>0</v>
      </c>
      <c r="E25" s="114">
        <f>SUM(E20:E24)</f>
        <v>0</v>
      </c>
      <c r="F25" s="114">
        <f>SUM(F20:F24)</f>
        <v>0</v>
      </c>
      <c r="G25" s="348"/>
      <c r="H25" s="3"/>
      <c r="I25" s="40"/>
      <c r="J25" s="40"/>
      <c r="K25" s="40"/>
      <c r="L25" s="40"/>
      <c r="M25" s="40"/>
      <c r="N25" s="40"/>
      <c r="O25" s="40"/>
    </row>
    <row r="26" spans="1:15" s="46" customFormat="1" ht="9" customHeight="1" x14ac:dyDescent="0.3">
      <c r="A26" s="111"/>
      <c r="B26" s="112"/>
      <c r="C26" s="111"/>
      <c r="D26" s="111"/>
      <c r="E26" s="111"/>
      <c r="F26" s="111"/>
      <c r="G26" s="113"/>
      <c r="H26" s="3"/>
      <c r="I26" s="40"/>
      <c r="J26" s="40"/>
      <c r="K26" s="40"/>
      <c r="L26" s="40"/>
      <c r="M26" s="40"/>
      <c r="N26" s="40"/>
      <c r="O26" s="40"/>
    </row>
    <row r="27" spans="1:15" s="46" customFormat="1" ht="14.15" customHeight="1" x14ac:dyDescent="0.3">
      <c r="A27" s="159"/>
      <c r="B27" s="95" t="s">
        <v>50</v>
      </c>
      <c r="C27" s="44"/>
      <c r="D27" s="44"/>
      <c r="E27" s="44"/>
      <c r="F27" s="44"/>
      <c r="G27" s="348"/>
      <c r="H27" s="40"/>
      <c r="I27" s="40"/>
      <c r="J27" s="40"/>
      <c r="K27" s="40"/>
      <c r="L27" s="40"/>
      <c r="M27" s="40"/>
      <c r="N27" s="40"/>
      <c r="O27" s="40"/>
    </row>
    <row r="28" spans="1:15" s="46" customFormat="1" ht="14.15" customHeight="1" x14ac:dyDescent="0.3">
      <c r="A28" s="160"/>
      <c r="B28" s="95" t="s">
        <v>51</v>
      </c>
      <c r="C28" s="90"/>
      <c r="D28" s="90"/>
      <c r="E28" s="90"/>
      <c r="F28" s="90"/>
      <c r="G28" s="348"/>
      <c r="H28" s="3"/>
      <c r="I28" s="40"/>
      <c r="J28" s="40"/>
      <c r="K28" s="40"/>
      <c r="L28" s="40"/>
      <c r="M28" s="40"/>
      <c r="N28" s="40"/>
      <c r="O28" s="40"/>
    </row>
    <row r="29" spans="1:15" s="46" customFormat="1" ht="14.15" customHeight="1" x14ac:dyDescent="0.3">
      <c r="A29" s="161" t="str">
        <f>'Piemērotie_T_(no)'!B6</f>
        <v xml:space="preserve">Piemērotie tarifi </v>
      </c>
      <c r="B29" s="95" t="s">
        <v>42</v>
      </c>
      <c r="C29" s="81">
        <f>C8</f>
        <v>0</v>
      </c>
      <c r="D29" s="81">
        <f t="shared" ref="D29:F29" si="2">D8</f>
        <v>0</v>
      </c>
      <c r="E29" s="81">
        <f t="shared" si="2"/>
        <v>0</v>
      </c>
      <c r="F29" s="81">
        <f t="shared" si="2"/>
        <v>0</v>
      </c>
      <c r="G29" s="348"/>
      <c r="H29" s="3"/>
      <c r="I29" s="40"/>
      <c r="J29" s="40"/>
      <c r="K29" s="40"/>
      <c r="L29" s="40"/>
      <c r="M29" s="40"/>
      <c r="N29" s="40"/>
      <c r="O29" s="40"/>
    </row>
    <row r="30" spans="1:15" s="46" customFormat="1" ht="14.15" customHeight="1" x14ac:dyDescent="0.3">
      <c r="A30" s="162" t="s">
        <v>97</v>
      </c>
      <c r="B30" s="108" t="s">
        <v>43</v>
      </c>
      <c r="C30" s="81">
        <f t="shared" ref="C30:F31" si="3">C9</f>
        <v>0</v>
      </c>
      <c r="D30" s="81">
        <f t="shared" si="3"/>
        <v>0</v>
      </c>
      <c r="E30" s="81">
        <f t="shared" si="3"/>
        <v>0</v>
      </c>
      <c r="F30" s="81">
        <f t="shared" si="3"/>
        <v>0</v>
      </c>
      <c r="G30" s="348"/>
      <c r="H30" s="3"/>
      <c r="I30" s="40"/>
      <c r="J30" s="40"/>
      <c r="K30" s="40"/>
      <c r="L30" s="40"/>
      <c r="M30" s="40"/>
      <c r="N30" s="40"/>
      <c r="O30" s="40"/>
    </row>
    <row r="31" spans="1:15" s="46" customFormat="1" ht="14.15" customHeight="1" x14ac:dyDescent="0.3">
      <c r="A31" s="160"/>
      <c r="B31" s="108" t="s">
        <v>44</v>
      </c>
      <c r="C31" s="81">
        <f t="shared" si="3"/>
        <v>0</v>
      </c>
      <c r="D31" s="81">
        <f t="shared" si="3"/>
        <v>0</v>
      </c>
      <c r="E31" s="81">
        <f t="shared" si="3"/>
        <v>0</v>
      </c>
      <c r="F31" s="81">
        <f t="shared" si="3"/>
        <v>0</v>
      </c>
      <c r="G31" s="348"/>
      <c r="H31" s="3"/>
      <c r="I31" s="40"/>
      <c r="J31" s="40"/>
      <c r="K31" s="40"/>
      <c r="L31" s="40"/>
      <c r="M31" s="40"/>
      <c r="N31" s="40"/>
      <c r="O31" s="40"/>
    </row>
    <row r="32" spans="1:15" s="46" customFormat="1" ht="28" x14ac:dyDescent="0.3">
      <c r="A32" s="163"/>
      <c r="B32" s="109" t="s">
        <v>62</v>
      </c>
      <c r="C32" s="114">
        <f>SUM(C27:C31)</f>
        <v>0</v>
      </c>
      <c r="D32" s="114">
        <f>SUM(D27:D31)</f>
        <v>0</v>
      </c>
      <c r="E32" s="114">
        <f>SUM(E27:E31)</f>
        <v>0</v>
      </c>
      <c r="F32" s="114">
        <f>SUM(F27:F31)</f>
        <v>0</v>
      </c>
      <c r="G32" s="348"/>
      <c r="H32" s="3"/>
      <c r="I32" s="40"/>
      <c r="J32" s="40"/>
      <c r="K32" s="40"/>
      <c r="L32" s="40"/>
      <c r="M32" s="40"/>
      <c r="N32" s="40"/>
      <c r="O32" s="40"/>
    </row>
    <row r="33" spans="1:15" s="46" customFormat="1" ht="9" customHeight="1" x14ac:dyDescent="0.3">
      <c r="A33" s="111"/>
      <c r="B33" s="112"/>
      <c r="C33" s="111"/>
      <c r="D33" s="111"/>
      <c r="E33" s="111"/>
      <c r="F33" s="111"/>
      <c r="G33" s="113"/>
      <c r="H33" s="3"/>
      <c r="I33" s="40"/>
      <c r="J33" s="40"/>
      <c r="K33" s="40"/>
      <c r="L33" s="40"/>
      <c r="M33" s="40"/>
      <c r="N33" s="40"/>
      <c r="O33" s="40"/>
    </row>
    <row r="34" spans="1:15" s="46" customFormat="1" ht="14.15" customHeight="1" x14ac:dyDescent="0.3">
      <c r="A34" s="225"/>
      <c r="B34" s="95" t="s">
        <v>50</v>
      </c>
      <c r="C34" s="44"/>
      <c r="D34" s="44"/>
      <c r="E34" s="44"/>
      <c r="F34" s="44"/>
      <c r="G34" s="348"/>
      <c r="H34" s="40"/>
      <c r="I34" s="40"/>
      <c r="J34" s="40"/>
      <c r="K34" s="40"/>
      <c r="L34" s="40"/>
      <c r="M34" s="40"/>
      <c r="N34" s="40"/>
      <c r="O34" s="40"/>
    </row>
    <row r="35" spans="1:15" s="46" customFormat="1" ht="14.15" customHeight="1" x14ac:dyDescent="0.3">
      <c r="A35" s="226"/>
      <c r="B35" s="95" t="s">
        <v>51</v>
      </c>
      <c r="C35" s="90"/>
      <c r="D35" s="90"/>
      <c r="E35" s="90"/>
      <c r="F35" s="90"/>
      <c r="G35" s="348"/>
      <c r="H35" s="3"/>
      <c r="I35" s="40"/>
      <c r="J35" s="40"/>
      <c r="K35" s="40"/>
      <c r="L35" s="40"/>
      <c r="M35" s="40"/>
      <c r="N35" s="40"/>
      <c r="O35" s="40"/>
    </row>
    <row r="36" spans="1:15" s="46" customFormat="1" ht="14.15" customHeight="1" x14ac:dyDescent="0.3">
      <c r="A36" s="226" t="str">
        <f>'Pašnoteiktie_T_(no-līdz)'!B6</f>
        <v xml:space="preserve">Pašnoteiktie tarifi </v>
      </c>
      <c r="B36" s="95" t="s">
        <v>42</v>
      </c>
      <c r="C36" s="81">
        <f t="shared" ref="C36:F38" si="4">C8</f>
        <v>0</v>
      </c>
      <c r="D36" s="81">
        <f t="shared" si="4"/>
        <v>0</v>
      </c>
      <c r="E36" s="81">
        <f t="shared" si="4"/>
        <v>0</v>
      </c>
      <c r="F36" s="81">
        <f t="shared" si="4"/>
        <v>0</v>
      </c>
      <c r="G36" s="348"/>
      <c r="H36" s="3"/>
      <c r="I36" s="40"/>
      <c r="J36" s="40"/>
      <c r="K36" s="40"/>
      <c r="L36" s="40"/>
      <c r="M36" s="40"/>
      <c r="N36" s="40"/>
      <c r="O36" s="40"/>
    </row>
    <row r="37" spans="1:15" s="46" customFormat="1" ht="14.15" customHeight="1" x14ac:dyDescent="0.3">
      <c r="A37" s="227" t="s">
        <v>121</v>
      </c>
      <c r="B37" s="108" t="s">
        <v>43</v>
      </c>
      <c r="C37" s="81">
        <f t="shared" si="4"/>
        <v>0</v>
      </c>
      <c r="D37" s="81">
        <f t="shared" si="4"/>
        <v>0</v>
      </c>
      <c r="E37" s="81">
        <f t="shared" si="4"/>
        <v>0</v>
      </c>
      <c r="F37" s="81">
        <f t="shared" si="4"/>
        <v>0</v>
      </c>
      <c r="G37" s="348"/>
      <c r="H37" s="3"/>
      <c r="I37" s="40"/>
      <c r="J37" s="40"/>
      <c r="K37" s="40"/>
      <c r="L37" s="40"/>
      <c r="M37" s="40"/>
      <c r="N37" s="40"/>
      <c r="O37" s="40"/>
    </row>
    <row r="38" spans="1:15" s="46" customFormat="1" ht="14.15" customHeight="1" x14ac:dyDescent="0.3">
      <c r="A38" s="226"/>
      <c r="B38" s="108" t="s">
        <v>44</v>
      </c>
      <c r="C38" s="81">
        <f t="shared" si="4"/>
        <v>0</v>
      </c>
      <c r="D38" s="81">
        <f t="shared" si="4"/>
        <v>0</v>
      </c>
      <c r="E38" s="81">
        <f t="shared" si="4"/>
        <v>0</v>
      </c>
      <c r="F38" s="81">
        <f t="shared" si="4"/>
        <v>0</v>
      </c>
      <c r="G38" s="348"/>
      <c r="H38" s="3"/>
      <c r="I38" s="40"/>
      <c r="J38" s="40"/>
      <c r="K38" s="40"/>
      <c r="L38" s="40"/>
      <c r="M38" s="40"/>
      <c r="N38" s="40"/>
      <c r="O38" s="40"/>
    </row>
    <row r="39" spans="1:15" s="46" customFormat="1" ht="28" x14ac:dyDescent="0.3">
      <c r="A39" s="228"/>
      <c r="B39" s="109" t="s">
        <v>62</v>
      </c>
      <c r="C39" s="114">
        <f>SUM(C34:C38)</f>
        <v>0</v>
      </c>
      <c r="D39" s="114">
        <f t="shared" ref="D39:F39" si="5">SUM(D34:D38)</f>
        <v>0</v>
      </c>
      <c r="E39" s="114">
        <f t="shared" si="5"/>
        <v>0</v>
      </c>
      <c r="F39" s="114">
        <f t="shared" si="5"/>
        <v>0</v>
      </c>
      <c r="G39" s="348"/>
      <c r="H39" s="3"/>
      <c r="I39" s="40"/>
      <c r="J39" s="40"/>
      <c r="K39" s="40"/>
      <c r="L39" s="40"/>
      <c r="M39" s="40"/>
      <c r="N39" s="40"/>
      <c r="O39" s="40"/>
    </row>
    <row r="40" spans="1:15" s="46" customFormat="1" ht="9" customHeight="1" x14ac:dyDescent="0.3">
      <c r="A40" s="111"/>
      <c r="B40" s="112"/>
      <c r="C40" s="111"/>
      <c r="D40" s="111"/>
      <c r="E40" s="111"/>
      <c r="F40" s="111"/>
      <c r="G40" s="113"/>
      <c r="H40" s="3"/>
      <c r="I40" s="40"/>
      <c r="J40" s="40"/>
      <c r="K40" s="40"/>
      <c r="L40" s="40"/>
      <c r="M40" s="40"/>
      <c r="N40" s="40"/>
      <c r="O40" s="40"/>
    </row>
    <row r="41" spans="1:15" s="46" customFormat="1" ht="14.15" customHeight="1" x14ac:dyDescent="0.3">
      <c r="A41" s="225"/>
      <c r="B41" s="95" t="s">
        <v>50</v>
      </c>
      <c r="C41" s="44"/>
      <c r="D41" s="44"/>
      <c r="E41" s="44"/>
      <c r="F41" s="44"/>
      <c r="G41" s="348"/>
      <c r="H41" s="40"/>
      <c r="I41" s="40"/>
      <c r="J41" s="40"/>
      <c r="K41" s="40"/>
      <c r="L41" s="40"/>
      <c r="M41" s="40"/>
      <c r="N41" s="40"/>
      <c r="O41" s="40"/>
    </row>
    <row r="42" spans="1:15" s="46" customFormat="1" ht="14.15" customHeight="1" x14ac:dyDescent="0.3">
      <c r="A42" s="226"/>
      <c r="B42" s="95" t="s">
        <v>51</v>
      </c>
      <c r="C42" s="90"/>
      <c r="D42" s="90"/>
      <c r="E42" s="90"/>
      <c r="F42" s="90"/>
      <c r="G42" s="348"/>
      <c r="H42" s="3"/>
      <c r="I42" s="40"/>
      <c r="J42" s="40"/>
      <c r="K42" s="40"/>
      <c r="L42" s="40"/>
      <c r="M42" s="40"/>
      <c r="N42" s="40"/>
      <c r="O42" s="40"/>
    </row>
    <row r="43" spans="1:15" s="46" customFormat="1" ht="14.15" customHeight="1" x14ac:dyDescent="0.3">
      <c r="A43" s="226" t="str">
        <f>'Pašnoteiktie_T_(no)'!B6</f>
        <v xml:space="preserve">Pašnoteiktie tarifi </v>
      </c>
      <c r="B43" s="95" t="s">
        <v>42</v>
      </c>
      <c r="C43" s="81">
        <f t="shared" ref="C43:F43" si="6">C15</f>
        <v>0</v>
      </c>
      <c r="D43" s="81">
        <f t="shared" si="6"/>
        <v>0</v>
      </c>
      <c r="E43" s="81">
        <f t="shared" si="6"/>
        <v>0</v>
      </c>
      <c r="F43" s="81">
        <f t="shared" si="6"/>
        <v>0</v>
      </c>
      <c r="G43" s="348"/>
      <c r="H43" s="3"/>
      <c r="I43" s="40"/>
      <c r="J43" s="40"/>
      <c r="K43" s="40"/>
      <c r="L43" s="40"/>
      <c r="M43" s="40"/>
      <c r="N43" s="40"/>
      <c r="O43" s="40"/>
    </row>
    <row r="44" spans="1:15" s="46" customFormat="1" ht="14.15" customHeight="1" x14ac:dyDescent="0.3">
      <c r="A44" s="229" t="s">
        <v>97</v>
      </c>
      <c r="B44" s="108" t="s">
        <v>43</v>
      </c>
      <c r="C44" s="81">
        <f t="shared" ref="C44:F44" si="7">C16</f>
        <v>0</v>
      </c>
      <c r="D44" s="81">
        <f t="shared" si="7"/>
        <v>0</v>
      </c>
      <c r="E44" s="81">
        <f t="shared" si="7"/>
        <v>0</v>
      </c>
      <c r="F44" s="81">
        <f t="shared" si="7"/>
        <v>0</v>
      </c>
      <c r="G44" s="348"/>
      <c r="H44" s="3"/>
      <c r="I44" s="40"/>
      <c r="J44" s="40"/>
      <c r="K44" s="40"/>
      <c r="L44" s="40"/>
      <c r="M44" s="40"/>
      <c r="N44" s="40"/>
      <c r="O44" s="40"/>
    </row>
    <row r="45" spans="1:15" s="46" customFormat="1" ht="14.15" customHeight="1" x14ac:dyDescent="0.3">
      <c r="A45" s="226"/>
      <c r="B45" s="108" t="s">
        <v>44</v>
      </c>
      <c r="C45" s="81">
        <f t="shared" ref="C45:F45" si="8">C17</f>
        <v>0</v>
      </c>
      <c r="D45" s="81">
        <f t="shared" si="8"/>
        <v>0</v>
      </c>
      <c r="E45" s="81">
        <f t="shared" si="8"/>
        <v>0</v>
      </c>
      <c r="F45" s="81">
        <f t="shared" si="8"/>
        <v>0</v>
      </c>
      <c r="G45" s="348"/>
      <c r="H45" s="3"/>
      <c r="I45" s="40"/>
      <c r="J45" s="40"/>
      <c r="K45" s="40"/>
      <c r="L45" s="40"/>
      <c r="M45" s="40"/>
      <c r="N45" s="40"/>
      <c r="O45" s="40"/>
    </row>
    <row r="46" spans="1:15" s="46" customFormat="1" ht="28" x14ac:dyDescent="0.3">
      <c r="A46" s="228"/>
      <c r="B46" s="109" t="s">
        <v>62</v>
      </c>
      <c r="C46" s="114">
        <f>SUM(C41:C45)</f>
        <v>0</v>
      </c>
      <c r="D46" s="114">
        <f>SUM(D41:D45)</f>
        <v>0</v>
      </c>
      <c r="E46" s="114">
        <f>SUM(E41:E45)</f>
        <v>0</v>
      </c>
      <c r="F46" s="114">
        <f>SUM(F41:F45)</f>
        <v>0</v>
      </c>
      <c r="G46" s="348"/>
      <c r="H46" s="3"/>
      <c r="I46" s="40"/>
      <c r="J46" s="40"/>
      <c r="K46" s="40"/>
      <c r="L46" s="40"/>
      <c r="M46" s="40"/>
      <c r="N46" s="40"/>
      <c r="O46" s="40"/>
    </row>
    <row r="47" spans="1:15" x14ac:dyDescent="0.3">
      <c r="B47" s="15"/>
      <c r="C47" s="15"/>
      <c r="D47" s="15"/>
      <c r="H47" s="6"/>
    </row>
    <row r="48" spans="1:15" ht="23.5" x14ac:dyDescent="0.3">
      <c r="B48" s="115" t="s">
        <v>172</v>
      </c>
      <c r="C48" s="116">
        <f>C39-C25</f>
        <v>0</v>
      </c>
      <c r="D48" s="116">
        <f>D39-D25</f>
        <v>0</v>
      </c>
      <c r="E48" s="116">
        <f>E39-E25</f>
        <v>0</v>
      </c>
      <c r="F48" s="116">
        <f>F39-F25</f>
        <v>0</v>
      </c>
      <c r="G48" s="117">
        <f>G34-G20</f>
        <v>0</v>
      </c>
      <c r="I48" s="180"/>
    </row>
    <row r="49" spans="1:15" ht="23.5" x14ac:dyDescent="0.3">
      <c r="B49" s="115" t="s">
        <v>173</v>
      </c>
      <c r="C49" s="118" t="e">
        <f>C39/C25-1</f>
        <v>#DIV/0!</v>
      </c>
      <c r="D49" s="118" t="e">
        <f>D39/D25-1</f>
        <v>#DIV/0!</v>
      </c>
      <c r="E49" s="118" t="e">
        <f>E39/E25-1</f>
        <v>#DIV/0!</v>
      </c>
      <c r="F49" s="118" t="e">
        <f>F39/F25-1</f>
        <v>#DIV/0!</v>
      </c>
      <c r="G49" s="118" t="e">
        <f>G34/G20-1</f>
        <v>#DIV/0!</v>
      </c>
      <c r="I49" s="180"/>
    </row>
    <row r="50" spans="1:15" ht="23.5" x14ac:dyDescent="0.3">
      <c r="B50" s="115" t="s">
        <v>174</v>
      </c>
      <c r="C50" s="116">
        <f>C46-C32</f>
        <v>0</v>
      </c>
      <c r="D50" s="116">
        <f>D46-D32</f>
        <v>0</v>
      </c>
      <c r="E50" s="116">
        <f>E46-E32</f>
        <v>0</v>
      </c>
      <c r="F50" s="116">
        <f>F46-F32</f>
        <v>0</v>
      </c>
      <c r="G50" s="117">
        <f>G41-G27</f>
        <v>0</v>
      </c>
    </row>
    <row r="51" spans="1:15" ht="23.5" x14ac:dyDescent="0.3">
      <c r="B51" s="115" t="s">
        <v>175</v>
      </c>
      <c r="C51" s="118" t="e">
        <f>C46/C32-1</f>
        <v>#DIV/0!</v>
      </c>
      <c r="D51" s="118" t="e">
        <f>D46/D32-1</f>
        <v>#DIV/0!</v>
      </c>
      <c r="E51" s="118" t="e">
        <f>E46/E32-1</f>
        <v>#DIV/0!</v>
      </c>
      <c r="F51" s="118" t="e">
        <f>F46/F32-1</f>
        <v>#DIV/0!</v>
      </c>
      <c r="G51" s="118" t="e">
        <f>G41/G27-1</f>
        <v>#DIV/0!</v>
      </c>
      <c r="K51" s="181"/>
    </row>
    <row r="52" spans="1:15" s="3" customFormat="1" x14ac:dyDescent="0.3">
      <c r="A52" s="4"/>
      <c r="B52" s="10"/>
      <c r="C52" s="10"/>
      <c r="D52" s="10"/>
      <c r="E52" s="4"/>
      <c r="F52" s="4"/>
      <c r="G52" s="4"/>
      <c r="H52" s="6"/>
    </row>
    <row r="53" spans="1:15" s="3" customFormat="1" x14ac:dyDescent="0.3">
      <c r="A53" s="4"/>
      <c r="B53" s="10"/>
      <c r="C53" s="10"/>
      <c r="D53" s="10"/>
      <c r="E53" s="4"/>
      <c r="F53" s="4"/>
      <c r="G53" s="4"/>
      <c r="H53" s="6"/>
    </row>
    <row r="54" spans="1:15" s="3" customFormat="1" ht="14" x14ac:dyDescent="0.3">
      <c r="A54" s="4"/>
      <c r="B54" s="53" t="s">
        <v>176</v>
      </c>
      <c r="C54" s="10"/>
      <c r="D54" s="10"/>
      <c r="E54" s="4"/>
      <c r="F54" s="4"/>
      <c r="G54" s="4"/>
      <c r="H54" s="6"/>
    </row>
    <row r="55" spans="1:15" s="3" customFormat="1" x14ac:dyDescent="0.3">
      <c r="A55" s="4"/>
      <c r="B55" s="10"/>
      <c r="C55" s="10"/>
      <c r="D55" s="10"/>
      <c r="E55" s="4"/>
      <c r="F55" s="4"/>
      <c r="G55" s="4"/>
      <c r="H55" s="6"/>
      <c r="J55" s="181"/>
    </row>
    <row r="56" spans="1:15" s="21" customFormat="1" x14ac:dyDescent="0.3">
      <c r="G56"/>
      <c r="H56" s="6"/>
      <c r="I56" s="4"/>
      <c r="J56" s="4"/>
      <c r="K56" s="4"/>
      <c r="L56" s="4"/>
      <c r="M56" s="4"/>
      <c r="N56" s="4"/>
      <c r="O56" s="4"/>
    </row>
    <row r="57" spans="1:15" s="21" customFormat="1" x14ac:dyDescent="0.3">
      <c r="G57"/>
      <c r="H57" s="6"/>
      <c r="I57" s="4"/>
      <c r="J57" s="4"/>
      <c r="K57" s="4"/>
      <c r="L57" s="4"/>
      <c r="M57" s="4"/>
      <c r="N57" s="4"/>
      <c r="O57" s="4"/>
    </row>
    <row r="58" spans="1:15" s="21" customFormat="1" x14ac:dyDescent="0.3">
      <c r="G58"/>
      <c r="H58" s="3"/>
      <c r="I58" s="4"/>
      <c r="J58" s="4"/>
      <c r="K58" s="4"/>
      <c r="L58" s="4"/>
      <c r="M58" s="4"/>
      <c r="N58" s="4"/>
      <c r="O58" s="4"/>
    </row>
    <row r="59" spans="1:15" s="21" customFormat="1" x14ac:dyDescent="0.3">
      <c r="G59"/>
      <c r="H59" s="3"/>
      <c r="I59" s="4"/>
      <c r="J59" s="4"/>
      <c r="K59" s="4"/>
      <c r="L59" s="4"/>
      <c r="M59" s="4"/>
      <c r="N59" s="4"/>
      <c r="O59" s="4"/>
    </row>
    <row r="60" spans="1:15" s="21" customFormat="1" x14ac:dyDescent="0.3">
      <c r="B60" s="120"/>
      <c r="G60"/>
      <c r="H60" s="3"/>
      <c r="I60" s="4"/>
      <c r="J60" s="4"/>
      <c r="K60" s="4"/>
      <c r="L60" s="4"/>
      <c r="M60" s="4"/>
      <c r="N60" s="4"/>
      <c r="O60" s="4"/>
    </row>
  </sheetData>
  <sheetProtection algorithmName="SHA-512" hashValue="/hRsBfyn5elV89ECGUIb3f8DByjDZHbB20k11VCJP0iU3Uz025G3CGt/DCxtP4W9/C6bewvBHVG92a8VAk1fGg==" saltValue="tyugiUjojy15LKWrIR5erg==" spinCount="100000" sheet="1" formatCells="0" formatColumns="0" formatRows="0"/>
  <mergeCells count="12">
    <mergeCell ref="G41:G46"/>
    <mergeCell ref="G34:G39"/>
    <mergeCell ref="A1:C1"/>
    <mergeCell ref="C4:F4"/>
    <mergeCell ref="G4:G5"/>
    <mergeCell ref="A4:B5"/>
    <mergeCell ref="G6:G11"/>
    <mergeCell ref="G13:G18"/>
    <mergeCell ref="G20:G25"/>
    <mergeCell ref="G27:G32"/>
    <mergeCell ref="A14:A15"/>
    <mergeCell ref="A7:A8"/>
  </mergeCells>
  <conditionalFormatting sqref="G4 G6">
    <cfRule type="containsErrors" dxfId="10" priority="9">
      <formula>ISERROR(G4)</formula>
    </cfRule>
  </conditionalFormatting>
  <conditionalFormatting sqref="G13">
    <cfRule type="containsErrors" dxfId="9" priority="5">
      <formula>ISERROR(G13)</formula>
    </cfRule>
  </conditionalFormatting>
  <conditionalFormatting sqref="G20">
    <cfRule type="containsErrors" dxfId="8" priority="2">
      <formula>ISERROR(G20)</formula>
    </cfRule>
  </conditionalFormatting>
  <conditionalFormatting sqref="G27">
    <cfRule type="containsErrors" dxfId="7" priority="1">
      <formula>ISERROR(G27)</formula>
    </cfRule>
  </conditionalFormatting>
  <conditionalFormatting sqref="G34">
    <cfRule type="containsErrors" dxfId="6" priority="4">
      <formula>ISERROR(G34)</formula>
    </cfRule>
  </conditionalFormatting>
  <conditionalFormatting sqref="G41">
    <cfRule type="containsErrors" dxfId="5" priority="3">
      <formula>ISERROR(G41)</formula>
    </cfRule>
  </conditionalFormatting>
  <pageMargins left="0.19685039370078741" right="0.19685039370078741" top="0.74803149606299213" bottom="0.74803149606299213" header="0.51181102362204722" footer="0.51181102362204722"/>
  <pageSetup paperSize="9" firstPageNumber="0" orientation="landscape" horizontalDpi="300" verticalDpi="300" r:id="rId1"/>
  <legacyDrawing r:id="rId2"/>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3E41958-2005-417E-9A69-16FAA7949A2D}">
  <sheetPr codeName="Lapa2">
    <tabColor theme="4" tint="0.59999389629810485"/>
  </sheetPr>
  <dimension ref="B1:AMJ53"/>
  <sheetViews>
    <sheetView zoomScale="80" zoomScaleNormal="80" workbookViewId="0">
      <pane xSplit="2" ySplit="8" topLeftCell="C9" activePane="bottomRight" state="frozen"/>
      <selection pane="topRight" activeCell="C1" sqref="C1"/>
      <selection pane="bottomLeft" activeCell="A9" sqref="A9"/>
      <selection pane="bottomRight" activeCell="J23" sqref="J23"/>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123" t="str">
        <f>Kopsavilkums!D4</f>
        <v xml:space="preserve">SIA "_________________" </v>
      </c>
      <c r="D2" s="15"/>
      <c r="E2" s="15"/>
      <c r="F2" s="14"/>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190" t="s">
        <v>136</v>
      </c>
      <c r="C6" s="191" t="str">
        <f>Elektr_KOPSAVILKUMS!A9</f>
        <v>__.__.20__ - __.__.20__</v>
      </c>
      <c r="D6" s="191"/>
      <c r="E6" s="191"/>
      <c r="F6" s="191"/>
      <c r="G6" s="15"/>
      <c r="H6" s="15"/>
      <c r="I6" s="356" t="s">
        <v>1</v>
      </c>
      <c r="J6" s="356"/>
      <c r="K6" s="45"/>
      <c r="L6" s="357" t="s">
        <v>2</v>
      </c>
      <c r="M6" s="357"/>
    </row>
    <row r="7" spans="2:13" ht="8.25" customHeight="1" x14ac:dyDescent="0.3">
      <c r="B7" s="15"/>
      <c r="C7" s="15"/>
      <c r="D7" s="15"/>
      <c r="E7" s="15"/>
      <c r="F7" s="14"/>
      <c r="G7" s="15"/>
      <c r="H7" s="15"/>
      <c r="I7" s="15"/>
      <c r="J7" s="15"/>
      <c r="K7" s="15"/>
      <c r="L7" s="15"/>
      <c r="M7" s="15"/>
    </row>
    <row r="8" spans="2:13" ht="31.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87"/>
      <c r="D9" s="87"/>
      <c r="E9" s="87"/>
      <c r="F9" s="87"/>
      <c r="G9" s="15"/>
      <c r="H9" s="15"/>
      <c r="I9" s="18">
        <f>C9+D9</f>
        <v>0</v>
      </c>
      <c r="J9" s="18">
        <f>E9+F9</f>
        <v>0</v>
      </c>
      <c r="K9" s="15"/>
      <c r="L9" s="19" t="e">
        <f>I9/$I$26</f>
        <v>#DIV/0!</v>
      </c>
      <c r="M9" s="19" t="e">
        <f>J9/$J$27</f>
        <v>#DIV/0!</v>
      </c>
    </row>
    <row r="10" spans="2:13" s="10" customFormat="1" ht="27.75" customHeight="1" x14ac:dyDescent="0.35">
      <c r="B10" s="65" t="s">
        <v>11</v>
      </c>
      <c r="C10" s="87"/>
      <c r="D10" s="87"/>
      <c r="E10" s="87"/>
      <c r="F10" s="87"/>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87"/>
      <c r="D11" s="87"/>
      <c r="E11" s="87"/>
      <c r="F11" s="87"/>
      <c r="G11" s="15"/>
      <c r="H11" s="15"/>
      <c r="I11" s="18">
        <f t="shared" si="0"/>
        <v>0</v>
      </c>
      <c r="J11" s="18">
        <f t="shared" si="1"/>
        <v>0</v>
      </c>
      <c r="K11" s="15"/>
      <c r="L11" s="19" t="e">
        <f>I11/$I$26</f>
        <v>#DIV/0!</v>
      </c>
      <c r="M11" s="19" t="e">
        <f>J11/$J$27</f>
        <v>#DIV/0!</v>
      </c>
    </row>
    <row r="12" spans="2:13" s="10" customFormat="1" ht="27.75" customHeight="1" x14ac:dyDescent="0.35">
      <c r="B12" s="65" t="s">
        <v>56</v>
      </c>
      <c r="C12" s="87"/>
      <c r="D12" s="87"/>
      <c r="E12" s="87"/>
      <c r="F12" s="87"/>
      <c r="G12" s="15"/>
      <c r="H12" s="15"/>
      <c r="I12" s="18">
        <f t="shared" si="0"/>
        <v>0</v>
      </c>
      <c r="J12" s="18">
        <f t="shared" si="1"/>
        <v>0</v>
      </c>
      <c r="K12" s="15"/>
      <c r="L12" s="19" t="e">
        <f>I12/$I$26</f>
        <v>#DIV/0!</v>
      </c>
      <c r="M12" s="19" t="e">
        <f>J12/$J$27</f>
        <v>#DIV/0!</v>
      </c>
    </row>
    <row r="13" spans="2:13" s="10" customFormat="1" ht="21" customHeight="1" x14ac:dyDescent="0.35">
      <c r="B13" s="66" t="s">
        <v>73</v>
      </c>
      <c r="C13" s="74">
        <f>Elektr_KOPSAVILKUMS!C11</f>
        <v>0</v>
      </c>
      <c r="D13" s="74">
        <f>Elektr_KOPSAVILKUMS!D11</f>
        <v>0</v>
      </c>
      <c r="E13" s="74">
        <f>Elektr_KOPSAVILKUMS!E11</f>
        <v>0</v>
      </c>
      <c r="F13" s="74">
        <f>Elektr_KOPSAVILKUMS!F11</f>
        <v>0</v>
      </c>
      <c r="G13" s="15"/>
      <c r="H13" s="15"/>
      <c r="I13" s="18">
        <f t="shared" si="0"/>
        <v>0</v>
      </c>
      <c r="J13" s="18">
        <f t="shared" si="1"/>
        <v>0</v>
      </c>
      <c r="K13" s="15"/>
      <c r="L13" s="19" t="e">
        <f>I13/$I$26</f>
        <v>#DIV/0!</v>
      </c>
      <c r="M13" s="19" t="e">
        <f>J13/$J$27</f>
        <v>#DIV/0!</v>
      </c>
    </row>
    <row r="14" spans="2:13" s="10" customFormat="1" ht="32.25" customHeight="1" x14ac:dyDescent="0.35">
      <c r="B14" s="66" t="s">
        <v>71</v>
      </c>
      <c r="C14" s="74">
        <f>Iepirktā_ūdens_izm!C9</f>
        <v>0</v>
      </c>
      <c r="D14" s="74" t="s">
        <v>13</v>
      </c>
      <c r="E14" s="74" t="s">
        <v>13</v>
      </c>
      <c r="F14" s="74" t="s">
        <v>13</v>
      </c>
      <c r="G14" s="15"/>
      <c r="H14" s="15"/>
      <c r="I14" s="18">
        <f>C14</f>
        <v>0</v>
      </c>
      <c r="J14" s="18" t="s">
        <v>13</v>
      </c>
      <c r="K14" s="15"/>
      <c r="L14" s="19" t="e">
        <f t="shared" ref="L14" si="2">I14/$I$26</f>
        <v>#DIV/0!</v>
      </c>
      <c r="M14" s="19" t="s">
        <v>13</v>
      </c>
    </row>
    <row r="15" spans="2:13" s="10" customFormat="1" ht="29.15" customHeight="1" x14ac:dyDescent="0.35">
      <c r="B15" s="66" t="s">
        <v>72</v>
      </c>
      <c r="C15" s="74" t="s">
        <v>13</v>
      </c>
      <c r="D15" s="74" t="s">
        <v>13</v>
      </c>
      <c r="E15" s="74" t="s">
        <v>13</v>
      </c>
      <c r="F15" s="74">
        <f>Attīrīšanai_novad_notekūd_izm!C9</f>
        <v>0</v>
      </c>
      <c r="G15" s="15"/>
      <c r="H15" s="15"/>
      <c r="I15" s="18" t="s">
        <v>13</v>
      </c>
      <c r="J15" s="18">
        <f>F15</f>
        <v>0</v>
      </c>
      <c r="K15" s="15"/>
      <c r="L15" s="19" t="s">
        <v>13</v>
      </c>
      <c r="M15" s="19" t="e">
        <f t="shared" ref="M15" si="3">J15/$J$27</f>
        <v>#DIV/0!</v>
      </c>
    </row>
    <row r="16" spans="2:13" ht="27" customHeight="1" x14ac:dyDescent="0.35">
      <c r="B16" s="64" t="s">
        <v>184</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87"/>
      <c r="D17" s="87"/>
      <c r="E17" s="87"/>
      <c r="F17" s="87"/>
      <c r="G17" s="15"/>
      <c r="H17" s="20"/>
      <c r="I17" s="18">
        <f t="shared" si="0"/>
        <v>0</v>
      </c>
      <c r="J17" s="18">
        <f t="shared" si="1"/>
        <v>0</v>
      </c>
      <c r="K17" s="15"/>
      <c r="L17" s="19" t="e">
        <f>I17/$I$26</f>
        <v>#DIV/0!</v>
      </c>
      <c r="M17" s="19" t="e">
        <f t="shared" ref="M17:M22" si="4">J17/$J$27</f>
        <v>#DIV/0!</v>
      </c>
    </row>
    <row r="18" spans="2:13" s="10" customFormat="1" ht="24" customHeight="1" x14ac:dyDescent="0.35">
      <c r="B18" s="64" t="s">
        <v>15</v>
      </c>
      <c r="C18" s="87"/>
      <c r="D18" s="87"/>
      <c r="E18" s="87"/>
      <c r="F18" s="87"/>
      <c r="G18" s="15"/>
      <c r="H18" s="15"/>
      <c r="I18" s="18">
        <f t="shared" si="0"/>
        <v>0</v>
      </c>
      <c r="J18" s="18">
        <f t="shared" si="1"/>
        <v>0</v>
      </c>
      <c r="K18" s="15"/>
      <c r="L18" s="19" t="e">
        <f>I18/$I$26</f>
        <v>#DIV/0!</v>
      </c>
      <c r="M18" s="19" t="e">
        <f t="shared" si="4"/>
        <v>#DIV/0!</v>
      </c>
    </row>
    <row r="19" spans="2:13" s="10" customFormat="1" ht="24" customHeight="1" x14ac:dyDescent="0.35">
      <c r="B19" s="64" t="s">
        <v>16</v>
      </c>
      <c r="C19" s="87"/>
      <c r="D19" s="87"/>
      <c r="E19" s="87"/>
      <c r="F19" s="87"/>
      <c r="G19" s="15"/>
      <c r="H19" s="15"/>
      <c r="I19" s="18">
        <f t="shared" si="0"/>
        <v>0</v>
      </c>
      <c r="J19" s="18">
        <f t="shared" si="1"/>
        <v>0</v>
      </c>
      <c r="K19" s="15"/>
      <c r="L19" s="19" t="e">
        <f>I19/$I$26</f>
        <v>#DIV/0!</v>
      </c>
      <c r="M19" s="19" t="e">
        <f t="shared" si="4"/>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 t="shared" si="4"/>
        <v>#DIV/0!</v>
      </c>
    </row>
    <row r="21" spans="2:13" s="10" customFormat="1" ht="24" customHeight="1" x14ac:dyDescent="0.35">
      <c r="B21" s="65" t="s">
        <v>122</v>
      </c>
      <c r="C21" s="189"/>
      <c r="D21" s="189"/>
      <c r="E21" s="189"/>
      <c r="F21" s="189"/>
      <c r="G21" s="15"/>
      <c r="H21" s="15"/>
      <c r="I21" s="286" t="e">
        <f>I22/I20</f>
        <v>#DIV/0!</v>
      </c>
      <c r="J21" s="286" t="e">
        <f>J22/J20</f>
        <v>#DIV/0!</v>
      </c>
      <c r="K21" s="15"/>
      <c r="L21" s="19"/>
      <c r="M21" s="19" t="e">
        <f t="shared" si="4"/>
        <v>#DIV/0!</v>
      </c>
    </row>
    <row r="22" spans="2:13" s="10" customFormat="1" ht="26.25" customHeight="1" x14ac:dyDescent="0.35">
      <c r="B22" s="68" t="s">
        <v>84</v>
      </c>
      <c r="C22" s="188">
        <f>ROUND(C20*C21,0)</f>
        <v>0</v>
      </c>
      <c r="D22" s="188" t="e">
        <f>ROUND(D20*D21,0)</f>
        <v>#DIV/0!</v>
      </c>
      <c r="E22" s="188">
        <f>ROUND(E20*E21,0)</f>
        <v>0</v>
      </c>
      <c r="F22" s="188">
        <f>ROUND(F20*F21,0)</f>
        <v>0</v>
      </c>
      <c r="I22" s="18" t="e">
        <f>ROUND(I20*C21,0)</f>
        <v>#DIV/0!</v>
      </c>
      <c r="J22" s="18">
        <f>ROUND(J20*E21,0)</f>
        <v>0</v>
      </c>
      <c r="K22" s="15"/>
      <c r="L22" s="19" t="e">
        <f>I22/$I$26</f>
        <v>#DIV/0!</v>
      </c>
      <c r="M22" s="19" t="e">
        <f t="shared" si="4"/>
        <v>#DIV/0!</v>
      </c>
    </row>
    <row r="23" spans="2:13" s="10" customFormat="1" ht="17" x14ac:dyDescent="0.35">
      <c r="B23" s="64" t="s">
        <v>79</v>
      </c>
      <c r="C23" s="87"/>
      <c r="D23" s="87"/>
      <c r="E23" s="87"/>
      <c r="F23" s="87"/>
      <c r="G23" s="15"/>
      <c r="H23" s="15"/>
      <c r="I23" s="18">
        <f>C23+D23</f>
        <v>0</v>
      </c>
      <c r="J23" s="18">
        <f>E23+F23</f>
        <v>0</v>
      </c>
      <c r="K23" s="15"/>
      <c r="L23" s="19" t="e">
        <f t="shared" ref="L23" si="5">I23/$I$26</f>
        <v>#DIV/0!</v>
      </c>
      <c r="M23" s="19" t="e">
        <f t="shared" ref="M23" si="6">J23/$J$27</f>
        <v>#DIV/0!</v>
      </c>
    </row>
    <row r="24" spans="2:13" s="10" customFormat="1" ht="17.5" x14ac:dyDescent="0.35">
      <c r="B24" s="69" t="s">
        <v>85</v>
      </c>
      <c r="C24" s="75">
        <f>ROUND(C20+C22+C23,0)</f>
        <v>0</v>
      </c>
      <c r="D24" s="75" t="e">
        <f t="shared" ref="D24:E24" si="7">ROUND(D20+D22+D23,0)</f>
        <v>#DIV/0!</v>
      </c>
      <c r="E24" s="75">
        <f t="shared" si="7"/>
        <v>0</v>
      </c>
      <c r="F24" s="75">
        <f>ROUND(F20+F22+F23,0)</f>
        <v>0</v>
      </c>
      <c r="G24" s="15"/>
      <c r="H24" s="15"/>
      <c r="I24" s="18" t="e">
        <f>I20+I22+I23</f>
        <v>#DIV/0!</v>
      </c>
      <c r="J24" s="18">
        <f>J20+J22+J23</f>
        <v>0</v>
      </c>
      <c r="K24" s="15"/>
      <c r="L24" s="19" t="e">
        <f>I24/$I$26</f>
        <v>#DIV/0!</v>
      </c>
      <c r="M24" s="19" t="e">
        <f>J24/$J$27</f>
        <v>#DIV/0!</v>
      </c>
    </row>
    <row r="25" spans="2:13" s="10" customFormat="1" ht="28.5" customHeight="1" x14ac:dyDescent="0.3">
      <c r="B25" s="70" t="s">
        <v>18</v>
      </c>
      <c r="C25" s="88"/>
      <c r="D25" s="74" t="s">
        <v>13</v>
      </c>
      <c r="E25" s="74" t="s">
        <v>13</v>
      </c>
      <c r="F25" s="74" t="s">
        <v>13</v>
      </c>
      <c r="G25" s="15"/>
      <c r="H25" s="15"/>
      <c r="I25" s="1"/>
      <c r="J25" s="1"/>
      <c r="K25" s="15"/>
      <c r="L25" s="17"/>
      <c r="M25" s="17"/>
    </row>
    <row r="26" spans="2:13" s="10" customFormat="1" ht="28.5" customHeight="1" x14ac:dyDescent="0.35">
      <c r="B26" s="71" t="s">
        <v>19</v>
      </c>
      <c r="C26" s="74" t="s">
        <v>13</v>
      </c>
      <c r="D26" s="88"/>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88"/>
      <c r="F27" s="88"/>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48" t="e">
        <f>C32</f>
        <v>#DIV/0!</v>
      </c>
      <c r="J30" s="48" t="e">
        <f>E32</f>
        <v>#DIV/0!</v>
      </c>
      <c r="K30" s="15"/>
      <c r="L30" s="17"/>
      <c r="M30" s="17"/>
    </row>
    <row r="31" spans="2:13" s="10" customFormat="1" ht="27.75" customHeight="1" x14ac:dyDescent="0.3">
      <c r="B31" s="24"/>
      <c r="C31" s="354" t="s">
        <v>25</v>
      </c>
      <c r="D31" s="354"/>
      <c r="E31" s="354" t="s">
        <v>26</v>
      </c>
      <c r="F31" s="354"/>
      <c r="G31" s="15"/>
      <c r="H31" s="15"/>
      <c r="I31" s="15"/>
      <c r="J31" s="15"/>
      <c r="K31" s="15"/>
      <c r="L31" s="15"/>
      <c r="M31" s="15"/>
    </row>
    <row r="32" spans="2:13" s="10" customFormat="1" ht="15" x14ac:dyDescent="0.3">
      <c r="B32" s="26" t="s">
        <v>27</v>
      </c>
      <c r="C32" s="358" t="e">
        <f>C30+D30</f>
        <v>#DIV/0!</v>
      </c>
      <c r="D32" s="358"/>
      <c r="E32" s="358" t="e">
        <f>E30+F30</f>
        <v>#DIV/0!</v>
      </c>
      <c r="F32" s="358"/>
      <c r="G32" s="15"/>
      <c r="H32" s="15"/>
      <c r="I32" s="15"/>
      <c r="J32" s="15"/>
      <c r="K32" s="15"/>
      <c r="L32" s="15"/>
      <c r="M32" s="15"/>
    </row>
    <row r="33" spans="2:1024" s="10" customFormat="1" ht="27" customHeight="1" x14ac:dyDescent="0.3">
      <c r="B33" s="24"/>
      <c r="C33" s="354" t="s">
        <v>28</v>
      </c>
      <c r="D33" s="354"/>
      <c r="E33" s="354"/>
      <c r="F33" s="354"/>
      <c r="G33" s="15"/>
      <c r="H33" s="15"/>
      <c r="I33" s="15"/>
      <c r="J33" s="15"/>
      <c r="K33" s="15"/>
      <c r="L33" s="15"/>
      <c r="M33" s="15"/>
    </row>
    <row r="34" spans="2:1024" s="10" customFormat="1" ht="15" x14ac:dyDescent="0.3">
      <c r="B34" s="26" t="s">
        <v>27</v>
      </c>
      <c r="C34" s="355" t="e">
        <f>C32+E32</f>
        <v>#DIV/0!</v>
      </c>
      <c r="D34" s="355"/>
      <c r="E34" s="355"/>
      <c r="F34" s="355"/>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B42" s="9"/>
      <c r="G42" s="3"/>
      <c r="H42" s="6"/>
      <c r="I42" s="6"/>
    </row>
    <row r="43" spans="2:1024" s="3" customFormat="1" x14ac:dyDescent="0.3">
      <c r="B43" s="10"/>
      <c r="C43" s="10"/>
      <c r="D43" s="10"/>
      <c r="E43" s="10"/>
      <c r="F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row>
    <row r="44" spans="2:1024" s="3" customFormat="1" x14ac:dyDescent="0.3">
      <c r="B44" s="10"/>
      <c r="C44" s="10"/>
      <c r="D44" s="10"/>
      <c r="E44" s="10"/>
      <c r="F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row>
    <row r="45" spans="2:1024" s="3" customFormat="1" x14ac:dyDescent="0.3">
      <c r="B45" s="10"/>
      <c r="C45" s="10"/>
      <c r="D45" s="10"/>
      <c r="E45" s="10"/>
      <c r="F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row>
    <row r="46" spans="2:1024" s="3" customFormat="1" x14ac:dyDescent="0.3">
      <c r="B46" s="10"/>
      <c r="C46" s="10"/>
      <c r="D46" s="10"/>
      <c r="E46" s="10"/>
      <c r="F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sheetData>
  <sheetProtection algorithmName="SHA-512" hashValue="ghOK+085bMQUcKqMix0BwWdC+q07vL3Fi9p+yWB3gA9FaGJ+gt00xEUYQwct1DqAAjo138bS8fMk0slcvwoH4A==" saltValue="kKYKUCGe7kY0/pgdOFcSTg==" spinCount="100000" sheet="1" formatCells="0" formatColumns="0" formatRows="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CF2E3B-A877-48BA-B5D3-7662C621FA92}">
  <sheetPr codeName="Lapa3">
    <tabColor theme="4" tint="0.59999389629810485"/>
  </sheetPr>
  <dimension ref="B1:AMJ54"/>
  <sheetViews>
    <sheetView zoomScale="80" zoomScaleNormal="80" workbookViewId="0">
      <pane xSplit="2" ySplit="8" topLeftCell="C9" activePane="bottomRight" state="frozen"/>
      <selection pane="topRight" activeCell="C1" sqref="C1"/>
      <selection pane="bottomLeft" activeCell="A9" sqref="A9"/>
      <selection pane="bottomRight" activeCell="J21" sqref="I21:J21"/>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123" t="str">
        <f>Kopsavilkums!D4</f>
        <v xml:space="preserve">SIA "_________________" </v>
      </c>
      <c r="D2" s="15"/>
      <c r="E2" s="15"/>
      <c r="F2" s="14"/>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190" t="s">
        <v>136</v>
      </c>
      <c r="C6" s="191" t="str">
        <f>Elektr_KOPSAVILKUMS!A16</f>
        <v>no __.__.20__</v>
      </c>
      <c r="D6" s="191"/>
      <c r="E6" s="191"/>
      <c r="F6" s="191"/>
      <c r="G6" s="15"/>
      <c r="H6" s="15"/>
      <c r="I6" s="356" t="s">
        <v>1</v>
      </c>
      <c r="J6" s="356"/>
      <c r="K6" s="45"/>
      <c r="L6" s="357" t="s">
        <v>2</v>
      </c>
      <c r="M6" s="357"/>
    </row>
    <row r="7" spans="2:13" ht="8.25" customHeight="1" x14ac:dyDescent="0.3">
      <c r="B7" s="15"/>
      <c r="C7" s="15"/>
      <c r="D7" s="15"/>
      <c r="E7" s="15"/>
      <c r="F7" s="14"/>
      <c r="G7" s="15"/>
      <c r="H7" s="15"/>
      <c r="I7" s="15"/>
      <c r="J7" s="15"/>
      <c r="K7" s="15"/>
      <c r="L7" s="15"/>
      <c r="M7" s="15"/>
    </row>
    <row r="8" spans="2:13" ht="31.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'Lēmuma_T_(no-līdz)'!C9</f>
        <v>0</v>
      </c>
      <c r="D9" s="77">
        <f>'Lēmuma_T_(no-līdz)'!D9</f>
        <v>0</v>
      </c>
      <c r="E9" s="77">
        <f>'Lēmuma_T_(no-līdz)'!E9</f>
        <v>0</v>
      </c>
      <c r="F9" s="77">
        <f>'Lēmuma_T_(no-līdz)'!F9</f>
        <v>0</v>
      </c>
      <c r="G9" s="15"/>
      <c r="H9" s="15"/>
      <c r="I9" s="18">
        <f>C9+D9</f>
        <v>0</v>
      </c>
      <c r="J9" s="18">
        <f>E9+F9</f>
        <v>0</v>
      </c>
      <c r="K9" s="15"/>
      <c r="L9" s="19" t="e">
        <f t="shared" ref="L9:L13" si="0">I9/$I$25</f>
        <v>#DIV/0!</v>
      </c>
      <c r="M9" s="19" t="e">
        <f>J9/$J$26</f>
        <v>#DIV/0!</v>
      </c>
    </row>
    <row r="10" spans="2:13" s="10" customFormat="1" ht="27.75" customHeight="1" x14ac:dyDescent="0.35">
      <c r="B10" s="65" t="s">
        <v>11</v>
      </c>
      <c r="C10" s="77">
        <f>'Lēmuma_T_(no-līdz)'!C10</f>
        <v>0</v>
      </c>
      <c r="D10" s="77">
        <f>'Lēmuma_T_(no-līdz)'!D10</f>
        <v>0</v>
      </c>
      <c r="E10" s="77">
        <f>'Lēmuma_T_(no-līdz)'!E10</f>
        <v>0</v>
      </c>
      <c r="F10" s="77">
        <f>'Lēmuma_T_(no-līdz)'!F10</f>
        <v>0</v>
      </c>
      <c r="G10" s="15"/>
      <c r="H10" s="15"/>
      <c r="I10" s="18">
        <f t="shared" ref="I10:I19" si="1">C10+D10</f>
        <v>0</v>
      </c>
      <c r="J10" s="18">
        <f t="shared" ref="J10:J20" si="2">E10+F10</f>
        <v>0</v>
      </c>
      <c r="K10" s="15"/>
      <c r="L10" s="19" t="e">
        <f t="shared" si="0"/>
        <v>#DIV/0!</v>
      </c>
      <c r="M10" s="19" t="e">
        <f>J10/$J$26</f>
        <v>#DIV/0!</v>
      </c>
    </row>
    <row r="11" spans="2:13" s="10" customFormat="1" ht="25.5" customHeight="1" x14ac:dyDescent="0.35">
      <c r="B11" s="65" t="s">
        <v>12</v>
      </c>
      <c r="C11" s="77">
        <f>'Lēmuma_T_(no-līdz)'!C11</f>
        <v>0</v>
      </c>
      <c r="D11" s="77">
        <f>'Lēmuma_T_(no-līdz)'!D11</f>
        <v>0</v>
      </c>
      <c r="E11" s="77">
        <f>'Lēmuma_T_(no-līdz)'!E11</f>
        <v>0</v>
      </c>
      <c r="F11" s="77">
        <f>'Lēmuma_T_(no-līdz)'!F11</f>
        <v>0</v>
      </c>
      <c r="G11" s="15"/>
      <c r="H11" s="15"/>
      <c r="I11" s="18">
        <f t="shared" si="1"/>
        <v>0</v>
      </c>
      <c r="J11" s="18">
        <f t="shared" si="2"/>
        <v>0</v>
      </c>
      <c r="K11" s="15"/>
      <c r="L11" s="19" t="e">
        <f t="shared" si="0"/>
        <v>#DIV/0!</v>
      </c>
      <c r="M11" s="19" t="e">
        <f>J11/$J$26</f>
        <v>#DIV/0!</v>
      </c>
    </row>
    <row r="12" spans="2:13" s="10" customFormat="1" ht="27.75" customHeight="1" x14ac:dyDescent="0.35">
      <c r="B12" s="65" t="s">
        <v>56</v>
      </c>
      <c r="C12" s="134">
        <f>'Lēmuma_T_(no-līdz)'!C12-'Lēmuma_T_(no-līdz)'!C13+'Lēmuma_T_(no)'!C13</f>
        <v>0</v>
      </c>
      <c r="D12" s="134">
        <f>'Lēmuma_T_(no-līdz)'!D12-'Lēmuma_T_(no-līdz)'!D13+'Lēmuma_T_(no)'!D13</f>
        <v>0</v>
      </c>
      <c r="E12" s="134">
        <f>'Lēmuma_T_(no-līdz)'!E12-'Lēmuma_T_(no-līdz)'!E13+'Lēmuma_T_(no)'!E13</f>
        <v>0</v>
      </c>
      <c r="F12" s="134">
        <f>'Lēmuma_T_(no-līdz)'!F12-'Lēmuma_T_(no-līdz)'!F13+'Lēmuma_T_(no)'!F13</f>
        <v>0</v>
      </c>
      <c r="G12" s="15"/>
      <c r="H12" s="15"/>
      <c r="I12" s="18">
        <f t="shared" si="1"/>
        <v>0</v>
      </c>
      <c r="J12" s="18">
        <f t="shared" si="2"/>
        <v>0</v>
      </c>
      <c r="K12" s="15"/>
      <c r="L12" s="19" t="e">
        <f t="shared" si="0"/>
        <v>#DIV/0!</v>
      </c>
      <c r="M12" s="19" t="e">
        <f>J12/$J$26</f>
        <v>#DIV/0!</v>
      </c>
    </row>
    <row r="13" spans="2:13" s="10" customFormat="1" ht="17.25" customHeight="1" x14ac:dyDescent="0.35">
      <c r="B13" s="66" t="s">
        <v>73</v>
      </c>
      <c r="C13" s="74">
        <f>Elektr_KOPSAVILKUMS!C18</f>
        <v>0</v>
      </c>
      <c r="D13" s="74">
        <f>Elektr_KOPSAVILKUMS!D18</f>
        <v>0</v>
      </c>
      <c r="E13" s="74">
        <f>Elektr_KOPSAVILKUMS!E18</f>
        <v>0</v>
      </c>
      <c r="F13" s="74">
        <f>Elektr_KOPSAVILKUMS!F18</f>
        <v>0</v>
      </c>
      <c r="G13" s="15"/>
      <c r="H13" s="15"/>
      <c r="I13" s="18">
        <f t="shared" si="1"/>
        <v>0</v>
      </c>
      <c r="J13" s="18">
        <f t="shared" si="2"/>
        <v>0</v>
      </c>
      <c r="K13" s="15"/>
      <c r="L13" s="19" t="e">
        <f t="shared" si="0"/>
        <v>#DIV/0!</v>
      </c>
      <c r="M13" s="19" t="e">
        <f>J13/$J$26</f>
        <v>#DIV/0!</v>
      </c>
    </row>
    <row r="14" spans="2:13" s="10" customFormat="1" ht="29.5" customHeight="1" x14ac:dyDescent="0.35">
      <c r="B14" s="66" t="s">
        <v>71</v>
      </c>
      <c r="C14" s="74">
        <f>Iepirktā_ūdens_izm!C9</f>
        <v>0</v>
      </c>
      <c r="D14" s="74" t="s">
        <v>13</v>
      </c>
      <c r="E14" s="74" t="s">
        <v>13</v>
      </c>
      <c r="F14" s="74" t="s">
        <v>13</v>
      </c>
      <c r="G14" s="15"/>
      <c r="H14" s="15"/>
      <c r="I14" s="18">
        <f>C14</f>
        <v>0</v>
      </c>
      <c r="J14" s="18" t="s">
        <v>13</v>
      </c>
      <c r="K14" s="15"/>
      <c r="L14" s="19" t="e">
        <f t="shared" ref="L14" si="3">I14/$I$25</f>
        <v>#DIV/0!</v>
      </c>
      <c r="M14" s="19" t="s">
        <v>13</v>
      </c>
    </row>
    <row r="15" spans="2:13" s="10" customFormat="1" ht="29.15" customHeight="1" x14ac:dyDescent="0.35">
      <c r="B15" s="66" t="s">
        <v>72</v>
      </c>
      <c r="C15" s="74" t="s">
        <v>13</v>
      </c>
      <c r="D15" s="74" t="s">
        <v>13</v>
      </c>
      <c r="E15" s="74" t="s">
        <v>13</v>
      </c>
      <c r="F15" s="74">
        <f>Attīrīšanai_novad_notekūd_izm!C9</f>
        <v>0</v>
      </c>
      <c r="G15" s="15"/>
      <c r="H15" s="15"/>
      <c r="I15" s="18" t="s">
        <v>13</v>
      </c>
      <c r="J15" s="18">
        <f>F15</f>
        <v>0</v>
      </c>
      <c r="K15" s="15"/>
      <c r="L15" s="19" t="s">
        <v>13</v>
      </c>
      <c r="M15" s="19" t="e">
        <f t="shared" ref="M15" si="4">J15/$J$26</f>
        <v>#DIV/0!</v>
      </c>
    </row>
    <row r="16" spans="2:13" ht="27" customHeight="1" x14ac:dyDescent="0.35">
      <c r="B16" s="64" t="s">
        <v>184</v>
      </c>
      <c r="C16" s="76" t="s">
        <v>13</v>
      </c>
      <c r="D16" s="77" t="e">
        <f>(C24-D25)*ROUND(C20/C24,2)</f>
        <v>#DIV/0!</v>
      </c>
      <c r="E16" s="76" t="s">
        <v>13</v>
      </c>
      <c r="F16" s="76" t="s">
        <v>13</v>
      </c>
      <c r="G16" s="15"/>
      <c r="H16" s="15"/>
      <c r="I16" s="18" t="e">
        <f>D16</f>
        <v>#DIV/0!</v>
      </c>
      <c r="J16" s="18" t="s">
        <v>13</v>
      </c>
      <c r="K16" s="15"/>
      <c r="L16" s="19" t="e">
        <f t="shared" ref="L16:L23" si="5">I16/$I$25</f>
        <v>#DIV/0!</v>
      </c>
      <c r="M16" s="19" t="s">
        <v>13</v>
      </c>
    </row>
    <row r="17" spans="2:13" ht="24" customHeight="1" x14ac:dyDescent="0.35">
      <c r="B17" s="64" t="s">
        <v>14</v>
      </c>
      <c r="C17" s="77">
        <f>'Lēmuma_T_(no-līdz)'!C17</f>
        <v>0</v>
      </c>
      <c r="D17" s="77">
        <f>'Lēmuma_T_(no-līdz)'!D17</f>
        <v>0</v>
      </c>
      <c r="E17" s="77">
        <f>'Lēmuma_T_(no-līdz)'!E17</f>
        <v>0</v>
      </c>
      <c r="F17" s="77">
        <f>'Lēmuma_T_(no-līdz)'!F17</f>
        <v>0</v>
      </c>
      <c r="G17" s="15"/>
      <c r="H17" s="20"/>
      <c r="I17" s="18">
        <f t="shared" si="1"/>
        <v>0</v>
      </c>
      <c r="J17" s="18">
        <f t="shared" si="2"/>
        <v>0</v>
      </c>
      <c r="K17" s="15"/>
      <c r="L17" s="19" t="e">
        <f t="shared" si="5"/>
        <v>#DIV/0!</v>
      </c>
      <c r="M17" s="19" t="e">
        <f t="shared" ref="M17:M23" si="6">J17/$J$26</f>
        <v>#DIV/0!</v>
      </c>
    </row>
    <row r="18" spans="2:13" s="10" customFormat="1" ht="24" customHeight="1" x14ac:dyDescent="0.35">
      <c r="B18" s="64" t="s">
        <v>15</v>
      </c>
      <c r="C18" s="77">
        <f>'Lēmuma_T_(no-līdz)'!C18</f>
        <v>0</v>
      </c>
      <c r="D18" s="77">
        <f>'Lēmuma_T_(no-līdz)'!D18</f>
        <v>0</v>
      </c>
      <c r="E18" s="77">
        <f>'Lēmuma_T_(no-līdz)'!E18</f>
        <v>0</v>
      </c>
      <c r="F18" s="77">
        <f>'Lēmuma_T_(no-līdz)'!F18</f>
        <v>0</v>
      </c>
      <c r="G18" s="15"/>
      <c r="H18" s="15"/>
      <c r="I18" s="18">
        <f t="shared" si="1"/>
        <v>0</v>
      </c>
      <c r="J18" s="18">
        <f t="shared" si="2"/>
        <v>0</v>
      </c>
      <c r="K18" s="15"/>
      <c r="L18" s="19" t="e">
        <f t="shared" si="5"/>
        <v>#DIV/0!</v>
      </c>
      <c r="M18" s="19" t="e">
        <f t="shared" si="6"/>
        <v>#DIV/0!</v>
      </c>
    </row>
    <row r="19" spans="2:13" s="10" customFormat="1" ht="24" customHeight="1" x14ac:dyDescent="0.35">
      <c r="B19" s="64" t="s">
        <v>16</v>
      </c>
      <c r="C19" s="77">
        <f>'Lēmuma_T_(no-līdz)'!C19</f>
        <v>0</v>
      </c>
      <c r="D19" s="77">
        <f>'Lēmuma_T_(no-līdz)'!D19</f>
        <v>0</v>
      </c>
      <c r="E19" s="77">
        <f>'Lēmuma_T_(no-līdz)'!E19</f>
        <v>0</v>
      </c>
      <c r="F19" s="77">
        <f>'Lēmuma_T_(no-līdz)'!F19</f>
        <v>0</v>
      </c>
      <c r="G19" s="15"/>
      <c r="H19" s="15"/>
      <c r="I19" s="18">
        <f t="shared" si="1"/>
        <v>0</v>
      </c>
      <c r="J19" s="18">
        <f t="shared" si="2"/>
        <v>0</v>
      </c>
      <c r="K19" s="15"/>
      <c r="L19" s="19" t="e">
        <f t="shared" si="5"/>
        <v>#DIV/0!</v>
      </c>
      <c r="M19" s="19" t="e">
        <f t="shared" si="6"/>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2"/>
        <v>0</v>
      </c>
      <c r="K20" s="15"/>
      <c r="L20" s="19" t="e">
        <f t="shared" si="5"/>
        <v>#DIV/0!</v>
      </c>
      <c r="M20" s="19" t="e">
        <f t="shared" si="6"/>
        <v>#DIV/0!</v>
      </c>
    </row>
    <row r="21" spans="2:13" s="10" customFormat="1" ht="24" customHeight="1" x14ac:dyDescent="0.35">
      <c r="B21" s="65" t="s">
        <v>122</v>
      </c>
      <c r="C21" s="138">
        <f>'Lēmuma_T_(no-līdz)'!C21</f>
        <v>0</v>
      </c>
      <c r="D21" s="138">
        <f>'Lēmuma_T_(no-līdz)'!D21</f>
        <v>0</v>
      </c>
      <c r="E21" s="138">
        <f>'Lēmuma_T_(no-līdz)'!E21</f>
        <v>0</v>
      </c>
      <c r="F21" s="138">
        <f>'Lēmuma_T_(no-līdz)'!F21</f>
        <v>0</v>
      </c>
      <c r="G21" s="15"/>
      <c r="H21" s="15"/>
      <c r="I21" s="286" t="e">
        <f>I22/I20</f>
        <v>#DIV/0!</v>
      </c>
      <c r="J21" s="286" t="e">
        <f>J22/J20</f>
        <v>#DIV/0!</v>
      </c>
      <c r="K21" s="15"/>
      <c r="L21" s="19"/>
      <c r="M21" s="19" t="e">
        <f t="shared" si="6"/>
        <v>#DIV/0!</v>
      </c>
    </row>
    <row r="22" spans="2:13" s="10" customFormat="1" ht="26.25" customHeight="1" x14ac:dyDescent="0.35">
      <c r="B22" s="68" t="s">
        <v>84</v>
      </c>
      <c r="C22" s="77">
        <f>ROUND(C20*C21,0)</f>
        <v>0</v>
      </c>
      <c r="D22" s="77" t="e">
        <f>ROUND(D20*D21,0)</f>
        <v>#DIV/0!</v>
      </c>
      <c r="E22" s="77">
        <f t="shared" ref="E22" si="7">ROUND(E20*E21,0)</f>
        <v>0</v>
      </c>
      <c r="F22" s="77">
        <f>ROUND(F20*F21,0)</f>
        <v>0</v>
      </c>
      <c r="I22" s="18" t="e">
        <f>ROUND(I20*C21,0)</f>
        <v>#DIV/0!</v>
      </c>
      <c r="J22" s="18">
        <f>ROUND(J20*E21,0)</f>
        <v>0</v>
      </c>
      <c r="K22" s="15"/>
      <c r="L22" s="19" t="e">
        <f t="shared" si="5"/>
        <v>#DIV/0!</v>
      </c>
      <c r="M22" s="19" t="e">
        <f t="shared" si="6"/>
        <v>#DIV/0!</v>
      </c>
    </row>
    <row r="23" spans="2:13" s="10" customFormat="1" ht="17.5" x14ac:dyDescent="0.35">
      <c r="B23" s="69" t="s">
        <v>85</v>
      </c>
      <c r="C23" s="75">
        <f>ROUND(C20+C22,0)</f>
        <v>0</v>
      </c>
      <c r="D23" s="75" t="e">
        <f>ROUND(D20+D22,0)</f>
        <v>#DIV/0!</v>
      </c>
      <c r="E23" s="75">
        <f>ROUND(E20+E22,0)</f>
        <v>0</v>
      </c>
      <c r="F23" s="75">
        <f>ROUND(F20+F22,0)</f>
        <v>0</v>
      </c>
      <c r="G23" s="15"/>
      <c r="H23" s="15"/>
      <c r="I23" s="18" t="e">
        <f>I20+I22</f>
        <v>#DIV/0!</v>
      </c>
      <c r="J23" s="18">
        <f>J20+J22</f>
        <v>0</v>
      </c>
      <c r="K23" s="15"/>
      <c r="L23" s="19" t="e">
        <f t="shared" si="5"/>
        <v>#DIV/0!</v>
      </c>
      <c r="M23" s="19" t="e">
        <f t="shared" si="6"/>
        <v>#DIV/0!</v>
      </c>
    </row>
    <row r="24" spans="2:13" s="10" customFormat="1" ht="28.5" customHeight="1" x14ac:dyDescent="0.3">
      <c r="B24" s="70" t="s">
        <v>18</v>
      </c>
      <c r="C24" s="74">
        <f>'Lēmuma_T_(no-līdz)'!C25</f>
        <v>0</v>
      </c>
      <c r="D24" s="74" t="s">
        <v>13</v>
      </c>
      <c r="E24" s="74" t="s">
        <v>13</v>
      </c>
      <c r="F24" s="74" t="s">
        <v>13</v>
      </c>
      <c r="G24" s="15"/>
      <c r="H24" s="15"/>
      <c r="I24" s="1"/>
      <c r="J24" s="1"/>
      <c r="K24" s="15"/>
      <c r="L24" s="17"/>
      <c r="M24" s="17"/>
    </row>
    <row r="25" spans="2:13" s="10" customFormat="1" ht="28.5" customHeight="1" x14ac:dyDescent="0.35">
      <c r="B25" s="71" t="s">
        <v>19</v>
      </c>
      <c r="C25" s="74" t="s">
        <v>13</v>
      </c>
      <c r="D25" s="74">
        <f>'Lēmuma_T_(no-līdz)'!D26</f>
        <v>0</v>
      </c>
      <c r="E25" s="74" t="s">
        <v>13</v>
      </c>
      <c r="F25" s="74" t="s">
        <v>13</v>
      </c>
      <c r="G25" s="15"/>
      <c r="H25" s="15"/>
      <c r="I25" s="18">
        <f>D25</f>
        <v>0</v>
      </c>
      <c r="J25" s="18"/>
      <c r="K25" s="15"/>
      <c r="L25" s="17"/>
      <c r="M25" s="17"/>
    </row>
    <row r="26" spans="2:13" s="10" customFormat="1" ht="28.5" customHeight="1" x14ac:dyDescent="0.35">
      <c r="B26" s="71" t="s">
        <v>20</v>
      </c>
      <c r="C26" s="74" t="s">
        <v>13</v>
      </c>
      <c r="D26" s="74" t="s">
        <v>13</v>
      </c>
      <c r="E26" s="74">
        <f>'Lēmuma_T_(no-līdz)'!E27</f>
        <v>0</v>
      </c>
      <c r="F26" s="74">
        <f>'Lēmuma_T_(no-līdz)'!F27</f>
        <v>0</v>
      </c>
      <c r="G26" s="15"/>
      <c r="H26" s="15"/>
      <c r="I26" s="1"/>
      <c r="J26" s="18">
        <f>F26</f>
        <v>0</v>
      </c>
      <c r="K26" s="15"/>
      <c r="L26" s="17"/>
      <c r="M26" s="17"/>
    </row>
    <row r="27" spans="2:13" s="10" customFormat="1" ht="6.75" customHeight="1" x14ac:dyDescent="0.3">
      <c r="B27" s="21"/>
      <c r="C27" s="22"/>
      <c r="D27" s="22"/>
      <c r="E27" s="22"/>
      <c r="F27" s="22"/>
      <c r="G27" s="15"/>
      <c r="H27" s="15"/>
      <c r="I27" s="23"/>
      <c r="J27" s="23"/>
      <c r="K27" s="15"/>
      <c r="L27" s="17"/>
      <c r="M27" s="17"/>
    </row>
    <row r="28" spans="2:13" s="10" customFormat="1" ht="38.25" customHeight="1" x14ac:dyDescent="0.3">
      <c r="B28" s="24"/>
      <c r="C28" s="72" t="s">
        <v>21</v>
      </c>
      <c r="D28" s="72" t="s">
        <v>22</v>
      </c>
      <c r="E28" s="72" t="s">
        <v>23</v>
      </c>
      <c r="F28" s="72" t="s">
        <v>24</v>
      </c>
      <c r="G28" s="15"/>
      <c r="H28" s="15"/>
      <c r="I28" s="48" t="s">
        <v>25</v>
      </c>
      <c r="J28" s="48" t="s">
        <v>26</v>
      </c>
      <c r="K28" s="15"/>
      <c r="L28" s="17"/>
      <c r="M28" s="25"/>
    </row>
    <row r="29" spans="2:13" s="10" customFormat="1" ht="15" x14ac:dyDescent="0.3">
      <c r="B29" s="26" t="s">
        <v>27</v>
      </c>
      <c r="C29" s="73" t="e">
        <f>ROUND(C23/C24,2)</f>
        <v>#DIV/0!</v>
      </c>
      <c r="D29" s="73" t="e">
        <f>ROUND(D23/D25,2)</f>
        <v>#DIV/0!</v>
      </c>
      <c r="E29" s="73" t="e">
        <f>ROUND(E23/E26,2)</f>
        <v>#DIV/0!</v>
      </c>
      <c r="F29" s="73" t="e">
        <f>ROUND(F23/F26,2)</f>
        <v>#DIV/0!</v>
      </c>
      <c r="G29" s="15"/>
      <c r="H29" s="15"/>
      <c r="I29" s="5" t="e">
        <f>C31</f>
        <v>#DIV/0!</v>
      </c>
      <c r="J29" s="5" t="e">
        <f>E31</f>
        <v>#DIV/0!</v>
      </c>
      <c r="K29" s="15"/>
      <c r="L29" s="17"/>
      <c r="M29" s="17"/>
    </row>
    <row r="30" spans="2:13" s="10" customFormat="1" ht="27.75" customHeight="1" x14ac:dyDescent="0.3">
      <c r="B30" s="24"/>
      <c r="C30" s="354" t="s">
        <v>25</v>
      </c>
      <c r="D30" s="354"/>
      <c r="E30" s="354" t="s">
        <v>26</v>
      </c>
      <c r="F30" s="354"/>
      <c r="G30" s="15"/>
      <c r="H30" s="15"/>
      <c r="I30" s="15"/>
      <c r="J30" s="15"/>
      <c r="K30" s="15"/>
      <c r="L30" s="15"/>
      <c r="M30" s="15"/>
    </row>
    <row r="31" spans="2:13" s="10" customFormat="1" ht="15" x14ac:dyDescent="0.3">
      <c r="B31" s="26" t="s">
        <v>27</v>
      </c>
      <c r="C31" s="358" t="e">
        <f>C29+D29</f>
        <v>#DIV/0!</v>
      </c>
      <c r="D31" s="358"/>
      <c r="E31" s="358" t="e">
        <f>E29+F29</f>
        <v>#DIV/0!</v>
      </c>
      <c r="F31" s="358"/>
      <c r="G31" s="15"/>
      <c r="H31" s="15"/>
      <c r="I31" s="15"/>
      <c r="J31" s="15"/>
      <c r="K31" s="15"/>
      <c r="L31" s="15"/>
      <c r="M31" s="15"/>
    </row>
    <row r="32" spans="2:13" s="10" customFormat="1" ht="27" customHeight="1" x14ac:dyDescent="0.3">
      <c r="B32" s="24"/>
      <c r="C32" s="354" t="s">
        <v>28</v>
      </c>
      <c r="D32" s="354"/>
      <c r="E32" s="354"/>
      <c r="F32" s="354"/>
      <c r="G32" s="15"/>
      <c r="H32" s="15"/>
      <c r="I32" s="15"/>
      <c r="J32" s="15"/>
      <c r="K32" s="15"/>
      <c r="L32" s="15"/>
      <c r="M32" s="15"/>
    </row>
    <row r="33" spans="2:1024" s="10" customFormat="1" ht="15" x14ac:dyDescent="0.3">
      <c r="B33" s="26" t="s">
        <v>27</v>
      </c>
      <c r="C33" s="355" t="e">
        <f>C31+E31</f>
        <v>#DIV/0!</v>
      </c>
      <c r="D33" s="355"/>
      <c r="E33" s="355"/>
      <c r="F33" s="355"/>
      <c r="G33" s="15"/>
      <c r="H33" s="15"/>
      <c r="I33" s="15"/>
      <c r="J33" s="41"/>
      <c r="K33" s="15"/>
      <c r="L33" s="15"/>
      <c r="M33" s="27"/>
    </row>
    <row r="34" spans="2:1024" s="10" customFormat="1" ht="7.5" customHeight="1" x14ac:dyDescent="0.3">
      <c r="M34" s="28"/>
    </row>
    <row r="35" spans="2:1024" s="10" customFormat="1" ht="12.75" customHeight="1" x14ac:dyDescent="0.3">
      <c r="C35" s="30"/>
      <c r="D35" s="30"/>
      <c r="E35" s="30"/>
      <c r="F35" s="30"/>
      <c r="G35" s="29"/>
      <c r="J35" s="30"/>
    </row>
    <row r="36" spans="2:1024" s="10" customFormat="1" x14ac:dyDescent="0.3">
      <c r="B36" s="4"/>
      <c r="C36" s="30"/>
      <c r="D36" s="30"/>
      <c r="E36" s="30"/>
      <c r="F36" s="30"/>
    </row>
    <row r="37" spans="2:1024" s="4" customFormat="1" x14ac:dyDescent="0.3">
      <c r="C37" s="47"/>
      <c r="D37" s="47"/>
      <c r="G37" s="3"/>
      <c r="H37" s="8"/>
      <c r="I37" s="8"/>
    </row>
    <row r="38" spans="2:1024" s="4" customFormat="1" x14ac:dyDescent="0.3">
      <c r="G38" s="3"/>
      <c r="H38" s="6"/>
      <c r="I38" s="6"/>
    </row>
    <row r="39" spans="2:1024" s="4" customFormat="1" x14ac:dyDescent="0.3">
      <c r="G39" s="3"/>
      <c r="H39" s="6"/>
      <c r="I39" s="6"/>
    </row>
    <row r="40" spans="2:1024" s="4" customFormat="1" x14ac:dyDescent="0.3">
      <c r="G40" s="3"/>
      <c r="H40" s="6"/>
      <c r="I40" s="6"/>
    </row>
    <row r="41" spans="2:1024" s="4" customFormat="1" x14ac:dyDescent="0.3">
      <c r="B41" s="9"/>
      <c r="G41" s="3"/>
      <c r="H41" s="6"/>
      <c r="I41" s="6"/>
    </row>
    <row r="42" spans="2:1024" s="3" customFormat="1" x14ac:dyDescent="0.3">
      <c r="B42" s="10"/>
      <c r="C42" s="10"/>
      <c r="D42" s="10"/>
      <c r="E42" s="10"/>
      <c r="F42" s="10"/>
      <c r="H42" s="10"/>
      <c r="I42" s="10"/>
      <c r="J42" s="10"/>
      <c r="K42" s="10"/>
      <c r="L42" s="10"/>
      <c r="M42" s="10"/>
      <c r="N42" s="10"/>
      <c r="O42" s="10"/>
      <c r="P42" s="10"/>
      <c r="Q42" s="10"/>
      <c r="R42" s="10"/>
      <c r="S42" s="10"/>
      <c r="T42" s="10"/>
      <c r="U42" s="10"/>
      <c r="V42" s="10"/>
      <c r="W42" s="10"/>
      <c r="X42" s="10"/>
      <c r="Y42" s="10"/>
      <c r="Z42" s="10"/>
      <c r="AA42" s="10"/>
      <c r="AB42" s="10"/>
      <c r="AC42" s="10"/>
      <c r="AD42" s="10"/>
      <c r="AE42" s="10"/>
      <c r="AF42" s="10"/>
      <c r="AG42" s="10"/>
      <c r="AH42" s="10"/>
      <c r="AI42" s="10"/>
      <c r="AJ42" s="10"/>
      <c r="AK42" s="10"/>
      <c r="AL42" s="10"/>
      <c r="AM42" s="10"/>
      <c r="AN42" s="10"/>
      <c r="AO42" s="10"/>
      <c r="AP42" s="10"/>
      <c r="AQ42" s="10"/>
      <c r="AR42" s="10"/>
      <c r="AS42" s="10"/>
      <c r="AT42" s="10"/>
      <c r="AU42" s="10"/>
      <c r="AV42" s="10"/>
      <c r="AW42" s="10"/>
      <c r="AX42" s="10"/>
      <c r="AY42" s="10"/>
      <c r="AZ42" s="10"/>
      <c r="BA42" s="10"/>
      <c r="BB42" s="10"/>
      <c r="BC42" s="10"/>
      <c r="BD42" s="10"/>
      <c r="BE42" s="10"/>
      <c r="BF42" s="10"/>
      <c r="BG42" s="10"/>
      <c r="BH42" s="10"/>
      <c r="BI42" s="10"/>
      <c r="BJ42" s="10"/>
      <c r="BK42" s="10"/>
      <c r="BL42" s="10"/>
      <c r="BM42" s="10"/>
      <c r="BN42" s="10"/>
      <c r="BO42" s="10"/>
      <c r="BP42" s="10"/>
      <c r="BQ42" s="10"/>
      <c r="BR42" s="10"/>
      <c r="BS42" s="10"/>
      <c r="BT42" s="10"/>
      <c r="BU42" s="10"/>
      <c r="BV42" s="10"/>
      <c r="BW42" s="10"/>
      <c r="BX42" s="10"/>
      <c r="BY42" s="10"/>
      <c r="BZ42" s="10"/>
      <c r="CA42" s="10"/>
      <c r="CB42" s="10"/>
      <c r="CC42" s="10"/>
      <c r="CD42" s="10"/>
      <c r="CE42" s="10"/>
      <c r="CF42" s="10"/>
      <c r="CG42" s="10"/>
      <c r="CH42" s="10"/>
      <c r="CI42" s="10"/>
      <c r="CJ42" s="10"/>
      <c r="CK42" s="10"/>
      <c r="CL42" s="10"/>
      <c r="CM42" s="10"/>
      <c r="CN42" s="10"/>
      <c r="CO42" s="10"/>
      <c r="CP42" s="10"/>
      <c r="CQ42" s="10"/>
      <c r="CR42" s="10"/>
      <c r="CS42" s="10"/>
      <c r="CT42" s="10"/>
      <c r="CU42" s="10"/>
      <c r="CV42" s="10"/>
      <c r="CW42" s="10"/>
      <c r="CX42" s="10"/>
      <c r="CY42" s="10"/>
      <c r="CZ42" s="10"/>
      <c r="DA42" s="10"/>
      <c r="DB42" s="10"/>
      <c r="DC42" s="10"/>
      <c r="DD42" s="10"/>
      <c r="DE42" s="10"/>
      <c r="DF42" s="10"/>
      <c r="DG42" s="10"/>
      <c r="DH42" s="10"/>
      <c r="DI42" s="10"/>
      <c r="DJ42" s="10"/>
      <c r="DK42" s="10"/>
      <c r="DL42" s="10"/>
      <c r="DM42" s="10"/>
      <c r="DN42" s="10"/>
      <c r="DO42" s="10"/>
      <c r="DP42" s="10"/>
      <c r="DQ42" s="10"/>
      <c r="DR42" s="10"/>
      <c r="DS42" s="10"/>
      <c r="DT42" s="10"/>
      <c r="DU42" s="10"/>
      <c r="DV42" s="10"/>
      <c r="DW42" s="10"/>
      <c r="DX42" s="10"/>
      <c r="DY42" s="10"/>
      <c r="DZ42" s="10"/>
      <c r="EA42" s="10"/>
      <c r="EB42" s="10"/>
      <c r="EC42" s="10"/>
      <c r="ED42" s="10"/>
      <c r="EE42" s="10"/>
      <c r="EF42" s="10"/>
      <c r="EG42" s="10"/>
      <c r="EH42" s="10"/>
      <c r="EI42" s="10"/>
      <c r="EJ42" s="10"/>
      <c r="EK42" s="10"/>
      <c r="EL42" s="10"/>
      <c r="EM42" s="10"/>
      <c r="EN42" s="10"/>
      <c r="EO42" s="10"/>
      <c r="EP42" s="10"/>
      <c r="EQ42" s="10"/>
      <c r="ER42" s="10"/>
      <c r="ES42" s="10"/>
      <c r="ET42" s="10"/>
      <c r="EU42" s="10"/>
      <c r="EV42" s="10"/>
      <c r="EW42" s="10"/>
      <c r="EX42" s="10"/>
      <c r="EY42" s="10"/>
      <c r="EZ42" s="10"/>
      <c r="FA42" s="10"/>
      <c r="FB42" s="10"/>
      <c r="FC42" s="10"/>
      <c r="FD42" s="10"/>
      <c r="FE42" s="10"/>
      <c r="FF42" s="10"/>
      <c r="FG42" s="10"/>
      <c r="FH42" s="10"/>
      <c r="FI42" s="10"/>
      <c r="FJ42" s="10"/>
      <c r="FK42" s="10"/>
      <c r="FL42" s="10"/>
      <c r="FM42" s="10"/>
      <c r="FN42" s="10"/>
      <c r="FO42" s="10"/>
      <c r="FP42" s="10"/>
      <c r="FQ42" s="10"/>
      <c r="FR42" s="10"/>
      <c r="FS42" s="10"/>
      <c r="FT42" s="10"/>
      <c r="FU42" s="10"/>
      <c r="FV42" s="10"/>
      <c r="FW42" s="10"/>
      <c r="FX42" s="10"/>
      <c r="FY42" s="10"/>
      <c r="FZ42" s="10"/>
      <c r="GA42" s="10"/>
      <c r="GB42" s="10"/>
      <c r="GC42" s="10"/>
      <c r="GD42" s="10"/>
      <c r="GE42" s="10"/>
      <c r="GF42" s="10"/>
      <c r="GG42" s="10"/>
      <c r="GH42" s="10"/>
      <c r="GI42" s="10"/>
      <c r="GJ42" s="10"/>
      <c r="GK42" s="10"/>
      <c r="GL42" s="10"/>
      <c r="GM42" s="10"/>
      <c r="GN42" s="10"/>
      <c r="GO42" s="10"/>
      <c r="GP42" s="10"/>
      <c r="GQ42" s="10"/>
      <c r="GR42" s="10"/>
      <c r="GS42" s="10"/>
      <c r="GT42" s="10"/>
      <c r="GU42" s="10"/>
      <c r="GV42" s="10"/>
      <c r="GW42" s="10"/>
      <c r="GX42" s="10"/>
      <c r="GY42" s="10"/>
      <c r="GZ42" s="10"/>
      <c r="HA42" s="10"/>
      <c r="HB42" s="10"/>
      <c r="HC42" s="10"/>
      <c r="HD42" s="10"/>
      <c r="HE42" s="10"/>
      <c r="HF42" s="10"/>
      <c r="HG42" s="10"/>
      <c r="HH42" s="10"/>
      <c r="HI42" s="10"/>
      <c r="HJ42" s="10"/>
      <c r="HK42" s="10"/>
      <c r="HL42" s="10"/>
      <c r="HM42" s="10"/>
      <c r="HN42" s="10"/>
      <c r="HO42" s="10"/>
      <c r="HP42" s="10"/>
      <c r="HQ42" s="10"/>
      <c r="HR42" s="10"/>
      <c r="HS42" s="10"/>
      <c r="HT42" s="10"/>
      <c r="HU42" s="10"/>
      <c r="HV42" s="10"/>
      <c r="HW42" s="10"/>
      <c r="HX42" s="10"/>
      <c r="HY42" s="10"/>
      <c r="HZ42" s="10"/>
      <c r="IA42" s="10"/>
      <c r="IB42" s="10"/>
      <c r="IC42" s="10"/>
      <c r="ID42" s="10"/>
      <c r="IE42" s="10"/>
      <c r="IF42" s="10"/>
      <c r="IG42" s="10"/>
      <c r="IH42" s="10"/>
      <c r="II42" s="10"/>
      <c r="IJ42" s="10"/>
      <c r="IK42" s="10"/>
      <c r="IL42" s="10"/>
      <c r="IM42" s="10"/>
      <c r="IN42" s="10"/>
      <c r="IO42" s="10"/>
      <c r="IP42" s="10"/>
      <c r="IQ42" s="10"/>
      <c r="IR42" s="10"/>
      <c r="IS42" s="10"/>
      <c r="IT42" s="10"/>
      <c r="IU42" s="10"/>
      <c r="IV42" s="10"/>
      <c r="IW42" s="10"/>
      <c r="IX42" s="10"/>
      <c r="IY42" s="10"/>
      <c r="IZ42" s="10"/>
      <c r="JA42" s="10"/>
      <c r="JB42" s="10"/>
      <c r="JC42" s="10"/>
      <c r="JD42" s="10"/>
      <c r="JE42" s="10"/>
      <c r="JF42" s="10"/>
      <c r="JG42" s="10"/>
      <c r="JH42" s="10"/>
      <c r="JI42" s="10"/>
      <c r="JJ42" s="10"/>
      <c r="JK42" s="10"/>
      <c r="JL42" s="10"/>
      <c r="JM42" s="10"/>
      <c r="JN42" s="10"/>
      <c r="JO42" s="10"/>
      <c r="JP42" s="10"/>
      <c r="JQ42" s="10"/>
      <c r="JR42" s="10"/>
      <c r="JS42" s="10"/>
      <c r="JT42" s="10"/>
      <c r="JU42" s="10"/>
      <c r="JV42" s="10"/>
      <c r="JW42" s="10"/>
      <c r="JX42" s="10"/>
      <c r="JY42" s="10"/>
      <c r="JZ42" s="10"/>
      <c r="KA42" s="10"/>
      <c r="KB42" s="10"/>
      <c r="KC42" s="10"/>
      <c r="KD42" s="10"/>
      <c r="KE42" s="10"/>
      <c r="KF42" s="10"/>
      <c r="KG42" s="10"/>
      <c r="KH42" s="10"/>
      <c r="KI42" s="10"/>
      <c r="KJ42" s="10"/>
      <c r="KK42" s="10"/>
      <c r="KL42" s="10"/>
      <c r="KM42" s="10"/>
      <c r="KN42" s="10"/>
      <c r="KO42" s="10"/>
      <c r="KP42" s="10"/>
      <c r="KQ42" s="10"/>
      <c r="KR42" s="10"/>
      <c r="KS42" s="10"/>
      <c r="KT42" s="10"/>
      <c r="KU42" s="10"/>
      <c r="KV42" s="10"/>
      <c r="KW42" s="10"/>
      <c r="KX42" s="10"/>
      <c r="KY42" s="10"/>
      <c r="KZ42" s="10"/>
      <c r="LA42" s="10"/>
      <c r="LB42" s="10"/>
      <c r="LC42" s="10"/>
      <c r="LD42" s="10"/>
      <c r="LE42" s="10"/>
      <c r="LF42" s="10"/>
      <c r="LG42" s="10"/>
      <c r="LH42" s="10"/>
      <c r="LI42" s="10"/>
      <c r="LJ42" s="10"/>
      <c r="LK42" s="10"/>
      <c r="LL42" s="10"/>
      <c r="LM42" s="10"/>
      <c r="LN42" s="10"/>
      <c r="LO42" s="10"/>
      <c r="LP42" s="10"/>
      <c r="LQ42" s="10"/>
      <c r="LR42" s="10"/>
      <c r="LS42" s="10"/>
      <c r="LT42" s="10"/>
      <c r="LU42" s="10"/>
      <c r="LV42" s="10"/>
      <c r="LW42" s="10"/>
      <c r="LX42" s="10"/>
      <c r="LY42" s="10"/>
      <c r="LZ42" s="10"/>
      <c r="MA42" s="10"/>
      <c r="MB42" s="10"/>
      <c r="MC42" s="10"/>
      <c r="MD42" s="10"/>
      <c r="ME42" s="10"/>
      <c r="MF42" s="10"/>
      <c r="MG42" s="10"/>
      <c r="MH42" s="10"/>
      <c r="MI42" s="10"/>
      <c r="MJ42" s="10"/>
      <c r="MK42" s="10"/>
      <c r="ML42" s="10"/>
      <c r="MM42" s="10"/>
      <c r="MN42" s="10"/>
      <c r="MO42" s="10"/>
      <c r="MP42" s="10"/>
      <c r="MQ42" s="10"/>
      <c r="MR42" s="10"/>
      <c r="MS42" s="10"/>
      <c r="MT42" s="10"/>
      <c r="MU42" s="10"/>
      <c r="MV42" s="10"/>
      <c r="MW42" s="10"/>
      <c r="MX42" s="10"/>
      <c r="MY42" s="10"/>
      <c r="MZ42" s="10"/>
      <c r="NA42" s="10"/>
      <c r="NB42" s="10"/>
      <c r="NC42" s="10"/>
      <c r="ND42" s="10"/>
      <c r="NE42" s="10"/>
      <c r="NF42" s="10"/>
      <c r="NG42" s="10"/>
      <c r="NH42" s="10"/>
      <c r="NI42" s="10"/>
      <c r="NJ42" s="10"/>
      <c r="NK42" s="10"/>
      <c r="NL42" s="10"/>
      <c r="NM42" s="10"/>
      <c r="NN42" s="10"/>
      <c r="NO42" s="10"/>
      <c r="NP42" s="10"/>
      <c r="NQ42" s="10"/>
      <c r="NR42" s="10"/>
      <c r="NS42" s="10"/>
      <c r="NT42" s="10"/>
      <c r="NU42" s="10"/>
      <c r="NV42" s="10"/>
      <c r="NW42" s="10"/>
      <c r="NX42" s="10"/>
      <c r="NY42" s="10"/>
      <c r="NZ42" s="10"/>
      <c r="OA42" s="10"/>
      <c r="OB42" s="10"/>
      <c r="OC42" s="10"/>
      <c r="OD42" s="10"/>
      <c r="OE42" s="10"/>
      <c r="OF42" s="10"/>
      <c r="OG42" s="10"/>
      <c r="OH42" s="10"/>
      <c r="OI42" s="10"/>
      <c r="OJ42" s="10"/>
      <c r="OK42" s="10"/>
      <c r="OL42" s="10"/>
      <c r="OM42" s="10"/>
      <c r="ON42" s="10"/>
      <c r="OO42" s="10"/>
      <c r="OP42" s="10"/>
      <c r="OQ42" s="10"/>
      <c r="OR42" s="10"/>
      <c r="OS42" s="10"/>
      <c r="OT42" s="10"/>
      <c r="OU42" s="10"/>
      <c r="OV42" s="10"/>
      <c r="OW42" s="10"/>
      <c r="OX42" s="10"/>
      <c r="OY42" s="10"/>
      <c r="OZ42" s="10"/>
      <c r="PA42" s="10"/>
      <c r="PB42" s="10"/>
      <c r="PC42" s="10"/>
      <c r="PD42" s="10"/>
      <c r="PE42" s="10"/>
      <c r="PF42" s="10"/>
      <c r="PG42" s="10"/>
      <c r="PH42" s="10"/>
      <c r="PI42" s="10"/>
      <c r="PJ42" s="10"/>
      <c r="PK42" s="10"/>
      <c r="PL42" s="10"/>
      <c r="PM42" s="10"/>
      <c r="PN42" s="10"/>
      <c r="PO42" s="10"/>
      <c r="PP42" s="10"/>
      <c r="PQ42" s="10"/>
      <c r="PR42" s="10"/>
      <c r="PS42" s="10"/>
      <c r="PT42" s="10"/>
      <c r="PU42" s="10"/>
      <c r="PV42" s="10"/>
      <c r="PW42" s="10"/>
      <c r="PX42" s="10"/>
      <c r="PY42" s="10"/>
      <c r="PZ42" s="10"/>
      <c r="QA42" s="10"/>
      <c r="QB42" s="10"/>
      <c r="QC42" s="10"/>
      <c r="QD42" s="10"/>
      <c r="QE42" s="10"/>
      <c r="QF42" s="10"/>
      <c r="QG42" s="10"/>
      <c r="QH42" s="10"/>
      <c r="QI42" s="10"/>
      <c r="QJ42" s="10"/>
      <c r="QK42" s="10"/>
      <c r="QL42" s="10"/>
      <c r="QM42" s="10"/>
      <c r="QN42" s="10"/>
      <c r="QO42" s="10"/>
      <c r="QP42" s="10"/>
      <c r="QQ42" s="10"/>
      <c r="QR42" s="10"/>
      <c r="QS42" s="10"/>
      <c r="QT42" s="10"/>
      <c r="QU42" s="10"/>
      <c r="QV42" s="10"/>
      <c r="QW42" s="10"/>
      <c r="QX42" s="10"/>
      <c r="QY42" s="10"/>
      <c r="QZ42" s="10"/>
      <c r="RA42" s="10"/>
      <c r="RB42" s="10"/>
      <c r="RC42" s="10"/>
      <c r="RD42" s="10"/>
      <c r="RE42" s="10"/>
      <c r="RF42" s="10"/>
      <c r="RG42" s="10"/>
      <c r="RH42" s="10"/>
      <c r="RI42" s="10"/>
      <c r="RJ42" s="10"/>
      <c r="RK42" s="10"/>
      <c r="RL42" s="10"/>
      <c r="RM42" s="10"/>
      <c r="RN42" s="10"/>
      <c r="RO42" s="10"/>
      <c r="RP42" s="10"/>
      <c r="RQ42" s="10"/>
      <c r="RR42" s="10"/>
      <c r="RS42" s="10"/>
      <c r="RT42" s="10"/>
      <c r="RU42" s="10"/>
      <c r="RV42" s="10"/>
      <c r="RW42" s="10"/>
      <c r="RX42" s="10"/>
      <c r="RY42" s="10"/>
      <c r="RZ42" s="10"/>
      <c r="SA42" s="10"/>
      <c r="SB42" s="10"/>
      <c r="SC42" s="10"/>
      <c r="SD42" s="10"/>
      <c r="SE42" s="10"/>
      <c r="SF42" s="10"/>
      <c r="SG42" s="10"/>
      <c r="SH42" s="10"/>
      <c r="SI42" s="10"/>
      <c r="SJ42" s="10"/>
      <c r="SK42" s="10"/>
      <c r="SL42" s="10"/>
      <c r="SM42" s="10"/>
      <c r="SN42" s="10"/>
      <c r="SO42" s="10"/>
      <c r="SP42" s="10"/>
      <c r="SQ42" s="10"/>
      <c r="SR42" s="10"/>
      <c r="SS42" s="10"/>
      <c r="ST42" s="10"/>
      <c r="SU42" s="10"/>
      <c r="SV42" s="10"/>
      <c r="SW42" s="10"/>
      <c r="SX42" s="10"/>
      <c r="SY42" s="10"/>
      <c r="SZ42" s="10"/>
      <c r="TA42" s="10"/>
      <c r="TB42" s="10"/>
      <c r="TC42" s="10"/>
      <c r="TD42" s="10"/>
      <c r="TE42" s="10"/>
      <c r="TF42" s="10"/>
      <c r="TG42" s="10"/>
      <c r="TH42" s="10"/>
      <c r="TI42" s="10"/>
      <c r="TJ42" s="10"/>
      <c r="TK42" s="10"/>
      <c r="TL42" s="10"/>
      <c r="TM42" s="10"/>
      <c r="TN42" s="10"/>
      <c r="TO42" s="10"/>
      <c r="TP42" s="10"/>
      <c r="TQ42" s="10"/>
      <c r="TR42" s="10"/>
      <c r="TS42" s="10"/>
      <c r="TT42" s="10"/>
      <c r="TU42" s="10"/>
      <c r="TV42" s="10"/>
      <c r="TW42" s="10"/>
      <c r="TX42" s="10"/>
      <c r="TY42" s="10"/>
      <c r="TZ42" s="10"/>
      <c r="UA42" s="10"/>
      <c r="UB42" s="10"/>
      <c r="UC42" s="10"/>
      <c r="UD42" s="10"/>
      <c r="UE42" s="10"/>
      <c r="UF42" s="10"/>
      <c r="UG42" s="10"/>
      <c r="UH42" s="10"/>
      <c r="UI42" s="10"/>
      <c r="UJ42" s="10"/>
      <c r="UK42" s="10"/>
      <c r="UL42" s="10"/>
      <c r="UM42" s="10"/>
      <c r="UN42" s="10"/>
      <c r="UO42" s="10"/>
      <c r="UP42" s="10"/>
      <c r="UQ42" s="10"/>
      <c r="UR42" s="10"/>
      <c r="US42" s="10"/>
      <c r="UT42" s="10"/>
      <c r="UU42" s="10"/>
      <c r="UV42" s="10"/>
      <c r="UW42" s="10"/>
      <c r="UX42" s="10"/>
      <c r="UY42" s="10"/>
      <c r="UZ42" s="10"/>
      <c r="VA42" s="10"/>
      <c r="VB42" s="10"/>
      <c r="VC42" s="10"/>
      <c r="VD42" s="10"/>
      <c r="VE42" s="10"/>
      <c r="VF42" s="10"/>
      <c r="VG42" s="10"/>
      <c r="VH42" s="10"/>
      <c r="VI42" s="10"/>
      <c r="VJ42" s="10"/>
      <c r="VK42" s="10"/>
      <c r="VL42" s="10"/>
      <c r="VM42" s="10"/>
      <c r="VN42" s="10"/>
      <c r="VO42" s="10"/>
      <c r="VP42" s="10"/>
      <c r="VQ42" s="10"/>
      <c r="VR42" s="10"/>
      <c r="VS42" s="10"/>
      <c r="VT42" s="10"/>
      <c r="VU42" s="10"/>
      <c r="VV42" s="10"/>
      <c r="VW42" s="10"/>
      <c r="VX42" s="10"/>
      <c r="VY42" s="10"/>
      <c r="VZ42" s="10"/>
      <c r="WA42" s="10"/>
      <c r="WB42" s="10"/>
      <c r="WC42" s="10"/>
      <c r="WD42" s="10"/>
      <c r="WE42" s="10"/>
      <c r="WF42" s="10"/>
      <c r="WG42" s="10"/>
      <c r="WH42" s="10"/>
      <c r="WI42" s="10"/>
      <c r="WJ42" s="10"/>
      <c r="WK42" s="10"/>
      <c r="WL42" s="10"/>
      <c r="WM42" s="10"/>
      <c r="WN42" s="10"/>
      <c r="WO42" s="10"/>
      <c r="WP42" s="10"/>
      <c r="WQ42" s="10"/>
      <c r="WR42" s="10"/>
      <c r="WS42" s="10"/>
      <c r="WT42" s="10"/>
      <c r="WU42" s="10"/>
      <c r="WV42" s="10"/>
      <c r="WW42" s="10"/>
      <c r="WX42" s="10"/>
      <c r="WY42" s="10"/>
      <c r="WZ42" s="10"/>
      <c r="XA42" s="10"/>
      <c r="XB42" s="10"/>
      <c r="XC42" s="10"/>
      <c r="XD42" s="10"/>
      <c r="XE42" s="10"/>
      <c r="XF42" s="10"/>
      <c r="XG42" s="10"/>
      <c r="XH42" s="10"/>
      <c r="XI42" s="10"/>
      <c r="XJ42" s="10"/>
      <c r="XK42" s="10"/>
      <c r="XL42" s="10"/>
      <c r="XM42" s="10"/>
      <c r="XN42" s="10"/>
      <c r="XO42" s="10"/>
      <c r="XP42" s="10"/>
      <c r="XQ42" s="10"/>
      <c r="XR42" s="10"/>
      <c r="XS42" s="10"/>
      <c r="XT42" s="10"/>
      <c r="XU42" s="10"/>
      <c r="XV42" s="10"/>
      <c r="XW42" s="10"/>
      <c r="XX42" s="10"/>
      <c r="XY42" s="10"/>
      <c r="XZ42" s="10"/>
      <c r="YA42" s="10"/>
      <c r="YB42" s="10"/>
      <c r="YC42" s="10"/>
      <c r="YD42" s="10"/>
      <c r="YE42" s="10"/>
      <c r="YF42" s="10"/>
      <c r="YG42" s="10"/>
      <c r="YH42" s="10"/>
      <c r="YI42" s="10"/>
      <c r="YJ42" s="10"/>
      <c r="YK42" s="10"/>
      <c r="YL42" s="10"/>
      <c r="YM42" s="10"/>
      <c r="YN42" s="10"/>
      <c r="YO42" s="10"/>
      <c r="YP42" s="10"/>
      <c r="YQ42" s="10"/>
      <c r="YR42" s="10"/>
      <c r="YS42" s="10"/>
      <c r="YT42" s="10"/>
      <c r="YU42" s="10"/>
      <c r="YV42" s="10"/>
      <c r="YW42" s="10"/>
      <c r="YX42" s="10"/>
      <c r="YY42" s="10"/>
      <c r="YZ42" s="10"/>
      <c r="ZA42" s="10"/>
      <c r="ZB42" s="10"/>
      <c r="ZC42" s="10"/>
      <c r="ZD42" s="10"/>
      <c r="ZE42" s="10"/>
      <c r="ZF42" s="10"/>
      <c r="ZG42" s="10"/>
      <c r="ZH42" s="10"/>
      <c r="ZI42" s="10"/>
      <c r="ZJ42" s="10"/>
      <c r="ZK42" s="10"/>
      <c r="ZL42" s="10"/>
      <c r="ZM42" s="10"/>
      <c r="ZN42" s="10"/>
      <c r="ZO42" s="10"/>
      <c r="ZP42" s="10"/>
      <c r="ZQ42" s="10"/>
      <c r="ZR42" s="10"/>
      <c r="ZS42" s="10"/>
      <c r="ZT42" s="10"/>
      <c r="ZU42" s="10"/>
      <c r="ZV42" s="10"/>
      <c r="ZW42" s="10"/>
      <c r="ZX42" s="10"/>
      <c r="ZY42" s="10"/>
      <c r="ZZ42" s="10"/>
      <c r="AAA42" s="10"/>
      <c r="AAB42" s="10"/>
      <c r="AAC42" s="10"/>
      <c r="AAD42" s="10"/>
      <c r="AAE42" s="10"/>
      <c r="AAF42" s="10"/>
      <c r="AAG42" s="10"/>
      <c r="AAH42" s="10"/>
      <c r="AAI42" s="10"/>
      <c r="AAJ42" s="10"/>
      <c r="AAK42" s="10"/>
      <c r="AAL42" s="10"/>
      <c r="AAM42" s="10"/>
      <c r="AAN42" s="10"/>
      <c r="AAO42" s="10"/>
      <c r="AAP42" s="10"/>
      <c r="AAQ42" s="10"/>
      <c r="AAR42" s="10"/>
      <c r="AAS42" s="10"/>
      <c r="AAT42" s="10"/>
      <c r="AAU42" s="10"/>
      <c r="AAV42" s="10"/>
      <c r="AAW42" s="10"/>
      <c r="AAX42" s="10"/>
      <c r="AAY42" s="10"/>
      <c r="AAZ42" s="10"/>
      <c r="ABA42" s="10"/>
      <c r="ABB42" s="10"/>
      <c r="ABC42" s="10"/>
      <c r="ABD42" s="10"/>
      <c r="ABE42" s="10"/>
      <c r="ABF42" s="10"/>
      <c r="ABG42" s="10"/>
      <c r="ABH42" s="10"/>
      <c r="ABI42" s="10"/>
      <c r="ABJ42" s="10"/>
      <c r="ABK42" s="10"/>
      <c r="ABL42" s="10"/>
      <c r="ABM42" s="10"/>
      <c r="ABN42" s="10"/>
      <c r="ABO42" s="10"/>
      <c r="ABP42" s="10"/>
      <c r="ABQ42" s="10"/>
      <c r="ABR42" s="10"/>
      <c r="ABS42" s="10"/>
      <c r="ABT42" s="10"/>
      <c r="ABU42" s="10"/>
      <c r="ABV42" s="10"/>
      <c r="ABW42" s="10"/>
      <c r="ABX42" s="10"/>
      <c r="ABY42" s="10"/>
      <c r="ABZ42" s="10"/>
      <c r="ACA42" s="10"/>
      <c r="ACB42" s="10"/>
      <c r="ACC42" s="10"/>
      <c r="ACD42" s="10"/>
      <c r="ACE42" s="10"/>
      <c r="ACF42" s="10"/>
      <c r="ACG42" s="10"/>
      <c r="ACH42" s="10"/>
      <c r="ACI42" s="10"/>
      <c r="ACJ42" s="10"/>
      <c r="ACK42" s="10"/>
      <c r="ACL42" s="10"/>
      <c r="ACM42" s="10"/>
      <c r="ACN42" s="10"/>
      <c r="ACO42" s="10"/>
      <c r="ACP42" s="10"/>
      <c r="ACQ42" s="10"/>
      <c r="ACR42" s="10"/>
      <c r="ACS42" s="10"/>
      <c r="ACT42" s="10"/>
      <c r="ACU42" s="10"/>
      <c r="ACV42" s="10"/>
      <c r="ACW42" s="10"/>
      <c r="ACX42" s="10"/>
      <c r="ACY42" s="10"/>
      <c r="ACZ42" s="10"/>
      <c r="ADA42" s="10"/>
      <c r="ADB42" s="10"/>
      <c r="ADC42" s="10"/>
      <c r="ADD42" s="10"/>
      <c r="ADE42" s="10"/>
      <c r="ADF42" s="10"/>
      <c r="ADG42" s="10"/>
      <c r="ADH42" s="10"/>
      <c r="ADI42" s="10"/>
      <c r="ADJ42" s="10"/>
      <c r="ADK42" s="10"/>
      <c r="ADL42" s="10"/>
      <c r="ADM42" s="10"/>
      <c r="ADN42" s="10"/>
      <c r="ADO42" s="10"/>
      <c r="ADP42" s="10"/>
      <c r="ADQ42" s="10"/>
      <c r="ADR42" s="10"/>
      <c r="ADS42" s="10"/>
      <c r="ADT42" s="10"/>
      <c r="ADU42" s="10"/>
      <c r="ADV42" s="10"/>
      <c r="ADW42" s="10"/>
      <c r="ADX42" s="10"/>
      <c r="ADY42" s="10"/>
      <c r="ADZ42" s="10"/>
      <c r="AEA42" s="10"/>
      <c r="AEB42" s="10"/>
      <c r="AEC42" s="10"/>
      <c r="AED42" s="10"/>
      <c r="AEE42" s="10"/>
      <c r="AEF42" s="10"/>
      <c r="AEG42" s="10"/>
      <c r="AEH42" s="10"/>
      <c r="AEI42" s="10"/>
      <c r="AEJ42" s="10"/>
      <c r="AEK42" s="10"/>
      <c r="AEL42" s="10"/>
      <c r="AEM42" s="10"/>
      <c r="AEN42" s="10"/>
      <c r="AEO42" s="10"/>
      <c r="AEP42" s="10"/>
      <c r="AEQ42" s="10"/>
      <c r="AER42" s="10"/>
      <c r="AES42" s="10"/>
      <c r="AET42" s="10"/>
      <c r="AEU42" s="10"/>
      <c r="AEV42" s="10"/>
      <c r="AEW42" s="10"/>
      <c r="AEX42" s="10"/>
      <c r="AEY42" s="10"/>
      <c r="AEZ42" s="10"/>
      <c r="AFA42" s="10"/>
      <c r="AFB42" s="10"/>
      <c r="AFC42" s="10"/>
      <c r="AFD42" s="10"/>
      <c r="AFE42" s="10"/>
      <c r="AFF42" s="10"/>
      <c r="AFG42" s="10"/>
      <c r="AFH42" s="10"/>
      <c r="AFI42" s="10"/>
      <c r="AFJ42" s="10"/>
      <c r="AFK42" s="10"/>
      <c r="AFL42" s="10"/>
      <c r="AFM42" s="10"/>
      <c r="AFN42" s="10"/>
      <c r="AFO42" s="10"/>
      <c r="AFP42" s="10"/>
      <c r="AFQ42" s="10"/>
      <c r="AFR42" s="10"/>
      <c r="AFS42" s="10"/>
      <c r="AFT42" s="10"/>
      <c r="AFU42" s="10"/>
      <c r="AFV42" s="10"/>
      <c r="AFW42" s="10"/>
      <c r="AFX42" s="10"/>
      <c r="AFY42" s="10"/>
      <c r="AFZ42" s="10"/>
      <c r="AGA42" s="10"/>
      <c r="AGB42" s="10"/>
      <c r="AGC42" s="10"/>
      <c r="AGD42" s="10"/>
      <c r="AGE42" s="10"/>
      <c r="AGF42" s="10"/>
      <c r="AGG42" s="10"/>
      <c r="AGH42" s="10"/>
      <c r="AGI42" s="10"/>
      <c r="AGJ42" s="10"/>
      <c r="AGK42" s="10"/>
      <c r="AGL42" s="10"/>
      <c r="AGM42" s="10"/>
      <c r="AGN42" s="10"/>
      <c r="AGO42" s="10"/>
      <c r="AGP42" s="10"/>
      <c r="AGQ42" s="10"/>
      <c r="AGR42" s="10"/>
      <c r="AGS42" s="10"/>
      <c r="AGT42" s="10"/>
      <c r="AGU42" s="10"/>
      <c r="AGV42" s="10"/>
      <c r="AGW42" s="10"/>
      <c r="AGX42" s="10"/>
      <c r="AGY42" s="10"/>
      <c r="AGZ42" s="10"/>
      <c r="AHA42" s="10"/>
      <c r="AHB42" s="10"/>
      <c r="AHC42" s="10"/>
      <c r="AHD42" s="10"/>
      <c r="AHE42" s="10"/>
      <c r="AHF42" s="10"/>
      <c r="AHG42" s="10"/>
      <c r="AHH42" s="10"/>
      <c r="AHI42" s="10"/>
      <c r="AHJ42" s="10"/>
      <c r="AHK42" s="10"/>
      <c r="AHL42" s="10"/>
      <c r="AHM42" s="10"/>
      <c r="AHN42" s="10"/>
      <c r="AHO42" s="10"/>
      <c r="AHP42" s="10"/>
      <c r="AHQ42" s="10"/>
      <c r="AHR42" s="10"/>
      <c r="AHS42" s="10"/>
      <c r="AHT42" s="10"/>
      <c r="AHU42" s="10"/>
      <c r="AHV42" s="10"/>
      <c r="AHW42" s="10"/>
      <c r="AHX42" s="10"/>
      <c r="AHY42" s="10"/>
      <c r="AHZ42" s="10"/>
      <c r="AIA42" s="10"/>
      <c r="AIB42" s="10"/>
      <c r="AIC42" s="10"/>
      <c r="AID42" s="10"/>
      <c r="AIE42" s="10"/>
      <c r="AIF42" s="10"/>
      <c r="AIG42" s="10"/>
      <c r="AIH42" s="10"/>
      <c r="AII42" s="10"/>
      <c r="AIJ42" s="10"/>
      <c r="AIK42" s="10"/>
      <c r="AIL42" s="10"/>
      <c r="AIM42" s="10"/>
      <c r="AIN42" s="10"/>
      <c r="AIO42" s="10"/>
      <c r="AIP42" s="10"/>
      <c r="AIQ42" s="10"/>
      <c r="AIR42" s="10"/>
      <c r="AIS42" s="10"/>
      <c r="AIT42" s="10"/>
      <c r="AIU42" s="10"/>
      <c r="AIV42" s="10"/>
      <c r="AIW42" s="10"/>
      <c r="AIX42" s="10"/>
      <c r="AIY42" s="10"/>
      <c r="AIZ42" s="10"/>
      <c r="AJA42" s="10"/>
      <c r="AJB42" s="10"/>
      <c r="AJC42" s="10"/>
      <c r="AJD42" s="10"/>
      <c r="AJE42" s="10"/>
      <c r="AJF42" s="10"/>
      <c r="AJG42" s="10"/>
      <c r="AJH42" s="10"/>
      <c r="AJI42" s="10"/>
      <c r="AJJ42" s="10"/>
      <c r="AJK42" s="10"/>
      <c r="AJL42" s="10"/>
      <c r="AJM42" s="10"/>
      <c r="AJN42" s="10"/>
      <c r="AJO42" s="10"/>
      <c r="AJP42" s="10"/>
      <c r="AJQ42" s="10"/>
      <c r="AJR42" s="10"/>
      <c r="AJS42" s="10"/>
      <c r="AJT42" s="10"/>
      <c r="AJU42" s="10"/>
      <c r="AJV42" s="10"/>
      <c r="AJW42" s="10"/>
      <c r="AJX42" s="10"/>
      <c r="AJY42" s="10"/>
      <c r="AJZ42" s="10"/>
      <c r="AKA42" s="10"/>
      <c r="AKB42" s="10"/>
      <c r="AKC42" s="10"/>
      <c r="AKD42" s="10"/>
      <c r="AKE42" s="10"/>
      <c r="AKF42" s="10"/>
      <c r="AKG42" s="10"/>
      <c r="AKH42" s="10"/>
      <c r="AKI42" s="10"/>
      <c r="AKJ42" s="10"/>
      <c r="AKK42" s="10"/>
      <c r="AKL42" s="10"/>
      <c r="AKM42" s="10"/>
      <c r="AKN42" s="10"/>
      <c r="AKO42" s="10"/>
      <c r="AKP42" s="10"/>
      <c r="AKQ42" s="10"/>
      <c r="AKR42" s="10"/>
      <c r="AKS42" s="10"/>
      <c r="AKT42" s="10"/>
      <c r="AKU42" s="10"/>
      <c r="AKV42" s="10"/>
      <c r="AKW42" s="10"/>
      <c r="AKX42" s="10"/>
      <c r="AKY42" s="10"/>
      <c r="AKZ42" s="10"/>
      <c r="ALA42" s="10"/>
      <c r="ALB42" s="10"/>
      <c r="ALC42" s="10"/>
      <c r="ALD42" s="10"/>
      <c r="ALE42" s="10"/>
      <c r="ALF42" s="10"/>
      <c r="ALG42" s="10"/>
      <c r="ALH42" s="10"/>
      <c r="ALI42" s="10"/>
      <c r="ALJ42" s="10"/>
      <c r="ALK42" s="10"/>
      <c r="ALL42" s="10"/>
      <c r="ALM42" s="10"/>
      <c r="ALN42" s="10"/>
      <c r="ALO42" s="10"/>
      <c r="ALP42" s="10"/>
      <c r="ALQ42" s="10"/>
      <c r="ALR42" s="10"/>
      <c r="ALS42" s="10"/>
      <c r="ALT42" s="10"/>
      <c r="ALU42" s="10"/>
      <c r="ALV42" s="10"/>
      <c r="ALW42" s="10"/>
      <c r="ALX42" s="10"/>
      <c r="ALY42" s="10"/>
      <c r="ALZ42" s="10"/>
      <c r="AMA42" s="10"/>
      <c r="AMB42" s="10"/>
      <c r="AMC42" s="10"/>
      <c r="AMD42" s="10"/>
      <c r="AME42" s="10"/>
      <c r="AMF42" s="10"/>
      <c r="AMG42" s="10"/>
      <c r="AMH42" s="10"/>
      <c r="AMI42" s="10"/>
      <c r="AMJ42" s="10"/>
    </row>
    <row r="43" spans="2:1024" s="3" customFormat="1" x14ac:dyDescent="0.3">
      <c r="B43" s="10"/>
      <c r="C43" s="10"/>
      <c r="D43" s="10"/>
      <c r="E43" s="10"/>
      <c r="F43" s="10"/>
      <c r="H43" s="10"/>
      <c r="I43" s="10"/>
      <c r="J43" s="10"/>
      <c r="K43" s="10"/>
      <c r="L43" s="10"/>
      <c r="M43" s="10"/>
      <c r="N43" s="10"/>
      <c r="O43" s="10"/>
      <c r="P43" s="10"/>
      <c r="Q43" s="10"/>
      <c r="R43" s="10"/>
      <c r="S43" s="10"/>
      <c r="T43" s="10"/>
      <c r="U43" s="10"/>
      <c r="V43" s="10"/>
      <c r="W43" s="10"/>
      <c r="X43" s="10"/>
      <c r="Y43" s="10"/>
      <c r="Z43" s="10"/>
      <c r="AA43" s="10"/>
      <c r="AB43" s="10"/>
      <c r="AC43" s="10"/>
      <c r="AD43" s="10"/>
      <c r="AE43" s="10"/>
      <c r="AF43" s="10"/>
      <c r="AG43" s="10"/>
      <c r="AH43" s="10"/>
      <c r="AI43" s="10"/>
      <c r="AJ43" s="10"/>
      <c r="AK43" s="10"/>
      <c r="AL43" s="10"/>
      <c r="AM43" s="10"/>
      <c r="AN43" s="10"/>
      <c r="AO43" s="10"/>
      <c r="AP43" s="10"/>
      <c r="AQ43" s="10"/>
      <c r="AR43" s="10"/>
      <c r="AS43" s="10"/>
      <c r="AT43" s="10"/>
      <c r="AU43" s="10"/>
      <c r="AV43" s="10"/>
      <c r="AW43" s="10"/>
      <c r="AX43" s="10"/>
      <c r="AY43" s="10"/>
      <c r="AZ43" s="10"/>
      <c r="BA43" s="10"/>
      <c r="BB43" s="10"/>
      <c r="BC43" s="10"/>
      <c r="BD43" s="10"/>
      <c r="BE43" s="10"/>
      <c r="BF43" s="10"/>
      <c r="BG43" s="10"/>
      <c r="BH43" s="10"/>
      <c r="BI43" s="10"/>
      <c r="BJ43" s="10"/>
      <c r="BK43" s="10"/>
      <c r="BL43" s="10"/>
      <c r="BM43" s="10"/>
      <c r="BN43" s="10"/>
      <c r="BO43" s="10"/>
      <c r="BP43" s="10"/>
      <c r="BQ43" s="10"/>
      <c r="BR43" s="10"/>
      <c r="BS43" s="10"/>
      <c r="BT43" s="10"/>
      <c r="BU43" s="10"/>
      <c r="BV43" s="10"/>
      <c r="BW43" s="10"/>
      <c r="BX43" s="10"/>
      <c r="BY43" s="10"/>
      <c r="BZ43" s="10"/>
      <c r="CA43" s="10"/>
      <c r="CB43" s="10"/>
      <c r="CC43" s="10"/>
      <c r="CD43" s="10"/>
      <c r="CE43" s="10"/>
      <c r="CF43" s="10"/>
      <c r="CG43" s="10"/>
      <c r="CH43" s="10"/>
      <c r="CI43" s="10"/>
      <c r="CJ43" s="10"/>
      <c r="CK43" s="10"/>
      <c r="CL43" s="10"/>
      <c r="CM43" s="10"/>
      <c r="CN43" s="10"/>
      <c r="CO43" s="10"/>
      <c r="CP43" s="10"/>
      <c r="CQ43" s="10"/>
      <c r="CR43" s="10"/>
      <c r="CS43" s="10"/>
      <c r="CT43" s="10"/>
      <c r="CU43" s="10"/>
      <c r="CV43" s="10"/>
      <c r="CW43" s="10"/>
      <c r="CX43" s="10"/>
      <c r="CY43" s="10"/>
      <c r="CZ43" s="10"/>
      <c r="DA43" s="10"/>
      <c r="DB43" s="10"/>
      <c r="DC43" s="10"/>
      <c r="DD43" s="10"/>
      <c r="DE43" s="10"/>
      <c r="DF43" s="10"/>
      <c r="DG43" s="10"/>
      <c r="DH43" s="10"/>
      <c r="DI43" s="10"/>
      <c r="DJ43" s="10"/>
      <c r="DK43" s="10"/>
      <c r="DL43" s="10"/>
      <c r="DM43" s="10"/>
      <c r="DN43" s="10"/>
      <c r="DO43" s="10"/>
      <c r="DP43" s="10"/>
      <c r="DQ43" s="10"/>
      <c r="DR43" s="10"/>
      <c r="DS43" s="10"/>
      <c r="DT43" s="10"/>
      <c r="DU43" s="10"/>
      <c r="DV43" s="10"/>
      <c r="DW43" s="10"/>
      <c r="DX43" s="10"/>
      <c r="DY43" s="10"/>
      <c r="DZ43" s="10"/>
      <c r="EA43" s="10"/>
      <c r="EB43" s="10"/>
      <c r="EC43" s="10"/>
      <c r="ED43" s="10"/>
      <c r="EE43" s="10"/>
      <c r="EF43" s="10"/>
      <c r="EG43" s="10"/>
      <c r="EH43" s="10"/>
      <c r="EI43" s="10"/>
      <c r="EJ43" s="10"/>
      <c r="EK43" s="10"/>
      <c r="EL43" s="10"/>
      <c r="EM43" s="10"/>
      <c r="EN43" s="10"/>
      <c r="EO43" s="10"/>
      <c r="EP43" s="10"/>
      <c r="EQ43" s="10"/>
      <c r="ER43" s="10"/>
      <c r="ES43" s="10"/>
      <c r="ET43" s="10"/>
      <c r="EU43" s="10"/>
      <c r="EV43" s="10"/>
      <c r="EW43" s="10"/>
      <c r="EX43" s="10"/>
      <c r="EY43" s="10"/>
      <c r="EZ43" s="10"/>
      <c r="FA43" s="10"/>
      <c r="FB43" s="10"/>
      <c r="FC43" s="10"/>
      <c r="FD43" s="10"/>
      <c r="FE43" s="10"/>
      <c r="FF43" s="10"/>
      <c r="FG43" s="10"/>
      <c r="FH43" s="10"/>
      <c r="FI43" s="10"/>
      <c r="FJ43" s="10"/>
      <c r="FK43" s="10"/>
      <c r="FL43" s="10"/>
      <c r="FM43" s="10"/>
      <c r="FN43" s="10"/>
      <c r="FO43" s="10"/>
      <c r="FP43" s="10"/>
      <c r="FQ43" s="10"/>
      <c r="FR43" s="10"/>
      <c r="FS43" s="10"/>
      <c r="FT43" s="10"/>
      <c r="FU43" s="10"/>
      <c r="FV43" s="10"/>
      <c r="FW43" s="10"/>
      <c r="FX43" s="10"/>
      <c r="FY43" s="10"/>
      <c r="FZ43" s="10"/>
      <c r="GA43" s="10"/>
      <c r="GB43" s="10"/>
      <c r="GC43" s="10"/>
      <c r="GD43" s="10"/>
      <c r="GE43" s="10"/>
      <c r="GF43" s="10"/>
      <c r="GG43" s="10"/>
      <c r="GH43" s="10"/>
      <c r="GI43" s="10"/>
      <c r="GJ43" s="10"/>
      <c r="GK43" s="10"/>
      <c r="GL43" s="10"/>
      <c r="GM43" s="10"/>
      <c r="GN43" s="10"/>
      <c r="GO43" s="10"/>
      <c r="GP43" s="10"/>
      <c r="GQ43" s="10"/>
      <c r="GR43" s="10"/>
      <c r="GS43" s="10"/>
      <c r="GT43" s="10"/>
      <c r="GU43" s="10"/>
      <c r="GV43" s="10"/>
      <c r="GW43" s="10"/>
      <c r="GX43" s="10"/>
      <c r="GY43" s="10"/>
      <c r="GZ43" s="10"/>
      <c r="HA43" s="10"/>
      <c r="HB43" s="10"/>
      <c r="HC43" s="10"/>
      <c r="HD43" s="10"/>
      <c r="HE43" s="10"/>
      <c r="HF43" s="10"/>
      <c r="HG43" s="10"/>
      <c r="HH43" s="10"/>
      <c r="HI43" s="10"/>
      <c r="HJ43" s="10"/>
      <c r="HK43" s="10"/>
      <c r="HL43" s="10"/>
      <c r="HM43" s="10"/>
      <c r="HN43" s="10"/>
      <c r="HO43" s="10"/>
      <c r="HP43" s="10"/>
      <c r="HQ43" s="10"/>
      <c r="HR43" s="10"/>
      <c r="HS43" s="10"/>
      <c r="HT43" s="10"/>
      <c r="HU43" s="10"/>
      <c r="HV43" s="10"/>
      <c r="HW43" s="10"/>
      <c r="HX43" s="10"/>
      <c r="HY43" s="10"/>
      <c r="HZ43" s="10"/>
      <c r="IA43" s="10"/>
      <c r="IB43" s="10"/>
      <c r="IC43" s="10"/>
      <c r="ID43" s="10"/>
      <c r="IE43" s="10"/>
      <c r="IF43" s="10"/>
      <c r="IG43" s="10"/>
      <c r="IH43" s="10"/>
      <c r="II43" s="10"/>
      <c r="IJ43" s="10"/>
      <c r="IK43" s="10"/>
      <c r="IL43" s="10"/>
      <c r="IM43" s="10"/>
      <c r="IN43" s="10"/>
      <c r="IO43" s="10"/>
      <c r="IP43" s="10"/>
      <c r="IQ43" s="10"/>
      <c r="IR43" s="10"/>
      <c r="IS43" s="10"/>
      <c r="IT43" s="10"/>
      <c r="IU43" s="10"/>
      <c r="IV43" s="10"/>
      <c r="IW43" s="10"/>
      <c r="IX43" s="10"/>
      <c r="IY43" s="10"/>
      <c r="IZ43" s="10"/>
      <c r="JA43" s="10"/>
      <c r="JB43" s="10"/>
      <c r="JC43" s="10"/>
      <c r="JD43" s="10"/>
      <c r="JE43" s="10"/>
      <c r="JF43" s="10"/>
      <c r="JG43" s="10"/>
      <c r="JH43" s="10"/>
      <c r="JI43" s="10"/>
      <c r="JJ43" s="10"/>
      <c r="JK43" s="10"/>
      <c r="JL43" s="10"/>
      <c r="JM43" s="10"/>
      <c r="JN43" s="10"/>
      <c r="JO43" s="10"/>
      <c r="JP43" s="10"/>
      <c r="JQ43" s="10"/>
      <c r="JR43" s="10"/>
      <c r="JS43" s="10"/>
      <c r="JT43" s="10"/>
      <c r="JU43" s="10"/>
      <c r="JV43" s="10"/>
      <c r="JW43" s="10"/>
      <c r="JX43" s="10"/>
      <c r="JY43" s="10"/>
      <c r="JZ43" s="10"/>
      <c r="KA43" s="10"/>
      <c r="KB43" s="10"/>
      <c r="KC43" s="10"/>
      <c r="KD43" s="10"/>
      <c r="KE43" s="10"/>
      <c r="KF43" s="10"/>
      <c r="KG43" s="10"/>
      <c r="KH43" s="10"/>
      <c r="KI43" s="10"/>
      <c r="KJ43" s="10"/>
      <c r="KK43" s="10"/>
      <c r="KL43" s="10"/>
      <c r="KM43" s="10"/>
      <c r="KN43" s="10"/>
      <c r="KO43" s="10"/>
      <c r="KP43" s="10"/>
      <c r="KQ43" s="10"/>
      <c r="KR43" s="10"/>
      <c r="KS43" s="10"/>
      <c r="KT43" s="10"/>
      <c r="KU43" s="10"/>
      <c r="KV43" s="10"/>
      <c r="KW43" s="10"/>
      <c r="KX43" s="10"/>
      <c r="KY43" s="10"/>
      <c r="KZ43" s="10"/>
      <c r="LA43" s="10"/>
      <c r="LB43" s="10"/>
      <c r="LC43" s="10"/>
      <c r="LD43" s="10"/>
      <c r="LE43" s="10"/>
      <c r="LF43" s="10"/>
      <c r="LG43" s="10"/>
      <c r="LH43" s="10"/>
      <c r="LI43" s="10"/>
      <c r="LJ43" s="10"/>
      <c r="LK43" s="10"/>
      <c r="LL43" s="10"/>
      <c r="LM43" s="10"/>
      <c r="LN43" s="10"/>
      <c r="LO43" s="10"/>
      <c r="LP43" s="10"/>
      <c r="LQ43" s="10"/>
      <c r="LR43" s="10"/>
      <c r="LS43" s="10"/>
      <c r="LT43" s="10"/>
      <c r="LU43" s="10"/>
      <c r="LV43" s="10"/>
      <c r="LW43" s="10"/>
      <c r="LX43" s="10"/>
      <c r="LY43" s="10"/>
      <c r="LZ43" s="10"/>
      <c r="MA43" s="10"/>
      <c r="MB43" s="10"/>
      <c r="MC43" s="10"/>
      <c r="MD43" s="10"/>
      <c r="ME43" s="10"/>
      <c r="MF43" s="10"/>
      <c r="MG43" s="10"/>
      <c r="MH43" s="10"/>
      <c r="MI43" s="10"/>
      <c r="MJ43" s="10"/>
      <c r="MK43" s="10"/>
      <c r="ML43" s="10"/>
      <c r="MM43" s="10"/>
      <c r="MN43" s="10"/>
      <c r="MO43" s="10"/>
      <c r="MP43" s="10"/>
      <c r="MQ43" s="10"/>
      <c r="MR43" s="10"/>
      <c r="MS43" s="10"/>
      <c r="MT43" s="10"/>
      <c r="MU43" s="10"/>
      <c r="MV43" s="10"/>
      <c r="MW43" s="10"/>
      <c r="MX43" s="10"/>
      <c r="MY43" s="10"/>
      <c r="MZ43" s="10"/>
      <c r="NA43" s="10"/>
      <c r="NB43" s="10"/>
      <c r="NC43" s="10"/>
      <c r="ND43" s="10"/>
      <c r="NE43" s="10"/>
      <c r="NF43" s="10"/>
      <c r="NG43" s="10"/>
      <c r="NH43" s="10"/>
      <c r="NI43" s="10"/>
      <c r="NJ43" s="10"/>
      <c r="NK43" s="10"/>
      <c r="NL43" s="10"/>
      <c r="NM43" s="10"/>
      <c r="NN43" s="10"/>
      <c r="NO43" s="10"/>
      <c r="NP43" s="10"/>
      <c r="NQ43" s="10"/>
      <c r="NR43" s="10"/>
      <c r="NS43" s="10"/>
      <c r="NT43" s="10"/>
      <c r="NU43" s="10"/>
      <c r="NV43" s="10"/>
      <c r="NW43" s="10"/>
      <c r="NX43" s="10"/>
      <c r="NY43" s="10"/>
      <c r="NZ43" s="10"/>
      <c r="OA43" s="10"/>
      <c r="OB43" s="10"/>
      <c r="OC43" s="10"/>
      <c r="OD43" s="10"/>
      <c r="OE43" s="10"/>
      <c r="OF43" s="10"/>
      <c r="OG43" s="10"/>
      <c r="OH43" s="10"/>
      <c r="OI43" s="10"/>
      <c r="OJ43" s="10"/>
      <c r="OK43" s="10"/>
      <c r="OL43" s="10"/>
      <c r="OM43" s="10"/>
      <c r="ON43" s="10"/>
      <c r="OO43" s="10"/>
      <c r="OP43" s="10"/>
      <c r="OQ43" s="10"/>
      <c r="OR43" s="10"/>
      <c r="OS43" s="10"/>
      <c r="OT43" s="10"/>
      <c r="OU43" s="10"/>
      <c r="OV43" s="10"/>
      <c r="OW43" s="10"/>
      <c r="OX43" s="10"/>
      <c r="OY43" s="10"/>
      <c r="OZ43" s="10"/>
      <c r="PA43" s="10"/>
      <c r="PB43" s="10"/>
      <c r="PC43" s="10"/>
      <c r="PD43" s="10"/>
      <c r="PE43" s="10"/>
      <c r="PF43" s="10"/>
      <c r="PG43" s="10"/>
      <c r="PH43" s="10"/>
      <c r="PI43" s="10"/>
      <c r="PJ43" s="10"/>
      <c r="PK43" s="10"/>
      <c r="PL43" s="10"/>
      <c r="PM43" s="10"/>
      <c r="PN43" s="10"/>
      <c r="PO43" s="10"/>
      <c r="PP43" s="10"/>
      <c r="PQ43" s="10"/>
      <c r="PR43" s="10"/>
      <c r="PS43" s="10"/>
      <c r="PT43" s="10"/>
      <c r="PU43" s="10"/>
      <c r="PV43" s="10"/>
      <c r="PW43" s="10"/>
      <c r="PX43" s="10"/>
      <c r="PY43" s="10"/>
      <c r="PZ43" s="10"/>
      <c r="QA43" s="10"/>
      <c r="QB43" s="10"/>
      <c r="QC43" s="10"/>
      <c r="QD43" s="10"/>
      <c r="QE43" s="10"/>
      <c r="QF43" s="10"/>
      <c r="QG43" s="10"/>
      <c r="QH43" s="10"/>
      <c r="QI43" s="10"/>
      <c r="QJ43" s="10"/>
      <c r="QK43" s="10"/>
      <c r="QL43" s="10"/>
      <c r="QM43" s="10"/>
      <c r="QN43" s="10"/>
      <c r="QO43" s="10"/>
      <c r="QP43" s="10"/>
      <c r="QQ43" s="10"/>
      <c r="QR43" s="10"/>
      <c r="QS43" s="10"/>
      <c r="QT43" s="10"/>
      <c r="QU43" s="10"/>
      <c r="QV43" s="10"/>
      <c r="QW43" s="10"/>
      <c r="QX43" s="10"/>
      <c r="QY43" s="10"/>
      <c r="QZ43" s="10"/>
      <c r="RA43" s="10"/>
      <c r="RB43" s="10"/>
      <c r="RC43" s="10"/>
      <c r="RD43" s="10"/>
      <c r="RE43" s="10"/>
      <c r="RF43" s="10"/>
      <c r="RG43" s="10"/>
      <c r="RH43" s="10"/>
      <c r="RI43" s="10"/>
      <c r="RJ43" s="10"/>
      <c r="RK43" s="10"/>
      <c r="RL43" s="10"/>
      <c r="RM43" s="10"/>
      <c r="RN43" s="10"/>
      <c r="RO43" s="10"/>
      <c r="RP43" s="10"/>
      <c r="RQ43" s="10"/>
      <c r="RR43" s="10"/>
      <c r="RS43" s="10"/>
      <c r="RT43" s="10"/>
      <c r="RU43" s="10"/>
      <c r="RV43" s="10"/>
      <c r="RW43" s="10"/>
      <c r="RX43" s="10"/>
      <c r="RY43" s="10"/>
      <c r="RZ43" s="10"/>
      <c r="SA43" s="10"/>
      <c r="SB43" s="10"/>
      <c r="SC43" s="10"/>
      <c r="SD43" s="10"/>
      <c r="SE43" s="10"/>
      <c r="SF43" s="10"/>
      <c r="SG43" s="10"/>
      <c r="SH43" s="10"/>
      <c r="SI43" s="10"/>
      <c r="SJ43" s="10"/>
      <c r="SK43" s="10"/>
      <c r="SL43" s="10"/>
      <c r="SM43" s="10"/>
      <c r="SN43" s="10"/>
      <c r="SO43" s="10"/>
      <c r="SP43" s="10"/>
      <c r="SQ43" s="10"/>
      <c r="SR43" s="10"/>
      <c r="SS43" s="10"/>
      <c r="ST43" s="10"/>
      <c r="SU43" s="10"/>
      <c r="SV43" s="10"/>
      <c r="SW43" s="10"/>
      <c r="SX43" s="10"/>
      <c r="SY43" s="10"/>
      <c r="SZ43" s="10"/>
      <c r="TA43" s="10"/>
      <c r="TB43" s="10"/>
      <c r="TC43" s="10"/>
      <c r="TD43" s="10"/>
      <c r="TE43" s="10"/>
      <c r="TF43" s="10"/>
      <c r="TG43" s="10"/>
      <c r="TH43" s="10"/>
      <c r="TI43" s="10"/>
      <c r="TJ43" s="10"/>
      <c r="TK43" s="10"/>
      <c r="TL43" s="10"/>
      <c r="TM43" s="10"/>
      <c r="TN43" s="10"/>
      <c r="TO43" s="10"/>
      <c r="TP43" s="10"/>
      <c r="TQ43" s="10"/>
      <c r="TR43" s="10"/>
      <c r="TS43" s="10"/>
      <c r="TT43" s="10"/>
      <c r="TU43" s="10"/>
      <c r="TV43" s="10"/>
      <c r="TW43" s="10"/>
      <c r="TX43" s="10"/>
      <c r="TY43" s="10"/>
      <c r="TZ43" s="10"/>
      <c r="UA43" s="10"/>
      <c r="UB43" s="10"/>
      <c r="UC43" s="10"/>
      <c r="UD43" s="10"/>
      <c r="UE43" s="10"/>
      <c r="UF43" s="10"/>
      <c r="UG43" s="10"/>
      <c r="UH43" s="10"/>
      <c r="UI43" s="10"/>
      <c r="UJ43" s="10"/>
      <c r="UK43" s="10"/>
      <c r="UL43" s="10"/>
      <c r="UM43" s="10"/>
      <c r="UN43" s="10"/>
      <c r="UO43" s="10"/>
      <c r="UP43" s="10"/>
      <c r="UQ43" s="10"/>
      <c r="UR43" s="10"/>
      <c r="US43" s="10"/>
      <c r="UT43" s="10"/>
      <c r="UU43" s="10"/>
      <c r="UV43" s="10"/>
      <c r="UW43" s="10"/>
      <c r="UX43" s="10"/>
      <c r="UY43" s="10"/>
      <c r="UZ43" s="10"/>
      <c r="VA43" s="10"/>
      <c r="VB43" s="10"/>
      <c r="VC43" s="10"/>
      <c r="VD43" s="10"/>
      <c r="VE43" s="10"/>
      <c r="VF43" s="10"/>
      <c r="VG43" s="10"/>
      <c r="VH43" s="10"/>
      <c r="VI43" s="10"/>
      <c r="VJ43" s="10"/>
      <c r="VK43" s="10"/>
      <c r="VL43" s="10"/>
      <c r="VM43" s="10"/>
      <c r="VN43" s="10"/>
      <c r="VO43" s="10"/>
      <c r="VP43" s="10"/>
      <c r="VQ43" s="10"/>
      <c r="VR43" s="10"/>
      <c r="VS43" s="10"/>
      <c r="VT43" s="10"/>
      <c r="VU43" s="10"/>
      <c r="VV43" s="10"/>
      <c r="VW43" s="10"/>
      <c r="VX43" s="10"/>
      <c r="VY43" s="10"/>
      <c r="VZ43" s="10"/>
      <c r="WA43" s="10"/>
      <c r="WB43" s="10"/>
      <c r="WC43" s="10"/>
      <c r="WD43" s="10"/>
      <c r="WE43" s="10"/>
      <c r="WF43" s="10"/>
      <c r="WG43" s="10"/>
      <c r="WH43" s="10"/>
      <c r="WI43" s="10"/>
      <c r="WJ43" s="10"/>
      <c r="WK43" s="10"/>
      <c r="WL43" s="10"/>
      <c r="WM43" s="10"/>
      <c r="WN43" s="10"/>
      <c r="WO43" s="10"/>
      <c r="WP43" s="10"/>
      <c r="WQ43" s="10"/>
      <c r="WR43" s="10"/>
      <c r="WS43" s="10"/>
      <c r="WT43" s="10"/>
      <c r="WU43" s="10"/>
      <c r="WV43" s="10"/>
      <c r="WW43" s="10"/>
      <c r="WX43" s="10"/>
      <c r="WY43" s="10"/>
      <c r="WZ43" s="10"/>
      <c r="XA43" s="10"/>
      <c r="XB43" s="10"/>
      <c r="XC43" s="10"/>
      <c r="XD43" s="10"/>
      <c r="XE43" s="10"/>
      <c r="XF43" s="10"/>
      <c r="XG43" s="10"/>
      <c r="XH43" s="10"/>
      <c r="XI43" s="10"/>
      <c r="XJ43" s="10"/>
      <c r="XK43" s="10"/>
      <c r="XL43" s="10"/>
      <c r="XM43" s="10"/>
      <c r="XN43" s="10"/>
      <c r="XO43" s="10"/>
      <c r="XP43" s="10"/>
      <c r="XQ43" s="10"/>
      <c r="XR43" s="10"/>
      <c r="XS43" s="10"/>
      <c r="XT43" s="10"/>
      <c r="XU43" s="10"/>
      <c r="XV43" s="10"/>
      <c r="XW43" s="10"/>
      <c r="XX43" s="10"/>
      <c r="XY43" s="10"/>
      <c r="XZ43" s="10"/>
      <c r="YA43" s="10"/>
      <c r="YB43" s="10"/>
      <c r="YC43" s="10"/>
      <c r="YD43" s="10"/>
      <c r="YE43" s="10"/>
      <c r="YF43" s="10"/>
      <c r="YG43" s="10"/>
      <c r="YH43" s="10"/>
      <c r="YI43" s="10"/>
      <c r="YJ43" s="10"/>
      <c r="YK43" s="10"/>
      <c r="YL43" s="10"/>
      <c r="YM43" s="10"/>
      <c r="YN43" s="10"/>
      <c r="YO43" s="10"/>
      <c r="YP43" s="10"/>
      <c r="YQ43" s="10"/>
      <c r="YR43" s="10"/>
      <c r="YS43" s="10"/>
      <c r="YT43" s="10"/>
      <c r="YU43" s="10"/>
      <c r="YV43" s="10"/>
      <c r="YW43" s="10"/>
      <c r="YX43" s="10"/>
      <c r="YY43" s="10"/>
      <c r="YZ43" s="10"/>
      <c r="ZA43" s="10"/>
      <c r="ZB43" s="10"/>
      <c r="ZC43" s="10"/>
      <c r="ZD43" s="10"/>
      <c r="ZE43" s="10"/>
      <c r="ZF43" s="10"/>
      <c r="ZG43" s="10"/>
      <c r="ZH43" s="10"/>
      <c r="ZI43" s="10"/>
      <c r="ZJ43" s="10"/>
      <c r="ZK43" s="10"/>
      <c r="ZL43" s="10"/>
      <c r="ZM43" s="10"/>
      <c r="ZN43" s="10"/>
      <c r="ZO43" s="10"/>
      <c r="ZP43" s="10"/>
      <c r="ZQ43" s="10"/>
      <c r="ZR43" s="10"/>
      <c r="ZS43" s="10"/>
      <c r="ZT43" s="10"/>
      <c r="ZU43" s="10"/>
      <c r="ZV43" s="10"/>
      <c r="ZW43" s="10"/>
      <c r="ZX43" s="10"/>
      <c r="ZY43" s="10"/>
      <c r="ZZ43" s="10"/>
      <c r="AAA43" s="10"/>
      <c r="AAB43" s="10"/>
      <c r="AAC43" s="10"/>
      <c r="AAD43" s="10"/>
      <c r="AAE43" s="10"/>
      <c r="AAF43" s="10"/>
      <c r="AAG43" s="10"/>
      <c r="AAH43" s="10"/>
      <c r="AAI43" s="10"/>
      <c r="AAJ43" s="10"/>
      <c r="AAK43" s="10"/>
      <c r="AAL43" s="10"/>
      <c r="AAM43" s="10"/>
      <c r="AAN43" s="10"/>
      <c r="AAO43" s="10"/>
      <c r="AAP43" s="10"/>
      <c r="AAQ43" s="10"/>
      <c r="AAR43" s="10"/>
      <c r="AAS43" s="10"/>
      <c r="AAT43" s="10"/>
      <c r="AAU43" s="10"/>
      <c r="AAV43" s="10"/>
      <c r="AAW43" s="10"/>
      <c r="AAX43" s="10"/>
      <c r="AAY43" s="10"/>
      <c r="AAZ43" s="10"/>
      <c r="ABA43" s="10"/>
      <c r="ABB43" s="10"/>
      <c r="ABC43" s="10"/>
      <c r="ABD43" s="10"/>
      <c r="ABE43" s="10"/>
      <c r="ABF43" s="10"/>
      <c r="ABG43" s="10"/>
      <c r="ABH43" s="10"/>
      <c r="ABI43" s="10"/>
      <c r="ABJ43" s="10"/>
      <c r="ABK43" s="10"/>
      <c r="ABL43" s="10"/>
      <c r="ABM43" s="10"/>
      <c r="ABN43" s="10"/>
      <c r="ABO43" s="10"/>
      <c r="ABP43" s="10"/>
      <c r="ABQ43" s="10"/>
      <c r="ABR43" s="10"/>
      <c r="ABS43" s="10"/>
      <c r="ABT43" s="10"/>
      <c r="ABU43" s="10"/>
      <c r="ABV43" s="10"/>
      <c r="ABW43" s="10"/>
      <c r="ABX43" s="10"/>
      <c r="ABY43" s="10"/>
      <c r="ABZ43" s="10"/>
      <c r="ACA43" s="10"/>
      <c r="ACB43" s="10"/>
      <c r="ACC43" s="10"/>
      <c r="ACD43" s="10"/>
      <c r="ACE43" s="10"/>
      <c r="ACF43" s="10"/>
      <c r="ACG43" s="10"/>
      <c r="ACH43" s="10"/>
      <c r="ACI43" s="10"/>
      <c r="ACJ43" s="10"/>
      <c r="ACK43" s="10"/>
      <c r="ACL43" s="10"/>
      <c r="ACM43" s="10"/>
      <c r="ACN43" s="10"/>
      <c r="ACO43" s="10"/>
      <c r="ACP43" s="10"/>
      <c r="ACQ43" s="10"/>
      <c r="ACR43" s="10"/>
      <c r="ACS43" s="10"/>
      <c r="ACT43" s="10"/>
      <c r="ACU43" s="10"/>
      <c r="ACV43" s="10"/>
      <c r="ACW43" s="10"/>
      <c r="ACX43" s="10"/>
      <c r="ACY43" s="10"/>
      <c r="ACZ43" s="10"/>
      <c r="ADA43" s="10"/>
      <c r="ADB43" s="10"/>
      <c r="ADC43" s="10"/>
      <c r="ADD43" s="10"/>
      <c r="ADE43" s="10"/>
      <c r="ADF43" s="10"/>
      <c r="ADG43" s="10"/>
      <c r="ADH43" s="10"/>
      <c r="ADI43" s="10"/>
      <c r="ADJ43" s="10"/>
      <c r="ADK43" s="10"/>
      <c r="ADL43" s="10"/>
      <c r="ADM43" s="10"/>
      <c r="ADN43" s="10"/>
      <c r="ADO43" s="10"/>
      <c r="ADP43" s="10"/>
      <c r="ADQ43" s="10"/>
      <c r="ADR43" s="10"/>
      <c r="ADS43" s="10"/>
      <c r="ADT43" s="10"/>
      <c r="ADU43" s="10"/>
      <c r="ADV43" s="10"/>
      <c r="ADW43" s="10"/>
      <c r="ADX43" s="10"/>
      <c r="ADY43" s="10"/>
      <c r="ADZ43" s="10"/>
      <c r="AEA43" s="10"/>
      <c r="AEB43" s="10"/>
      <c r="AEC43" s="10"/>
      <c r="AED43" s="10"/>
      <c r="AEE43" s="10"/>
      <c r="AEF43" s="10"/>
      <c r="AEG43" s="10"/>
      <c r="AEH43" s="10"/>
      <c r="AEI43" s="10"/>
      <c r="AEJ43" s="10"/>
      <c r="AEK43" s="10"/>
      <c r="AEL43" s="10"/>
      <c r="AEM43" s="10"/>
      <c r="AEN43" s="10"/>
      <c r="AEO43" s="10"/>
      <c r="AEP43" s="10"/>
      <c r="AEQ43" s="10"/>
      <c r="AER43" s="10"/>
      <c r="AES43" s="10"/>
      <c r="AET43" s="10"/>
      <c r="AEU43" s="10"/>
      <c r="AEV43" s="10"/>
      <c r="AEW43" s="10"/>
      <c r="AEX43" s="10"/>
      <c r="AEY43" s="10"/>
      <c r="AEZ43" s="10"/>
      <c r="AFA43" s="10"/>
      <c r="AFB43" s="10"/>
      <c r="AFC43" s="10"/>
      <c r="AFD43" s="10"/>
      <c r="AFE43" s="10"/>
      <c r="AFF43" s="10"/>
      <c r="AFG43" s="10"/>
      <c r="AFH43" s="10"/>
      <c r="AFI43" s="10"/>
      <c r="AFJ43" s="10"/>
      <c r="AFK43" s="10"/>
      <c r="AFL43" s="10"/>
      <c r="AFM43" s="10"/>
      <c r="AFN43" s="10"/>
      <c r="AFO43" s="10"/>
      <c r="AFP43" s="10"/>
      <c r="AFQ43" s="10"/>
      <c r="AFR43" s="10"/>
      <c r="AFS43" s="10"/>
      <c r="AFT43" s="10"/>
      <c r="AFU43" s="10"/>
      <c r="AFV43" s="10"/>
      <c r="AFW43" s="10"/>
      <c r="AFX43" s="10"/>
      <c r="AFY43" s="10"/>
      <c r="AFZ43" s="10"/>
      <c r="AGA43" s="10"/>
      <c r="AGB43" s="10"/>
      <c r="AGC43" s="10"/>
      <c r="AGD43" s="10"/>
      <c r="AGE43" s="10"/>
      <c r="AGF43" s="10"/>
      <c r="AGG43" s="10"/>
      <c r="AGH43" s="10"/>
      <c r="AGI43" s="10"/>
      <c r="AGJ43" s="10"/>
      <c r="AGK43" s="10"/>
      <c r="AGL43" s="10"/>
      <c r="AGM43" s="10"/>
      <c r="AGN43" s="10"/>
      <c r="AGO43" s="10"/>
      <c r="AGP43" s="10"/>
      <c r="AGQ43" s="10"/>
      <c r="AGR43" s="10"/>
      <c r="AGS43" s="10"/>
      <c r="AGT43" s="10"/>
      <c r="AGU43" s="10"/>
      <c r="AGV43" s="10"/>
      <c r="AGW43" s="10"/>
      <c r="AGX43" s="10"/>
      <c r="AGY43" s="10"/>
      <c r="AGZ43" s="10"/>
      <c r="AHA43" s="10"/>
      <c r="AHB43" s="10"/>
      <c r="AHC43" s="10"/>
      <c r="AHD43" s="10"/>
      <c r="AHE43" s="10"/>
      <c r="AHF43" s="10"/>
      <c r="AHG43" s="10"/>
      <c r="AHH43" s="10"/>
      <c r="AHI43" s="10"/>
      <c r="AHJ43" s="10"/>
      <c r="AHK43" s="10"/>
      <c r="AHL43" s="10"/>
      <c r="AHM43" s="10"/>
      <c r="AHN43" s="10"/>
      <c r="AHO43" s="10"/>
      <c r="AHP43" s="10"/>
      <c r="AHQ43" s="10"/>
      <c r="AHR43" s="10"/>
      <c r="AHS43" s="10"/>
      <c r="AHT43" s="10"/>
      <c r="AHU43" s="10"/>
      <c r="AHV43" s="10"/>
      <c r="AHW43" s="10"/>
      <c r="AHX43" s="10"/>
      <c r="AHY43" s="10"/>
      <c r="AHZ43" s="10"/>
      <c r="AIA43" s="10"/>
      <c r="AIB43" s="10"/>
      <c r="AIC43" s="10"/>
      <c r="AID43" s="10"/>
      <c r="AIE43" s="10"/>
      <c r="AIF43" s="10"/>
      <c r="AIG43" s="10"/>
      <c r="AIH43" s="10"/>
      <c r="AII43" s="10"/>
      <c r="AIJ43" s="10"/>
      <c r="AIK43" s="10"/>
      <c r="AIL43" s="10"/>
      <c r="AIM43" s="10"/>
      <c r="AIN43" s="10"/>
      <c r="AIO43" s="10"/>
      <c r="AIP43" s="10"/>
      <c r="AIQ43" s="10"/>
      <c r="AIR43" s="10"/>
      <c r="AIS43" s="10"/>
      <c r="AIT43" s="10"/>
      <c r="AIU43" s="10"/>
      <c r="AIV43" s="10"/>
      <c r="AIW43" s="10"/>
      <c r="AIX43" s="10"/>
      <c r="AIY43" s="10"/>
      <c r="AIZ43" s="10"/>
      <c r="AJA43" s="10"/>
      <c r="AJB43" s="10"/>
      <c r="AJC43" s="10"/>
      <c r="AJD43" s="10"/>
      <c r="AJE43" s="10"/>
      <c r="AJF43" s="10"/>
      <c r="AJG43" s="10"/>
      <c r="AJH43" s="10"/>
      <c r="AJI43" s="10"/>
      <c r="AJJ43" s="10"/>
      <c r="AJK43" s="10"/>
      <c r="AJL43" s="10"/>
      <c r="AJM43" s="10"/>
      <c r="AJN43" s="10"/>
      <c r="AJO43" s="10"/>
      <c r="AJP43" s="10"/>
      <c r="AJQ43" s="10"/>
      <c r="AJR43" s="10"/>
      <c r="AJS43" s="10"/>
      <c r="AJT43" s="10"/>
      <c r="AJU43" s="10"/>
      <c r="AJV43" s="10"/>
      <c r="AJW43" s="10"/>
      <c r="AJX43" s="10"/>
      <c r="AJY43" s="10"/>
      <c r="AJZ43" s="10"/>
      <c r="AKA43" s="10"/>
      <c r="AKB43" s="10"/>
      <c r="AKC43" s="10"/>
      <c r="AKD43" s="10"/>
      <c r="AKE43" s="10"/>
      <c r="AKF43" s="10"/>
      <c r="AKG43" s="10"/>
      <c r="AKH43" s="10"/>
      <c r="AKI43" s="10"/>
      <c r="AKJ43" s="10"/>
      <c r="AKK43" s="10"/>
      <c r="AKL43" s="10"/>
      <c r="AKM43" s="10"/>
      <c r="AKN43" s="10"/>
      <c r="AKO43" s="10"/>
      <c r="AKP43" s="10"/>
      <c r="AKQ43" s="10"/>
      <c r="AKR43" s="10"/>
      <c r="AKS43" s="10"/>
      <c r="AKT43" s="10"/>
      <c r="AKU43" s="10"/>
      <c r="AKV43" s="10"/>
      <c r="AKW43" s="10"/>
      <c r="AKX43" s="10"/>
      <c r="AKY43" s="10"/>
      <c r="AKZ43" s="10"/>
      <c r="ALA43" s="10"/>
      <c r="ALB43" s="10"/>
      <c r="ALC43" s="10"/>
      <c r="ALD43" s="10"/>
      <c r="ALE43" s="10"/>
      <c r="ALF43" s="10"/>
      <c r="ALG43" s="10"/>
      <c r="ALH43" s="10"/>
      <c r="ALI43" s="10"/>
      <c r="ALJ43" s="10"/>
      <c r="ALK43" s="10"/>
      <c r="ALL43" s="10"/>
      <c r="ALM43" s="10"/>
      <c r="ALN43" s="10"/>
      <c r="ALO43" s="10"/>
      <c r="ALP43" s="10"/>
      <c r="ALQ43" s="10"/>
      <c r="ALR43" s="10"/>
      <c r="ALS43" s="10"/>
      <c r="ALT43" s="10"/>
      <c r="ALU43" s="10"/>
      <c r="ALV43" s="10"/>
      <c r="ALW43" s="10"/>
      <c r="ALX43" s="10"/>
      <c r="ALY43" s="10"/>
      <c r="ALZ43" s="10"/>
      <c r="AMA43" s="10"/>
      <c r="AMB43" s="10"/>
      <c r="AMC43" s="10"/>
      <c r="AMD43" s="10"/>
      <c r="AME43" s="10"/>
      <c r="AMF43" s="10"/>
      <c r="AMG43" s="10"/>
      <c r="AMH43" s="10"/>
      <c r="AMI43" s="10"/>
      <c r="AMJ43" s="10"/>
    </row>
    <row r="44" spans="2:1024" s="3" customFormat="1" x14ac:dyDescent="0.3">
      <c r="B44" s="10"/>
      <c r="C44" s="10"/>
      <c r="D44" s="10"/>
      <c r="E44" s="10"/>
      <c r="F44" s="10"/>
      <c r="H44" s="10"/>
      <c r="I44" s="10"/>
      <c r="J44" s="10"/>
      <c r="K44" s="10"/>
      <c r="L44" s="10"/>
      <c r="M44" s="10"/>
      <c r="N44" s="10"/>
      <c r="O44" s="10"/>
      <c r="P44" s="10"/>
      <c r="Q44" s="10"/>
      <c r="R44" s="10"/>
      <c r="S44" s="10"/>
      <c r="T44" s="10"/>
      <c r="U44" s="10"/>
      <c r="V44" s="10"/>
      <c r="W44" s="10"/>
      <c r="X44" s="10"/>
      <c r="Y44" s="10"/>
      <c r="Z44" s="10"/>
      <c r="AA44" s="10"/>
      <c r="AB44" s="10"/>
      <c r="AC44" s="10"/>
      <c r="AD44" s="10"/>
      <c r="AE44" s="10"/>
      <c r="AF44" s="10"/>
      <c r="AG44" s="10"/>
      <c r="AH44" s="10"/>
      <c r="AI44" s="10"/>
      <c r="AJ44" s="10"/>
      <c r="AK44" s="10"/>
      <c r="AL44" s="10"/>
      <c r="AM44" s="10"/>
      <c r="AN44" s="10"/>
      <c r="AO44" s="10"/>
      <c r="AP44" s="10"/>
      <c r="AQ44" s="10"/>
      <c r="AR44" s="10"/>
      <c r="AS44" s="10"/>
      <c r="AT44" s="10"/>
      <c r="AU44" s="10"/>
      <c r="AV44" s="10"/>
      <c r="AW44" s="10"/>
      <c r="AX44" s="10"/>
      <c r="AY44" s="10"/>
      <c r="AZ44" s="10"/>
      <c r="BA44" s="10"/>
      <c r="BB44" s="10"/>
      <c r="BC44" s="10"/>
      <c r="BD44" s="10"/>
      <c r="BE44" s="10"/>
      <c r="BF44" s="10"/>
      <c r="BG44" s="10"/>
      <c r="BH44" s="10"/>
      <c r="BI44" s="10"/>
      <c r="BJ44" s="10"/>
      <c r="BK44" s="10"/>
      <c r="BL44" s="10"/>
      <c r="BM44" s="10"/>
      <c r="BN44" s="10"/>
      <c r="BO44" s="10"/>
      <c r="BP44" s="10"/>
      <c r="BQ44" s="10"/>
      <c r="BR44" s="10"/>
      <c r="BS44" s="10"/>
      <c r="BT44" s="10"/>
      <c r="BU44" s="10"/>
      <c r="BV44" s="10"/>
      <c r="BW44" s="10"/>
      <c r="BX44" s="10"/>
      <c r="BY44" s="10"/>
      <c r="BZ44" s="10"/>
      <c r="CA44" s="10"/>
      <c r="CB44" s="10"/>
      <c r="CC44" s="10"/>
      <c r="CD44" s="10"/>
      <c r="CE44" s="10"/>
      <c r="CF44" s="10"/>
      <c r="CG44" s="10"/>
      <c r="CH44" s="10"/>
      <c r="CI44" s="10"/>
      <c r="CJ44" s="10"/>
      <c r="CK44" s="10"/>
      <c r="CL44" s="10"/>
      <c r="CM44" s="10"/>
      <c r="CN44" s="10"/>
      <c r="CO44" s="10"/>
      <c r="CP44" s="10"/>
      <c r="CQ44" s="10"/>
      <c r="CR44" s="10"/>
      <c r="CS44" s="10"/>
      <c r="CT44" s="10"/>
      <c r="CU44" s="10"/>
      <c r="CV44" s="10"/>
      <c r="CW44" s="10"/>
      <c r="CX44" s="10"/>
      <c r="CY44" s="10"/>
      <c r="CZ44" s="10"/>
      <c r="DA44" s="10"/>
      <c r="DB44" s="10"/>
      <c r="DC44" s="10"/>
      <c r="DD44" s="10"/>
      <c r="DE44" s="10"/>
      <c r="DF44" s="10"/>
      <c r="DG44" s="10"/>
      <c r="DH44" s="10"/>
      <c r="DI44" s="10"/>
      <c r="DJ44" s="10"/>
      <c r="DK44" s="10"/>
      <c r="DL44" s="10"/>
      <c r="DM44" s="10"/>
      <c r="DN44" s="10"/>
      <c r="DO44" s="10"/>
      <c r="DP44" s="10"/>
      <c r="DQ44" s="10"/>
      <c r="DR44" s="10"/>
      <c r="DS44" s="10"/>
      <c r="DT44" s="10"/>
      <c r="DU44" s="10"/>
      <c r="DV44" s="10"/>
      <c r="DW44" s="10"/>
      <c r="DX44" s="10"/>
      <c r="DY44" s="10"/>
      <c r="DZ44" s="10"/>
      <c r="EA44" s="10"/>
      <c r="EB44" s="10"/>
      <c r="EC44" s="10"/>
      <c r="ED44" s="10"/>
      <c r="EE44" s="10"/>
      <c r="EF44" s="10"/>
      <c r="EG44" s="10"/>
      <c r="EH44" s="10"/>
      <c r="EI44" s="10"/>
      <c r="EJ44" s="10"/>
      <c r="EK44" s="10"/>
      <c r="EL44" s="10"/>
      <c r="EM44" s="10"/>
      <c r="EN44" s="10"/>
      <c r="EO44" s="10"/>
      <c r="EP44" s="10"/>
      <c r="EQ44" s="10"/>
      <c r="ER44" s="10"/>
      <c r="ES44" s="10"/>
      <c r="ET44" s="10"/>
      <c r="EU44" s="10"/>
      <c r="EV44" s="10"/>
      <c r="EW44" s="10"/>
      <c r="EX44" s="10"/>
      <c r="EY44" s="10"/>
      <c r="EZ44" s="10"/>
      <c r="FA44" s="10"/>
      <c r="FB44" s="10"/>
      <c r="FC44" s="10"/>
      <c r="FD44" s="10"/>
      <c r="FE44" s="10"/>
      <c r="FF44" s="10"/>
      <c r="FG44" s="10"/>
      <c r="FH44" s="10"/>
      <c r="FI44" s="10"/>
      <c r="FJ44" s="10"/>
      <c r="FK44" s="10"/>
      <c r="FL44" s="10"/>
      <c r="FM44" s="10"/>
      <c r="FN44" s="10"/>
      <c r="FO44" s="10"/>
      <c r="FP44" s="10"/>
      <c r="FQ44" s="10"/>
      <c r="FR44" s="10"/>
      <c r="FS44" s="10"/>
      <c r="FT44" s="10"/>
      <c r="FU44" s="10"/>
      <c r="FV44" s="10"/>
      <c r="FW44" s="10"/>
      <c r="FX44" s="10"/>
      <c r="FY44" s="10"/>
      <c r="FZ44" s="10"/>
      <c r="GA44" s="10"/>
      <c r="GB44" s="10"/>
      <c r="GC44" s="10"/>
      <c r="GD44" s="10"/>
      <c r="GE44" s="10"/>
      <c r="GF44" s="10"/>
      <c r="GG44" s="10"/>
      <c r="GH44" s="10"/>
      <c r="GI44" s="10"/>
      <c r="GJ44" s="10"/>
      <c r="GK44" s="10"/>
      <c r="GL44" s="10"/>
      <c r="GM44" s="10"/>
      <c r="GN44" s="10"/>
      <c r="GO44" s="10"/>
      <c r="GP44" s="10"/>
      <c r="GQ44" s="10"/>
      <c r="GR44" s="10"/>
      <c r="GS44" s="10"/>
      <c r="GT44" s="10"/>
      <c r="GU44" s="10"/>
      <c r="GV44" s="10"/>
      <c r="GW44" s="10"/>
      <c r="GX44" s="10"/>
      <c r="GY44" s="10"/>
      <c r="GZ44" s="10"/>
      <c r="HA44" s="10"/>
      <c r="HB44" s="10"/>
      <c r="HC44" s="10"/>
      <c r="HD44" s="10"/>
      <c r="HE44" s="10"/>
      <c r="HF44" s="10"/>
      <c r="HG44" s="10"/>
      <c r="HH44" s="10"/>
      <c r="HI44" s="10"/>
      <c r="HJ44" s="10"/>
      <c r="HK44" s="10"/>
      <c r="HL44" s="10"/>
      <c r="HM44" s="10"/>
      <c r="HN44" s="10"/>
      <c r="HO44" s="10"/>
      <c r="HP44" s="10"/>
      <c r="HQ44" s="10"/>
      <c r="HR44" s="10"/>
      <c r="HS44" s="10"/>
      <c r="HT44" s="10"/>
      <c r="HU44" s="10"/>
      <c r="HV44" s="10"/>
      <c r="HW44" s="10"/>
      <c r="HX44" s="10"/>
      <c r="HY44" s="10"/>
      <c r="HZ44" s="10"/>
      <c r="IA44" s="10"/>
      <c r="IB44" s="10"/>
      <c r="IC44" s="10"/>
      <c r="ID44" s="10"/>
      <c r="IE44" s="10"/>
      <c r="IF44" s="10"/>
      <c r="IG44" s="10"/>
      <c r="IH44" s="10"/>
      <c r="II44" s="10"/>
      <c r="IJ44" s="10"/>
      <c r="IK44" s="10"/>
      <c r="IL44" s="10"/>
      <c r="IM44" s="10"/>
      <c r="IN44" s="10"/>
      <c r="IO44" s="10"/>
      <c r="IP44" s="10"/>
      <c r="IQ44" s="10"/>
      <c r="IR44" s="10"/>
      <c r="IS44" s="10"/>
      <c r="IT44" s="10"/>
      <c r="IU44" s="10"/>
      <c r="IV44" s="10"/>
      <c r="IW44" s="10"/>
      <c r="IX44" s="10"/>
      <c r="IY44" s="10"/>
      <c r="IZ44" s="10"/>
      <c r="JA44" s="10"/>
      <c r="JB44" s="10"/>
      <c r="JC44" s="10"/>
      <c r="JD44" s="10"/>
      <c r="JE44" s="10"/>
      <c r="JF44" s="10"/>
      <c r="JG44" s="10"/>
      <c r="JH44" s="10"/>
      <c r="JI44" s="10"/>
      <c r="JJ44" s="10"/>
      <c r="JK44" s="10"/>
      <c r="JL44" s="10"/>
      <c r="JM44" s="10"/>
      <c r="JN44" s="10"/>
      <c r="JO44" s="10"/>
      <c r="JP44" s="10"/>
      <c r="JQ44" s="10"/>
      <c r="JR44" s="10"/>
      <c r="JS44" s="10"/>
      <c r="JT44" s="10"/>
      <c r="JU44" s="10"/>
      <c r="JV44" s="10"/>
      <c r="JW44" s="10"/>
      <c r="JX44" s="10"/>
      <c r="JY44" s="10"/>
      <c r="JZ44" s="10"/>
      <c r="KA44" s="10"/>
      <c r="KB44" s="10"/>
      <c r="KC44" s="10"/>
      <c r="KD44" s="10"/>
      <c r="KE44" s="10"/>
      <c r="KF44" s="10"/>
      <c r="KG44" s="10"/>
      <c r="KH44" s="10"/>
      <c r="KI44" s="10"/>
      <c r="KJ44" s="10"/>
      <c r="KK44" s="10"/>
      <c r="KL44" s="10"/>
      <c r="KM44" s="10"/>
      <c r="KN44" s="10"/>
      <c r="KO44" s="10"/>
      <c r="KP44" s="10"/>
      <c r="KQ44" s="10"/>
      <c r="KR44" s="10"/>
      <c r="KS44" s="10"/>
      <c r="KT44" s="10"/>
      <c r="KU44" s="10"/>
      <c r="KV44" s="10"/>
      <c r="KW44" s="10"/>
      <c r="KX44" s="10"/>
      <c r="KY44" s="10"/>
      <c r="KZ44" s="10"/>
      <c r="LA44" s="10"/>
      <c r="LB44" s="10"/>
      <c r="LC44" s="10"/>
      <c r="LD44" s="10"/>
      <c r="LE44" s="10"/>
      <c r="LF44" s="10"/>
      <c r="LG44" s="10"/>
      <c r="LH44" s="10"/>
      <c r="LI44" s="10"/>
      <c r="LJ44" s="10"/>
      <c r="LK44" s="10"/>
      <c r="LL44" s="10"/>
      <c r="LM44" s="10"/>
      <c r="LN44" s="10"/>
      <c r="LO44" s="10"/>
      <c r="LP44" s="10"/>
      <c r="LQ44" s="10"/>
      <c r="LR44" s="10"/>
      <c r="LS44" s="10"/>
      <c r="LT44" s="10"/>
      <c r="LU44" s="10"/>
      <c r="LV44" s="10"/>
      <c r="LW44" s="10"/>
      <c r="LX44" s="10"/>
      <c r="LY44" s="10"/>
      <c r="LZ44" s="10"/>
      <c r="MA44" s="10"/>
      <c r="MB44" s="10"/>
      <c r="MC44" s="10"/>
      <c r="MD44" s="10"/>
      <c r="ME44" s="10"/>
      <c r="MF44" s="10"/>
      <c r="MG44" s="10"/>
      <c r="MH44" s="10"/>
      <c r="MI44" s="10"/>
      <c r="MJ44" s="10"/>
      <c r="MK44" s="10"/>
      <c r="ML44" s="10"/>
      <c r="MM44" s="10"/>
      <c r="MN44" s="10"/>
      <c r="MO44" s="10"/>
      <c r="MP44" s="10"/>
      <c r="MQ44" s="10"/>
      <c r="MR44" s="10"/>
      <c r="MS44" s="10"/>
      <c r="MT44" s="10"/>
      <c r="MU44" s="10"/>
      <c r="MV44" s="10"/>
      <c r="MW44" s="10"/>
      <c r="MX44" s="10"/>
      <c r="MY44" s="10"/>
      <c r="MZ44" s="10"/>
      <c r="NA44" s="10"/>
      <c r="NB44" s="10"/>
      <c r="NC44" s="10"/>
      <c r="ND44" s="10"/>
      <c r="NE44" s="10"/>
      <c r="NF44" s="10"/>
      <c r="NG44" s="10"/>
      <c r="NH44" s="10"/>
      <c r="NI44" s="10"/>
      <c r="NJ44" s="10"/>
      <c r="NK44" s="10"/>
      <c r="NL44" s="10"/>
      <c r="NM44" s="10"/>
      <c r="NN44" s="10"/>
      <c r="NO44" s="10"/>
      <c r="NP44" s="10"/>
      <c r="NQ44" s="10"/>
      <c r="NR44" s="10"/>
      <c r="NS44" s="10"/>
      <c r="NT44" s="10"/>
      <c r="NU44" s="10"/>
      <c r="NV44" s="10"/>
      <c r="NW44" s="10"/>
      <c r="NX44" s="10"/>
      <c r="NY44" s="10"/>
      <c r="NZ44" s="10"/>
      <c r="OA44" s="10"/>
      <c r="OB44" s="10"/>
      <c r="OC44" s="10"/>
      <c r="OD44" s="10"/>
      <c r="OE44" s="10"/>
      <c r="OF44" s="10"/>
      <c r="OG44" s="10"/>
      <c r="OH44" s="10"/>
      <c r="OI44" s="10"/>
      <c r="OJ44" s="10"/>
      <c r="OK44" s="10"/>
      <c r="OL44" s="10"/>
      <c r="OM44" s="10"/>
      <c r="ON44" s="10"/>
      <c r="OO44" s="10"/>
      <c r="OP44" s="10"/>
      <c r="OQ44" s="10"/>
      <c r="OR44" s="10"/>
      <c r="OS44" s="10"/>
      <c r="OT44" s="10"/>
      <c r="OU44" s="10"/>
      <c r="OV44" s="10"/>
      <c r="OW44" s="10"/>
      <c r="OX44" s="10"/>
      <c r="OY44" s="10"/>
      <c r="OZ44" s="10"/>
      <c r="PA44" s="10"/>
      <c r="PB44" s="10"/>
      <c r="PC44" s="10"/>
      <c r="PD44" s="10"/>
      <c r="PE44" s="10"/>
      <c r="PF44" s="10"/>
      <c r="PG44" s="10"/>
      <c r="PH44" s="10"/>
      <c r="PI44" s="10"/>
      <c r="PJ44" s="10"/>
      <c r="PK44" s="10"/>
      <c r="PL44" s="10"/>
      <c r="PM44" s="10"/>
      <c r="PN44" s="10"/>
      <c r="PO44" s="10"/>
      <c r="PP44" s="10"/>
      <c r="PQ44" s="10"/>
      <c r="PR44" s="10"/>
      <c r="PS44" s="10"/>
      <c r="PT44" s="10"/>
      <c r="PU44" s="10"/>
      <c r="PV44" s="10"/>
      <c r="PW44" s="10"/>
      <c r="PX44" s="10"/>
      <c r="PY44" s="10"/>
      <c r="PZ44" s="10"/>
      <c r="QA44" s="10"/>
      <c r="QB44" s="10"/>
      <c r="QC44" s="10"/>
      <c r="QD44" s="10"/>
      <c r="QE44" s="10"/>
      <c r="QF44" s="10"/>
      <c r="QG44" s="10"/>
      <c r="QH44" s="10"/>
      <c r="QI44" s="10"/>
      <c r="QJ44" s="10"/>
      <c r="QK44" s="10"/>
      <c r="QL44" s="10"/>
      <c r="QM44" s="10"/>
      <c r="QN44" s="10"/>
      <c r="QO44" s="10"/>
      <c r="QP44" s="10"/>
      <c r="QQ44" s="10"/>
      <c r="QR44" s="10"/>
      <c r="QS44" s="10"/>
      <c r="QT44" s="10"/>
      <c r="QU44" s="10"/>
      <c r="QV44" s="10"/>
      <c r="QW44" s="10"/>
      <c r="QX44" s="10"/>
      <c r="QY44" s="10"/>
      <c r="QZ44" s="10"/>
      <c r="RA44" s="10"/>
      <c r="RB44" s="10"/>
      <c r="RC44" s="10"/>
      <c r="RD44" s="10"/>
      <c r="RE44" s="10"/>
      <c r="RF44" s="10"/>
      <c r="RG44" s="10"/>
      <c r="RH44" s="10"/>
      <c r="RI44" s="10"/>
      <c r="RJ44" s="10"/>
      <c r="RK44" s="10"/>
      <c r="RL44" s="10"/>
      <c r="RM44" s="10"/>
      <c r="RN44" s="10"/>
      <c r="RO44" s="10"/>
      <c r="RP44" s="10"/>
      <c r="RQ44" s="10"/>
      <c r="RR44" s="10"/>
      <c r="RS44" s="10"/>
      <c r="RT44" s="10"/>
      <c r="RU44" s="10"/>
      <c r="RV44" s="10"/>
      <c r="RW44" s="10"/>
      <c r="RX44" s="10"/>
      <c r="RY44" s="10"/>
      <c r="RZ44" s="10"/>
      <c r="SA44" s="10"/>
      <c r="SB44" s="10"/>
      <c r="SC44" s="10"/>
      <c r="SD44" s="10"/>
      <c r="SE44" s="10"/>
      <c r="SF44" s="10"/>
      <c r="SG44" s="10"/>
      <c r="SH44" s="10"/>
      <c r="SI44" s="10"/>
      <c r="SJ44" s="10"/>
      <c r="SK44" s="10"/>
      <c r="SL44" s="10"/>
      <c r="SM44" s="10"/>
      <c r="SN44" s="10"/>
      <c r="SO44" s="10"/>
      <c r="SP44" s="10"/>
      <c r="SQ44" s="10"/>
      <c r="SR44" s="10"/>
      <c r="SS44" s="10"/>
      <c r="ST44" s="10"/>
      <c r="SU44" s="10"/>
      <c r="SV44" s="10"/>
      <c r="SW44" s="10"/>
      <c r="SX44" s="10"/>
      <c r="SY44" s="10"/>
      <c r="SZ44" s="10"/>
      <c r="TA44" s="10"/>
      <c r="TB44" s="10"/>
      <c r="TC44" s="10"/>
      <c r="TD44" s="10"/>
      <c r="TE44" s="10"/>
      <c r="TF44" s="10"/>
      <c r="TG44" s="10"/>
      <c r="TH44" s="10"/>
      <c r="TI44" s="10"/>
      <c r="TJ44" s="10"/>
      <c r="TK44" s="10"/>
      <c r="TL44" s="10"/>
      <c r="TM44" s="10"/>
      <c r="TN44" s="10"/>
      <c r="TO44" s="10"/>
      <c r="TP44" s="10"/>
      <c r="TQ44" s="10"/>
      <c r="TR44" s="10"/>
      <c r="TS44" s="10"/>
      <c r="TT44" s="10"/>
      <c r="TU44" s="10"/>
      <c r="TV44" s="10"/>
      <c r="TW44" s="10"/>
      <c r="TX44" s="10"/>
      <c r="TY44" s="10"/>
      <c r="TZ44" s="10"/>
      <c r="UA44" s="10"/>
      <c r="UB44" s="10"/>
      <c r="UC44" s="10"/>
      <c r="UD44" s="10"/>
      <c r="UE44" s="10"/>
      <c r="UF44" s="10"/>
      <c r="UG44" s="10"/>
      <c r="UH44" s="10"/>
      <c r="UI44" s="10"/>
      <c r="UJ44" s="10"/>
      <c r="UK44" s="10"/>
      <c r="UL44" s="10"/>
      <c r="UM44" s="10"/>
      <c r="UN44" s="10"/>
      <c r="UO44" s="10"/>
      <c r="UP44" s="10"/>
      <c r="UQ44" s="10"/>
      <c r="UR44" s="10"/>
      <c r="US44" s="10"/>
      <c r="UT44" s="10"/>
      <c r="UU44" s="10"/>
      <c r="UV44" s="10"/>
      <c r="UW44" s="10"/>
      <c r="UX44" s="10"/>
      <c r="UY44" s="10"/>
      <c r="UZ44" s="10"/>
      <c r="VA44" s="10"/>
      <c r="VB44" s="10"/>
      <c r="VC44" s="10"/>
      <c r="VD44" s="10"/>
      <c r="VE44" s="10"/>
      <c r="VF44" s="10"/>
      <c r="VG44" s="10"/>
      <c r="VH44" s="10"/>
      <c r="VI44" s="10"/>
      <c r="VJ44" s="10"/>
      <c r="VK44" s="10"/>
      <c r="VL44" s="10"/>
      <c r="VM44" s="10"/>
      <c r="VN44" s="10"/>
      <c r="VO44" s="10"/>
      <c r="VP44" s="10"/>
      <c r="VQ44" s="10"/>
      <c r="VR44" s="10"/>
      <c r="VS44" s="10"/>
      <c r="VT44" s="10"/>
      <c r="VU44" s="10"/>
      <c r="VV44" s="10"/>
      <c r="VW44" s="10"/>
      <c r="VX44" s="10"/>
      <c r="VY44" s="10"/>
      <c r="VZ44" s="10"/>
      <c r="WA44" s="10"/>
      <c r="WB44" s="10"/>
      <c r="WC44" s="10"/>
      <c r="WD44" s="10"/>
      <c r="WE44" s="10"/>
      <c r="WF44" s="10"/>
      <c r="WG44" s="10"/>
      <c r="WH44" s="10"/>
      <c r="WI44" s="10"/>
      <c r="WJ44" s="10"/>
      <c r="WK44" s="10"/>
      <c r="WL44" s="10"/>
      <c r="WM44" s="10"/>
      <c r="WN44" s="10"/>
      <c r="WO44" s="10"/>
      <c r="WP44" s="10"/>
      <c r="WQ44" s="10"/>
      <c r="WR44" s="10"/>
      <c r="WS44" s="10"/>
      <c r="WT44" s="10"/>
      <c r="WU44" s="10"/>
      <c r="WV44" s="10"/>
      <c r="WW44" s="10"/>
      <c r="WX44" s="10"/>
      <c r="WY44" s="10"/>
      <c r="WZ44" s="10"/>
      <c r="XA44" s="10"/>
      <c r="XB44" s="10"/>
      <c r="XC44" s="10"/>
      <c r="XD44" s="10"/>
      <c r="XE44" s="10"/>
      <c r="XF44" s="10"/>
      <c r="XG44" s="10"/>
      <c r="XH44" s="10"/>
      <c r="XI44" s="10"/>
      <c r="XJ44" s="10"/>
      <c r="XK44" s="10"/>
      <c r="XL44" s="10"/>
      <c r="XM44" s="10"/>
      <c r="XN44" s="10"/>
      <c r="XO44" s="10"/>
      <c r="XP44" s="10"/>
      <c r="XQ44" s="10"/>
      <c r="XR44" s="10"/>
      <c r="XS44" s="10"/>
      <c r="XT44" s="10"/>
      <c r="XU44" s="10"/>
      <c r="XV44" s="10"/>
      <c r="XW44" s="10"/>
      <c r="XX44" s="10"/>
      <c r="XY44" s="10"/>
      <c r="XZ44" s="10"/>
      <c r="YA44" s="10"/>
      <c r="YB44" s="10"/>
      <c r="YC44" s="10"/>
      <c r="YD44" s="10"/>
      <c r="YE44" s="10"/>
      <c r="YF44" s="10"/>
      <c r="YG44" s="10"/>
      <c r="YH44" s="10"/>
      <c r="YI44" s="10"/>
      <c r="YJ44" s="10"/>
      <c r="YK44" s="10"/>
      <c r="YL44" s="10"/>
      <c r="YM44" s="10"/>
      <c r="YN44" s="10"/>
      <c r="YO44" s="10"/>
      <c r="YP44" s="10"/>
      <c r="YQ44" s="10"/>
      <c r="YR44" s="10"/>
      <c r="YS44" s="10"/>
      <c r="YT44" s="10"/>
      <c r="YU44" s="10"/>
      <c r="YV44" s="10"/>
      <c r="YW44" s="10"/>
      <c r="YX44" s="10"/>
      <c r="YY44" s="10"/>
      <c r="YZ44" s="10"/>
      <c r="ZA44" s="10"/>
      <c r="ZB44" s="10"/>
      <c r="ZC44" s="10"/>
      <c r="ZD44" s="10"/>
      <c r="ZE44" s="10"/>
      <c r="ZF44" s="10"/>
      <c r="ZG44" s="10"/>
      <c r="ZH44" s="10"/>
      <c r="ZI44" s="10"/>
      <c r="ZJ44" s="10"/>
      <c r="ZK44" s="10"/>
      <c r="ZL44" s="10"/>
      <c r="ZM44" s="10"/>
      <c r="ZN44" s="10"/>
      <c r="ZO44" s="10"/>
      <c r="ZP44" s="10"/>
      <c r="ZQ44" s="10"/>
      <c r="ZR44" s="10"/>
      <c r="ZS44" s="10"/>
      <c r="ZT44" s="10"/>
      <c r="ZU44" s="10"/>
      <c r="ZV44" s="10"/>
      <c r="ZW44" s="10"/>
      <c r="ZX44" s="10"/>
      <c r="ZY44" s="10"/>
      <c r="ZZ44" s="10"/>
      <c r="AAA44" s="10"/>
      <c r="AAB44" s="10"/>
      <c r="AAC44" s="10"/>
      <c r="AAD44" s="10"/>
      <c r="AAE44" s="10"/>
      <c r="AAF44" s="10"/>
      <c r="AAG44" s="10"/>
      <c r="AAH44" s="10"/>
      <c r="AAI44" s="10"/>
      <c r="AAJ44" s="10"/>
      <c r="AAK44" s="10"/>
      <c r="AAL44" s="10"/>
      <c r="AAM44" s="10"/>
      <c r="AAN44" s="10"/>
      <c r="AAO44" s="10"/>
      <c r="AAP44" s="10"/>
      <c r="AAQ44" s="10"/>
      <c r="AAR44" s="10"/>
      <c r="AAS44" s="10"/>
      <c r="AAT44" s="10"/>
      <c r="AAU44" s="10"/>
      <c r="AAV44" s="10"/>
      <c r="AAW44" s="10"/>
      <c r="AAX44" s="10"/>
      <c r="AAY44" s="10"/>
      <c r="AAZ44" s="10"/>
      <c r="ABA44" s="10"/>
      <c r="ABB44" s="10"/>
      <c r="ABC44" s="10"/>
      <c r="ABD44" s="10"/>
      <c r="ABE44" s="10"/>
      <c r="ABF44" s="10"/>
      <c r="ABG44" s="10"/>
      <c r="ABH44" s="10"/>
      <c r="ABI44" s="10"/>
      <c r="ABJ44" s="10"/>
      <c r="ABK44" s="10"/>
      <c r="ABL44" s="10"/>
      <c r="ABM44" s="10"/>
      <c r="ABN44" s="10"/>
      <c r="ABO44" s="10"/>
      <c r="ABP44" s="10"/>
      <c r="ABQ44" s="10"/>
      <c r="ABR44" s="10"/>
      <c r="ABS44" s="10"/>
      <c r="ABT44" s="10"/>
      <c r="ABU44" s="10"/>
      <c r="ABV44" s="10"/>
      <c r="ABW44" s="10"/>
      <c r="ABX44" s="10"/>
      <c r="ABY44" s="10"/>
      <c r="ABZ44" s="10"/>
      <c r="ACA44" s="10"/>
      <c r="ACB44" s="10"/>
      <c r="ACC44" s="10"/>
      <c r="ACD44" s="10"/>
      <c r="ACE44" s="10"/>
      <c r="ACF44" s="10"/>
      <c r="ACG44" s="10"/>
      <c r="ACH44" s="10"/>
      <c r="ACI44" s="10"/>
      <c r="ACJ44" s="10"/>
      <c r="ACK44" s="10"/>
      <c r="ACL44" s="10"/>
      <c r="ACM44" s="10"/>
      <c r="ACN44" s="10"/>
      <c r="ACO44" s="10"/>
      <c r="ACP44" s="10"/>
      <c r="ACQ44" s="10"/>
      <c r="ACR44" s="10"/>
      <c r="ACS44" s="10"/>
      <c r="ACT44" s="10"/>
      <c r="ACU44" s="10"/>
      <c r="ACV44" s="10"/>
      <c r="ACW44" s="10"/>
      <c r="ACX44" s="10"/>
      <c r="ACY44" s="10"/>
      <c r="ACZ44" s="10"/>
      <c r="ADA44" s="10"/>
      <c r="ADB44" s="10"/>
      <c r="ADC44" s="10"/>
      <c r="ADD44" s="10"/>
      <c r="ADE44" s="10"/>
      <c r="ADF44" s="10"/>
      <c r="ADG44" s="10"/>
      <c r="ADH44" s="10"/>
      <c r="ADI44" s="10"/>
      <c r="ADJ44" s="10"/>
      <c r="ADK44" s="10"/>
      <c r="ADL44" s="10"/>
      <c r="ADM44" s="10"/>
      <c r="ADN44" s="10"/>
      <c r="ADO44" s="10"/>
      <c r="ADP44" s="10"/>
      <c r="ADQ44" s="10"/>
      <c r="ADR44" s="10"/>
      <c r="ADS44" s="10"/>
      <c r="ADT44" s="10"/>
      <c r="ADU44" s="10"/>
      <c r="ADV44" s="10"/>
      <c r="ADW44" s="10"/>
      <c r="ADX44" s="10"/>
      <c r="ADY44" s="10"/>
      <c r="ADZ44" s="10"/>
      <c r="AEA44" s="10"/>
      <c r="AEB44" s="10"/>
      <c r="AEC44" s="10"/>
      <c r="AED44" s="10"/>
      <c r="AEE44" s="10"/>
      <c r="AEF44" s="10"/>
      <c r="AEG44" s="10"/>
      <c r="AEH44" s="10"/>
      <c r="AEI44" s="10"/>
      <c r="AEJ44" s="10"/>
      <c r="AEK44" s="10"/>
      <c r="AEL44" s="10"/>
      <c r="AEM44" s="10"/>
      <c r="AEN44" s="10"/>
      <c r="AEO44" s="10"/>
      <c r="AEP44" s="10"/>
      <c r="AEQ44" s="10"/>
      <c r="AER44" s="10"/>
      <c r="AES44" s="10"/>
      <c r="AET44" s="10"/>
      <c r="AEU44" s="10"/>
      <c r="AEV44" s="10"/>
      <c r="AEW44" s="10"/>
      <c r="AEX44" s="10"/>
      <c r="AEY44" s="10"/>
      <c r="AEZ44" s="10"/>
      <c r="AFA44" s="10"/>
      <c r="AFB44" s="10"/>
      <c r="AFC44" s="10"/>
      <c r="AFD44" s="10"/>
      <c r="AFE44" s="10"/>
      <c r="AFF44" s="10"/>
      <c r="AFG44" s="10"/>
      <c r="AFH44" s="10"/>
      <c r="AFI44" s="10"/>
      <c r="AFJ44" s="10"/>
      <c r="AFK44" s="10"/>
      <c r="AFL44" s="10"/>
      <c r="AFM44" s="10"/>
      <c r="AFN44" s="10"/>
      <c r="AFO44" s="10"/>
      <c r="AFP44" s="10"/>
      <c r="AFQ44" s="10"/>
      <c r="AFR44" s="10"/>
      <c r="AFS44" s="10"/>
      <c r="AFT44" s="10"/>
      <c r="AFU44" s="10"/>
      <c r="AFV44" s="10"/>
      <c r="AFW44" s="10"/>
      <c r="AFX44" s="10"/>
      <c r="AFY44" s="10"/>
      <c r="AFZ44" s="10"/>
      <c r="AGA44" s="10"/>
      <c r="AGB44" s="10"/>
      <c r="AGC44" s="10"/>
      <c r="AGD44" s="10"/>
      <c r="AGE44" s="10"/>
      <c r="AGF44" s="10"/>
      <c r="AGG44" s="10"/>
      <c r="AGH44" s="10"/>
      <c r="AGI44" s="10"/>
      <c r="AGJ44" s="10"/>
      <c r="AGK44" s="10"/>
      <c r="AGL44" s="10"/>
      <c r="AGM44" s="10"/>
      <c r="AGN44" s="10"/>
      <c r="AGO44" s="10"/>
      <c r="AGP44" s="10"/>
      <c r="AGQ44" s="10"/>
      <c r="AGR44" s="10"/>
      <c r="AGS44" s="10"/>
      <c r="AGT44" s="10"/>
      <c r="AGU44" s="10"/>
      <c r="AGV44" s="10"/>
      <c r="AGW44" s="10"/>
      <c r="AGX44" s="10"/>
      <c r="AGY44" s="10"/>
      <c r="AGZ44" s="10"/>
      <c r="AHA44" s="10"/>
      <c r="AHB44" s="10"/>
      <c r="AHC44" s="10"/>
      <c r="AHD44" s="10"/>
      <c r="AHE44" s="10"/>
      <c r="AHF44" s="10"/>
      <c r="AHG44" s="10"/>
      <c r="AHH44" s="10"/>
      <c r="AHI44" s="10"/>
      <c r="AHJ44" s="10"/>
      <c r="AHK44" s="10"/>
      <c r="AHL44" s="10"/>
      <c r="AHM44" s="10"/>
      <c r="AHN44" s="10"/>
      <c r="AHO44" s="10"/>
      <c r="AHP44" s="10"/>
      <c r="AHQ44" s="10"/>
      <c r="AHR44" s="10"/>
      <c r="AHS44" s="10"/>
      <c r="AHT44" s="10"/>
      <c r="AHU44" s="10"/>
      <c r="AHV44" s="10"/>
      <c r="AHW44" s="10"/>
      <c r="AHX44" s="10"/>
      <c r="AHY44" s="10"/>
      <c r="AHZ44" s="10"/>
      <c r="AIA44" s="10"/>
      <c r="AIB44" s="10"/>
      <c r="AIC44" s="10"/>
      <c r="AID44" s="10"/>
      <c r="AIE44" s="10"/>
      <c r="AIF44" s="10"/>
      <c r="AIG44" s="10"/>
      <c r="AIH44" s="10"/>
      <c r="AII44" s="10"/>
      <c r="AIJ44" s="10"/>
      <c r="AIK44" s="10"/>
      <c r="AIL44" s="10"/>
      <c r="AIM44" s="10"/>
      <c r="AIN44" s="10"/>
      <c r="AIO44" s="10"/>
      <c r="AIP44" s="10"/>
      <c r="AIQ44" s="10"/>
      <c r="AIR44" s="10"/>
      <c r="AIS44" s="10"/>
      <c r="AIT44" s="10"/>
      <c r="AIU44" s="10"/>
      <c r="AIV44" s="10"/>
      <c r="AIW44" s="10"/>
      <c r="AIX44" s="10"/>
      <c r="AIY44" s="10"/>
      <c r="AIZ44" s="10"/>
      <c r="AJA44" s="10"/>
      <c r="AJB44" s="10"/>
      <c r="AJC44" s="10"/>
      <c r="AJD44" s="10"/>
      <c r="AJE44" s="10"/>
      <c r="AJF44" s="10"/>
      <c r="AJG44" s="10"/>
      <c r="AJH44" s="10"/>
      <c r="AJI44" s="10"/>
      <c r="AJJ44" s="10"/>
      <c r="AJK44" s="10"/>
      <c r="AJL44" s="10"/>
      <c r="AJM44" s="10"/>
      <c r="AJN44" s="10"/>
      <c r="AJO44" s="10"/>
      <c r="AJP44" s="10"/>
      <c r="AJQ44" s="10"/>
      <c r="AJR44" s="10"/>
      <c r="AJS44" s="10"/>
      <c r="AJT44" s="10"/>
      <c r="AJU44" s="10"/>
      <c r="AJV44" s="10"/>
      <c r="AJW44" s="10"/>
      <c r="AJX44" s="10"/>
      <c r="AJY44" s="10"/>
      <c r="AJZ44" s="10"/>
      <c r="AKA44" s="10"/>
      <c r="AKB44" s="10"/>
      <c r="AKC44" s="10"/>
      <c r="AKD44" s="10"/>
      <c r="AKE44" s="10"/>
      <c r="AKF44" s="10"/>
      <c r="AKG44" s="10"/>
      <c r="AKH44" s="10"/>
      <c r="AKI44" s="10"/>
      <c r="AKJ44" s="10"/>
      <c r="AKK44" s="10"/>
      <c r="AKL44" s="10"/>
      <c r="AKM44" s="10"/>
      <c r="AKN44" s="10"/>
      <c r="AKO44" s="10"/>
      <c r="AKP44" s="10"/>
      <c r="AKQ44" s="10"/>
      <c r="AKR44" s="10"/>
      <c r="AKS44" s="10"/>
      <c r="AKT44" s="10"/>
      <c r="AKU44" s="10"/>
      <c r="AKV44" s="10"/>
      <c r="AKW44" s="10"/>
      <c r="AKX44" s="10"/>
      <c r="AKY44" s="10"/>
      <c r="AKZ44" s="10"/>
      <c r="ALA44" s="10"/>
      <c r="ALB44" s="10"/>
      <c r="ALC44" s="10"/>
      <c r="ALD44" s="10"/>
      <c r="ALE44" s="10"/>
      <c r="ALF44" s="10"/>
      <c r="ALG44" s="10"/>
      <c r="ALH44" s="10"/>
      <c r="ALI44" s="10"/>
      <c r="ALJ44" s="10"/>
      <c r="ALK44" s="10"/>
      <c r="ALL44" s="10"/>
      <c r="ALM44" s="10"/>
      <c r="ALN44" s="10"/>
      <c r="ALO44" s="10"/>
      <c r="ALP44" s="10"/>
      <c r="ALQ44" s="10"/>
      <c r="ALR44" s="10"/>
      <c r="ALS44" s="10"/>
      <c r="ALT44" s="10"/>
      <c r="ALU44" s="10"/>
      <c r="ALV44" s="10"/>
      <c r="ALW44" s="10"/>
      <c r="ALX44" s="10"/>
      <c r="ALY44" s="10"/>
      <c r="ALZ44" s="10"/>
      <c r="AMA44" s="10"/>
      <c r="AMB44" s="10"/>
      <c r="AMC44" s="10"/>
      <c r="AMD44" s="10"/>
      <c r="AME44" s="10"/>
      <c r="AMF44" s="10"/>
      <c r="AMG44" s="10"/>
      <c r="AMH44" s="10"/>
      <c r="AMI44" s="10"/>
      <c r="AMJ44" s="10"/>
    </row>
    <row r="45" spans="2:1024" s="3" customFormat="1" x14ac:dyDescent="0.3">
      <c r="B45" s="10"/>
      <c r="C45" s="10"/>
      <c r="D45" s="10"/>
      <c r="E45" s="10"/>
      <c r="F45" s="10"/>
      <c r="H45" s="10"/>
      <c r="I45" s="10"/>
      <c r="J45" s="10"/>
      <c r="K45" s="10"/>
      <c r="L45" s="10"/>
      <c r="M45" s="10"/>
      <c r="N45" s="10"/>
      <c r="O45" s="10"/>
      <c r="P45" s="10"/>
      <c r="Q45" s="10"/>
      <c r="R45" s="10"/>
      <c r="S45" s="10"/>
      <c r="T45" s="10"/>
      <c r="U45" s="10"/>
      <c r="V45" s="10"/>
      <c r="W45" s="10"/>
      <c r="X45" s="10"/>
      <c r="Y45" s="10"/>
      <c r="Z45" s="10"/>
      <c r="AA45" s="10"/>
      <c r="AB45" s="10"/>
      <c r="AC45" s="10"/>
      <c r="AD45" s="10"/>
      <c r="AE45" s="10"/>
      <c r="AF45" s="10"/>
      <c r="AG45" s="10"/>
      <c r="AH45" s="10"/>
      <c r="AI45" s="10"/>
      <c r="AJ45" s="10"/>
      <c r="AK45" s="10"/>
      <c r="AL45" s="10"/>
      <c r="AM45" s="10"/>
      <c r="AN45" s="10"/>
      <c r="AO45" s="10"/>
      <c r="AP45" s="10"/>
      <c r="AQ45" s="10"/>
      <c r="AR45" s="10"/>
      <c r="AS45" s="10"/>
      <c r="AT45" s="10"/>
      <c r="AU45" s="10"/>
      <c r="AV45" s="10"/>
      <c r="AW45" s="10"/>
      <c r="AX45" s="10"/>
      <c r="AY45" s="10"/>
      <c r="AZ45" s="10"/>
      <c r="BA45" s="10"/>
      <c r="BB45" s="10"/>
      <c r="BC45" s="10"/>
      <c r="BD45" s="10"/>
      <c r="BE45" s="10"/>
      <c r="BF45" s="10"/>
      <c r="BG45" s="10"/>
      <c r="BH45" s="10"/>
      <c r="BI45" s="10"/>
      <c r="BJ45" s="10"/>
      <c r="BK45" s="10"/>
      <c r="BL45" s="10"/>
      <c r="BM45" s="10"/>
      <c r="BN45" s="10"/>
      <c r="BO45" s="10"/>
      <c r="BP45" s="10"/>
      <c r="BQ45" s="10"/>
      <c r="BR45" s="10"/>
      <c r="BS45" s="10"/>
      <c r="BT45" s="10"/>
      <c r="BU45" s="10"/>
      <c r="BV45" s="10"/>
      <c r="BW45" s="10"/>
      <c r="BX45" s="10"/>
      <c r="BY45" s="10"/>
      <c r="BZ45" s="10"/>
      <c r="CA45" s="10"/>
      <c r="CB45" s="10"/>
      <c r="CC45" s="10"/>
      <c r="CD45" s="10"/>
      <c r="CE45" s="10"/>
      <c r="CF45" s="10"/>
      <c r="CG45" s="10"/>
      <c r="CH45" s="10"/>
      <c r="CI45" s="10"/>
      <c r="CJ45" s="10"/>
      <c r="CK45" s="10"/>
      <c r="CL45" s="10"/>
      <c r="CM45" s="10"/>
      <c r="CN45" s="10"/>
      <c r="CO45" s="10"/>
      <c r="CP45" s="10"/>
      <c r="CQ45" s="10"/>
      <c r="CR45" s="10"/>
      <c r="CS45" s="10"/>
      <c r="CT45" s="10"/>
      <c r="CU45" s="10"/>
      <c r="CV45" s="10"/>
      <c r="CW45" s="10"/>
      <c r="CX45" s="10"/>
      <c r="CY45" s="10"/>
      <c r="CZ45" s="10"/>
      <c r="DA45" s="10"/>
      <c r="DB45" s="10"/>
      <c r="DC45" s="10"/>
      <c r="DD45" s="10"/>
      <c r="DE45" s="10"/>
      <c r="DF45" s="10"/>
      <c r="DG45" s="10"/>
      <c r="DH45" s="10"/>
      <c r="DI45" s="10"/>
      <c r="DJ45" s="10"/>
      <c r="DK45" s="10"/>
      <c r="DL45" s="10"/>
      <c r="DM45" s="10"/>
      <c r="DN45" s="10"/>
      <c r="DO45" s="10"/>
      <c r="DP45" s="10"/>
      <c r="DQ45" s="10"/>
      <c r="DR45" s="10"/>
      <c r="DS45" s="10"/>
      <c r="DT45" s="10"/>
      <c r="DU45" s="10"/>
      <c r="DV45" s="10"/>
      <c r="DW45" s="10"/>
      <c r="DX45" s="10"/>
      <c r="DY45" s="10"/>
      <c r="DZ45" s="10"/>
      <c r="EA45" s="10"/>
      <c r="EB45" s="10"/>
      <c r="EC45" s="10"/>
      <c r="ED45" s="10"/>
      <c r="EE45" s="10"/>
      <c r="EF45" s="10"/>
      <c r="EG45" s="10"/>
      <c r="EH45" s="10"/>
      <c r="EI45" s="10"/>
      <c r="EJ45" s="10"/>
      <c r="EK45" s="10"/>
      <c r="EL45" s="10"/>
      <c r="EM45" s="10"/>
      <c r="EN45" s="10"/>
      <c r="EO45" s="10"/>
      <c r="EP45" s="10"/>
      <c r="EQ45" s="10"/>
      <c r="ER45" s="10"/>
      <c r="ES45" s="10"/>
      <c r="ET45" s="10"/>
      <c r="EU45" s="10"/>
      <c r="EV45" s="10"/>
      <c r="EW45" s="10"/>
      <c r="EX45" s="10"/>
      <c r="EY45" s="10"/>
      <c r="EZ45" s="10"/>
      <c r="FA45" s="10"/>
      <c r="FB45" s="10"/>
      <c r="FC45" s="10"/>
      <c r="FD45" s="10"/>
      <c r="FE45" s="10"/>
      <c r="FF45" s="10"/>
      <c r="FG45" s="10"/>
      <c r="FH45" s="10"/>
      <c r="FI45" s="10"/>
      <c r="FJ45" s="10"/>
      <c r="FK45" s="10"/>
      <c r="FL45" s="10"/>
      <c r="FM45" s="10"/>
      <c r="FN45" s="10"/>
      <c r="FO45" s="10"/>
      <c r="FP45" s="10"/>
      <c r="FQ45" s="10"/>
      <c r="FR45" s="10"/>
      <c r="FS45" s="10"/>
      <c r="FT45" s="10"/>
      <c r="FU45" s="10"/>
      <c r="FV45" s="10"/>
      <c r="FW45" s="10"/>
      <c r="FX45" s="10"/>
      <c r="FY45" s="10"/>
      <c r="FZ45" s="10"/>
      <c r="GA45" s="10"/>
      <c r="GB45" s="10"/>
      <c r="GC45" s="10"/>
      <c r="GD45" s="10"/>
      <c r="GE45" s="10"/>
      <c r="GF45" s="10"/>
      <c r="GG45" s="10"/>
      <c r="GH45" s="10"/>
      <c r="GI45" s="10"/>
      <c r="GJ45" s="10"/>
      <c r="GK45" s="10"/>
      <c r="GL45" s="10"/>
      <c r="GM45" s="10"/>
      <c r="GN45" s="10"/>
      <c r="GO45" s="10"/>
      <c r="GP45" s="10"/>
      <c r="GQ45" s="10"/>
      <c r="GR45" s="10"/>
      <c r="GS45" s="10"/>
      <c r="GT45" s="10"/>
      <c r="GU45" s="10"/>
      <c r="GV45" s="10"/>
      <c r="GW45" s="10"/>
      <c r="GX45" s="10"/>
      <c r="GY45" s="10"/>
      <c r="GZ45" s="10"/>
      <c r="HA45" s="10"/>
      <c r="HB45" s="10"/>
      <c r="HC45" s="10"/>
      <c r="HD45" s="10"/>
      <c r="HE45" s="10"/>
      <c r="HF45" s="10"/>
      <c r="HG45" s="10"/>
      <c r="HH45" s="10"/>
      <c r="HI45" s="10"/>
      <c r="HJ45" s="10"/>
      <c r="HK45" s="10"/>
      <c r="HL45" s="10"/>
      <c r="HM45" s="10"/>
      <c r="HN45" s="10"/>
      <c r="HO45" s="10"/>
      <c r="HP45" s="10"/>
      <c r="HQ45" s="10"/>
      <c r="HR45" s="10"/>
      <c r="HS45" s="10"/>
      <c r="HT45" s="10"/>
      <c r="HU45" s="10"/>
      <c r="HV45" s="10"/>
      <c r="HW45" s="10"/>
      <c r="HX45" s="10"/>
      <c r="HY45" s="10"/>
      <c r="HZ45" s="10"/>
      <c r="IA45" s="10"/>
      <c r="IB45" s="10"/>
      <c r="IC45" s="10"/>
      <c r="ID45" s="10"/>
      <c r="IE45" s="10"/>
      <c r="IF45" s="10"/>
      <c r="IG45" s="10"/>
      <c r="IH45" s="10"/>
      <c r="II45" s="10"/>
      <c r="IJ45" s="10"/>
      <c r="IK45" s="10"/>
      <c r="IL45" s="10"/>
      <c r="IM45" s="10"/>
      <c r="IN45" s="10"/>
      <c r="IO45" s="10"/>
      <c r="IP45" s="10"/>
      <c r="IQ45" s="10"/>
      <c r="IR45" s="10"/>
      <c r="IS45" s="10"/>
      <c r="IT45" s="10"/>
      <c r="IU45" s="10"/>
      <c r="IV45" s="10"/>
      <c r="IW45" s="10"/>
      <c r="IX45" s="10"/>
      <c r="IY45" s="10"/>
      <c r="IZ45" s="10"/>
      <c r="JA45" s="10"/>
      <c r="JB45" s="10"/>
      <c r="JC45" s="10"/>
      <c r="JD45" s="10"/>
      <c r="JE45" s="10"/>
      <c r="JF45" s="10"/>
      <c r="JG45" s="10"/>
      <c r="JH45" s="10"/>
      <c r="JI45" s="10"/>
      <c r="JJ45" s="10"/>
      <c r="JK45" s="10"/>
      <c r="JL45" s="10"/>
      <c r="JM45" s="10"/>
      <c r="JN45" s="10"/>
      <c r="JO45" s="10"/>
      <c r="JP45" s="10"/>
      <c r="JQ45" s="10"/>
      <c r="JR45" s="10"/>
      <c r="JS45" s="10"/>
      <c r="JT45" s="10"/>
      <c r="JU45" s="10"/>
      <c r="JV45" s="10"/>
      <c r="JW45" s="10"/>
      <c r="JX45" s="10"/>
      <c r="JY45" s="10"/>
      <c r="JZ45" s="10"/>
      <c r="KA45" s="10"/>
      <c r="KB45" s="10"/>
      <c r="KC45" s="10"/>
      <c r="KD45" s="10"/>
      <c r="KE45" s="10"/>
      <c r="KF45" s="10"/>
      <c r="KG45" s="10"/>
      <c r="KH45" s="10"/>
      <c r="KI45" s="10"/>
      <c r="KJ45" s="10"/>
      <c r="KK45" s="10"/>
      <c r="KL45" s="10"/>
      <c r="KM45" s="10"/>
      <c r="KN45" s="10"/>
      <c r="KO45" s="10"/>
      <c r="KP45" s="10"/>
      <c r="KQ45" s="10"/>
      <c r="KR45" s="10"/>
      <c r="KS45" s="10"/>
      <c r="KT45" s="10"/>
      <c r="KU45" s="10"/>
      <c r="KV45" s="10"/>
      <c r="KW45" s="10"/>
      <c r="KX45" s="10"/>
      <c r="KY45" s="10"/>
      <c r="KZ45" s="10"/>
      <c r="LA45" s="10"/>
      <c r="LB45" s="10"/>
      <c r="LC45" s="10"/>
      <c r="LD45" s="10"/>
      <c r="LE45" s="10"/>
      <c r="LF45" s="10"/>
      <c r="LG45" s="10"/>
      <c r="LH45" s="10"/>
      <c r="LI45" s="10"/>
      <c r="LJ45" s="10"/>
      <c r="LK45" s="10"/>
      <c r="LL45" s="10"/>
      <c r="LM45" s="10"/>
      <c r="LN45" s="10"/>
      <c r="LO45" s="10"/>
      <c r="LP45" s="10"/>
      <c r="LQ45" s="10"/>
      <c r="LR45" s="10"/>
      <c r="LS45" s="10"/>
      <c r="LT45" s="10"/>
      <c r="LU45" s="10"/>
      <c r="LV45" s="10"/>
      <c r="LW45" s="10"/>
      <c r="LX45" s="10"/>
      <c r="LY45" s="10"/>
      <c r="LZ45" s="10"/>
      <c r="MA45" s="10"/>
      <c r="MB45" s="10"/>
      <c r="MC45" s="10"/>
      <c r="MD45" s="10"/>
      <c r="ME45" s="10"/>
      <c r="MF45" s="10"/>
      <c r="MG45" s="10"/>
      <c r="MH45" s="10"/>
      <c r="MI45" s="10"/>
      <c r="MJ45" s="10"/>
      <c r="MK45" s="10"/>
      <c r="ML45" s="10"/>
      <c r="MM45" s="10"/>
      <c r="MN45" s="10"/>
      <c r="MO45" s="10"/>
      <c r="MP45" s="10"/>
      <c r="MQ45" s="10"/>
      <c r="MR45" s="10"/>
      <c r="MS45" s="10"/>
      <c r="MT45" s="10"/>
      <c r="MU45" s="10"/>
      <c r="MV45" s="10"/>
      <c r="MW45" s="10"/>
      <c r="MX45" s="10"/>
      <c r="MY45" s="10"/>
      <c r="MZ45" s="10"/>
      <c r="NA45" s="10"/>
      <c r="NB45" s="10"/>
      <c r="NC45" s="10"/>
      <c r="ND45" s="10"/>
      <c r="NE45" s="10"/>
      <c r="NF45" s="10"/>
      <c r="NG45" s="10"/>
      <c r="NH45" s="10"/>
      <c r="NI45" s="10"/>
      <c r="NJ45" s="10"/>
      <c r="NK45" s="10"/>
      <c r="NL45" s="10"/>
      <c r="NM45" s="10"/>
      <c r="NN45" s="10"/>
      <c r="NO45" s="10"/>
      <c r="NP45" s="10"/>
      <c r="NQ45" s="10"/>
      <c r="NR45" s="10"/>
      <c r="NS45" s="10"/>
      <c r="NT45" s="10"/>
      <c r="NU45" s="10"/>
      <c r="NV45" s="10"/>
      <c r="NW45" s="10"/>
      <c r="NX45" s="10"/>
      <c r="NY45" s="10"/>
      <c r="NZ45" s="10"/>
      <c r="OA45" s="10"/>
      <c r="OB45" s="10"/>
      <c r="OC45" s="10"/>
      <c r="OD45" s="10"/>
      <c r="OE45" s="10"/>
      <c r="OF45" s="10"/>
      <c r="OG45" s="10"/>
      <c r="OH45" s="10"/>
      <c r="OI45" s="10"/>
      <c r="OJ45" s="10"/>
      <c r="OK45" s="10"/>
      <c r="OL45" s="10"/>
      <c r="OM45" s="10"/>
      <c r="ON45" s="10"/>
      <c r="OO45" s="10"/>
      <c r="OP45" s="10"/>
      <c r="OQ45" s="10"/>
      <c r="OR45" s="10"/>
      <c r="OS45" s="10"/>
      <c r="OT45" s="10"/>
      <c r="OU45" s="10"/>
      <c r="OV45" s="10"/>
      <c r="OW45" s="10"/>
      <c r="OX45" s="10"/>
      <c r="OY45" s="10"/>
      <c r="OZ45" s="10"/>
      <c r="PA45" s="10"/>
      <c r="PB45" s="10"/>
      <c r="PC45" s="10"/>
      <c r="PD45" s="10"/>
      <c r="PE45" s="10"/>
      <c r="PF45" s="10"/>
      <c r="PG45" s="10"/>
      <c r="PH45" s="10"/>
      <c r="PI45" s="10"/>
      <c r="PJ45" s="10"/>
      <c r="PK45" s="10"/>
      <c r="PL45" s="10"/>
      <c r="PM45" s="10"/>
      <c r="PN45" s="10"/>
      <c r="PO45" s="10"/>
      <c r="PP45" s="10"/>
      <c r="PQ45" s="10"/>
      <c r="PR45" s="10"/>
      <c r="PS45" s="10"/>
      <c r="PT45" s="10"/>
      <c r="PU45" s="10"/>
      <c r="PV45" s="10"/>
      <c r="PW45" s="10"/>
      <c r="PX45" s="10"/>
      <c r="PY45" s="10"/>
      <c r="PZ45" s="10"/>
      <c r="QA45" s="10"/>
      <c r="QB45" s="10"/>
      <c r="QC45" s="10"/>
      <c r="QD45" s="10"/>
      <c r="QE45" s="10"/>
      <c r="QF45" s="10"/>
      <c r="QG45" s="10"/>
      <c r="QH45" s="10"/>
      <c r="QI45" s="10"/>
      <c r="QJ45" s="10"/>
      <c r="QK45" s="10"/>
      <c r="QL45" s="10"/>
      <c r="QM45" s="10"/>
      <c r="QN45" s="10"/>
      <c r="QO45" s="10"/>
      <c r="QP45" s="10"/>
      <c r="QQ45" s="10"/>
      <c r="QR45" s="10"/>
      <c r="QS45" s="10"/>
      <c r="QT45" s="10"/>
      <c r="QU45" s="10"/>
      <c r="QV45" s="10"/>
      <c r="QW45" s="10"/>
      <c r="QX45" s="10"/>
      <c r="QY45" s="10"/>
      <c r="QZ45" s="10"/>
      <c r="RA45" s="10"/>
      <c r="RB45" s="10"/>
      <c r="RC45" s="10"/>
      <c r="RD45" s="10"/>
      <c r="RE45" s="10"/>
      <c r="RF45" s="10"/>
      <c r="RG45" s="10"/>
      <c r="RH45" s="10"/>
      <c r="RI45" s="10"/>
      <c r="RJ45" s="10"/>
      <c r="RK45" s="10"/>
      <c r="RL45" s="10"/>
      <c r="RM45" s="10"/>
      <c r="RN45" s="10"/>
      <c r="RO45" s="10"/>
      <c r="RP45" s="10"/>
      <c r="RQ45" s="10"/>
      <c r="RR45" s="10"/>
      <c r="RS45" s="10"/>
      <c r="RT45" s="10"/>
      <c r="RU45" s="10"/>
      <c r="RV45" s="10"/>
      <c r="RW45" s="10"/>
      <c r="RX45" s="10"/>
      <c r="RY45" s="10"/>
      <c r="RZ45" s="10"/>
      <c r="SA45" s="10"/>
      <c r="SB45" s="10"/>
      <c r="SC45" s="10"/>
      <c r="SD45" s="10"/>
      <c r="SE45" s="10"/>
      <c r="SF45" s="10"/>
      <c r="SG45" s="10"/>
      <c r="SH45" s="10"/>
      <c r="SI45" s="10"/>
      <c r="SJ45" s="10"/>
      <c r="SK45" s="10"/>
      <c r="SL45" s="10"/>
      <c r="SM45" s="10"/>
      <c r="SN45" s="10"/>
      <c r="SO45" s="10"/>
      <c r="SP45" s="10"/>
      <c r="SQ45" s="10"/>
      <c r="SR45" s="10"/>
      <c r="SS45" s="10"/>
      <c r="ST45" s="10"/>
      <c r="SU45" s="10"/>
      <c r="SV45" s="10"/>
      <c r="SW45" s="10"/>
      <c r="SX45" s="10"/>
      <c r="SY45" s="10"/>
      <c r="SZ45" s="10"/>
      <c r="TA45" s="10"/>
      <c r="TB45" s="10"/>
      <c r="TC45" s="10"/>
      <c r="TD45" s="10"/>
      <c r="TE45" s="10"/>
      <c r="TF45" s="10"/>
      <c r="TG45" s="10"/>
      <c r="TH45" s="10"/>
      <c r="TI45" s="10"/>
      <c r="TJ45" s="10"/>
      <c r="TK45" s="10"/>
      <c r="TL45" s="10"/>
      <c r="TM45" s="10"/>
      <c r="TN45" s="10"/>
      <c r="TO45" s="10"/>
      <c r="TP45" s="10"/>
      <c r="TQ45" s="10"/>
      <c r="TR45" s="10"/>
      <c r="TS45" s="10"/>
      <c r="TT45" s="10"/>
      <c r="TU45" s="10"/>
      <c r="TV45" s="10"/>
      <c r="TW45" s="10"/>
      <c r="TX45" s="10"/>
      <c r="TY45" s="10"/>
      <c r="TZ45" s="10"/>
      <c r="UA45" s="10"/>
      <c r="UB45" s="10"/>
      <c r="UC45" s="10"/>
      <c r="UD45" s="10"/>
      <c r="UE45" s="10"/>
      <c r="UF45" s="10"/>
      <c r="UG45" s="10"/>
      <c r="UH45" s="10"/>
      <c r="UI45" s="10"/>
      <c r="UJ45" s="10"/>
      <c r="UK45" s="10"/>
      <c r="UL45" s="10"/>
      <c r="UM45" s="10"/>
      <c r="UN45" s="10"/>
      <c r="UO45" s="10"/>
      <c r="UP45" s="10"/>
      <c r="UQ45" s="10"/>
      <c r="UR45" s="10"/>
      <c r="US45" s="10"/>
      <c r="UT45" s="10"/>
      <c r="UU45" s="10"/>
      <c r="UV45" s="10"/>
      <c r="UW45" s="10"/>
      <c r="UX45" s="10"/>
      <c r="UY45" s="10"/>
      <c r="UZ45" s="10"/>
      <c r="VA45" s="10"/>
      <c r="VB45" s="10"/>
      <c r="VC45" s="10"/>
      <c r="VD45" s="10"/>
      <c r="VE45" s="10"/>
      <c r="VF45" s="10"/>
      <c r="VG45" s="10"/>
      <c r="VH45" s="10"/>
      <c r="VI45" s="10"/>
      <c r="VJ45" s="10"/>
      <c r="VK45" s="10"/>
      <c r="VL45" s="10"/>
      <c r="VM45" s="10"/>
      <c r="VN45" s="10"/>
      <c r="VO45" s="10"/>
      <c r="VP45" s="10"/>
      <c r="VQ45" s="10"/>
      <c r="VR45" s="10"/>
      <c r="VS45" s="10"/>
      <c r="VT45" s="10"/>
      <c r="VU45" s="10"/>
      <c r="VV45" s="10"/>
      <c r="VW45" s="10"/>
      <c r="VX45" s="10"/>
      <c r="VY45" s="10"/>
      <c r="VZ45" s="10"/>
      <c r="WA45" s="10"/>
      <c r="WB45" s="10"/>
      <c r="WC45" s="10"/>
      <c r="WD45" s="10"/>
      <c r="WE45" s="10"/>
      <c r="WF45" s="10"/>
      <c r="WG45" s="10"/>
      <c r="WH45" s="10"/>
      <c r="WI45" s="10"/>
      <c r="WJ45" s="10"/>
      <c r="WK45" s="10"/>
      <c r="WL45" s="10"/>
      <c r="WM45" s="10"/>
      <c r="WN45" s="10"/>
      <c r="WO45" s="10"/>
      <c r="WP45" s="10"/>
      <c r="WQ45" s="10"/>
      <c r="WR45" s="10"/>
      <c r="WS45" s="10"/>
      <c r="WT45" s="10"/>
      <c r="WU45" s="10"/>
      <c r="WV45" s="10"/>
      <c r="WW45" s="10"/>
      <c r="WX45" s="10"/>
      <c r="WY45" s="10"/>
      <c r="WZ45" s="10"/>
      <c r="XA45" s="10"/>
      <c r="XB45" s="10"/>
      <c r="XC45" s="10"/>
      <c r="XD45" s="10"/>
      <c r="XE45" s="10"/>
      <c r="XF45" s="10"/>
      <c r="XG45" s="10"/>
      <c r="XH45" s="10"/>
      <c r="XI45" s="10"/>
      <c r="XJ45" s="10"/>
      <c r="XK45" s="10"/>
      <c r="XL45" s="10"/>
      <c r="XM45" s="10"/>
      <c r="XN45" s="10"/>
      <c r="XO45" s="10"/>
      <c r="XP45" s="10"/>
      <c r="XQ45" s="10"/>
      <c r="XR45" s="10"/>
      <c r="XS45" s="10"/>
      <c r="XT45" s="10"/>
      <c r="XU45" s="10"/>
      <c r="XV45" s="10"/>
      <c r="XW45" s="10"/>
      <c r="XX45" s="10"/>
      <c r="XY45" s="10"/>
      <c r="XZ45" s="10"/>
      <c r="YA45" s="10"/>
      <c r="YB45" s="10"/>
      <c r="YC45" s="10"/>
      <c r="YD45" s="10"/>
      <c r="YE45" s="10"/>
      <c r="YF45" s="10"/>
      <c r="YG45" s="10"/>
      <c r="YH45" s="10"/>
      <c r="YI45" s="10"/>
      <c r="YJ45" s="10"/>
      <c r="YK45" s="10"/>
      <c r="YL45" s="10"/>
      <c r="YM45" s="10"/>
      <c r="YN45" s="10"/>
      <c r="YO45" s="10"/>
      <c r="YP45" s="10"/>
      <c r="YQ45" s="10"/>
      <c r="YR45" s="10"/>
      <c r="YS45" s="10"/>
      <c r="YT45" s="10"/>
      <c r="YU45" s="10"/>
      <c r="YV45" s="10"/>
      <c r="YW45" s="10"/>
      <c r="YX45" s="10"/>
      <c r="YY45" s="10"/>
      <c r="YZ45" s="10"/>
      <c r="ZA45" s="10"/>
      <c r="ZB45" s="10"/>
      <c r="ZC45" s="10"/>
      <c r="ZD45" s="10"/>
      <c r="ZE45" s="10"/>
      <c r="ZF45" s="10"/>
      <c r="ZG45" s="10"/>
      <c r="ZH45" s="10"/>
      <c r="ZI45" s="10"/>
      <c r="ZJ45" s="10"/>
      <c r="ZK45" s="10"/>
      <c r="ZL45" s="10"/>
      <c r="ZM45" s="10"/>
      <c r="ZN45" s="10"/>
      <c r="ZO45" s="10"/>
      <c r="ZP45" s="10"/>
      <c r="ZQ45" s="10"/>
      <c r="ZR45" s="10"/>
      <c r="ZS45" s="10"/>
      <c r="ZT45" s="10"/>
      <c r="ZU45" s="10"/>
      <c r="ZV45" s="10"/>
      <c r="ZW45" s="10"/>
      <c r="ZX45" s="10"/>
      <c r="ZY45" s="10"/>
      <c r="ZZ45" s="10"/>
      <c r="AAA45" s="10"/>
      <c r="AAB45" s="10"/>
      <c r="AAC45" s="10"/>
      <c r="AAD45" s="10"/>
      <c r="AAE45" s="10"/>
      <c r="AAF45" s="10"/>
      <c r="AAG45" s="10"/>
      <c r="AAH45" s="10"/>
      <c r="AAI45" s="10"/>
      <c r="AAJ45" s="10"/>
      <c r="AAK45" s="10"/>
      <c r="AAL45" s="10"/>
      <c r="AAM45" s="10"/>
      <c r="AAN45" s="10"/>
      <c r="AAO45" s="10"/>
      <c r="AAP45" s="10"/>
      <c r="AAQ45" s="10"/>
      <c r="AAR45" s="10"/>
      <c r="AAS45" s="10"/>
      <c r="AAT45" s="10"/>
      <c r="AAU45" s="10"/>
      <c r="AAV45" s="10"/>
      <c r="AAW45" s="10"/>
      <c r="AAX45" s="10"/>
      <c r="AAY45" s="10"/>
      <c r="AAZ45" s="10"/>
      <c r="ABA45" s="10"/>
      <c r="ABB45" s="10"/>
      <c r="ABC45" s="10"/>
      <c r="ABD45" s="10"/>
      <c r="ABE45" s="10"/>
      <c r="ABF45" s="10"/>
      <c r="ABG45" s="10"/>
      <c r="ABH45" s="10"/>
      <c r="ABI45" s="10"/>
      <c r="ABJ45" s="10"/>
      <c r="ABK45" s="10"/>
      <c r="ABL45" s="10"/>
      <c r="ABM45" s="10"/>
      <c r="ABN45" s="10"/>
      <c r="ABO45" s="10"/>
      <c r="ABP45" s="10"/>
      <c r="ABQ45" s="10"/>
      <c r="ABR45" s="10"/>
      <c r="ABS45" s="10"/>
      <c r="ABT45" s="10"/>
      <c r="ABU45" s="10"/>
      <c r="ABV45" s="10"/>
      <c r="ABW45" s="10"/>
      <c r="ABX45" s="10"/>
      <c r="ABY45" s="10"/>
      <c r="ABZ45" s="10"/>
      <c r="ACA45" s="10"/>
      <c r="ACB45" s="10"/>
      <c r="ACC45" s="10"/>
      <c r="ACD45" s="10"/>
      <c r="ACE45" s="10"/>
      <c r="ACF45" s="10"/>
      <c r="ACG45" s="10"/>
      <c r="ACH45" s="10"/>
      <c r="ACI45" s="10"/>
      <c r="ACJ45" s="10"/>
      <c r="ACK45" s="10"/>
      <c r="ACL45" s="10"/>
      <c r="ACM45" s="10"/>
      <c r="ACN45" s="10"/>
      <c r="ACO45" s="10"/>
      <c r="ACP45" s="10"/>
      <c r="ACQ45" s="10"/>
      <c r="ACR45" s="10"/>
      <c r="ACS45" s="10"/>
      <c r="ACT45" s="10"/>
      <c r="ACU45" s="10"/>
      <c r="ACV45" s="10"/>
      <c r="ACW45" s="10"/>
      <c r="ACX45" s="10"/>
      <c r="ACY45" s="10"/>
      <c r="ACZ45" s="10"/>
      <c r="ADA45" s="10"/>
      <c r="ADB45" s="10"/>
      <c r="ADC45" s="10"/>
      <c r="ADD45" s="10"/>
      <c r="ADE45" s="10"/>
      <c r="ADF45" s="10"/>
      <c r="ADG45" s="10"/>
      <c r="ADH45" s="10"/>
      <c r="ADI45" s="10"/>
      <c r="ADJ45" s="10"/>
      <c r="ADK45" s="10"/>
      <c r="ADL45" s="10"/>
      <c r="ADM45" s="10"/>
      <c r="ADN45" s="10"/>
      <c r="ADO45" s="10"/>
      <c r="ADP45" s="10"/>
      <c r="ADQ45" s="10"/>
      <c r="ADR45" s="10"/>
      <c r="ADS45" s="10"/>
      <c r="ADT45" s="10"/>
      <c r="ADU45" s="10"/>
      <c r="ADV45" s="10"/>
      <c r="ADW45" s="10"/>
      <c r="ADX45" s="10"/>
      <c r="ADY45" s="10"/>
      <c r="ADZ45" s="10"/>
      <c r="AEA45" s="10"/>
      <c r="AEB45" s="10"/>
      <c r="AEC45" s="10"/>
      <c r="AED45" s="10"/>
      <c r="AEE45" s="10"/>
      <c r="AEF45" s="10"/>
      <c r="AEG45" s="10"/>
      <c r="AEH45" s="10"/>
      <c r="AEI45" s="10"/>
      <c r="AEJ45" s="10"/>
      <c r="AEK45" s="10"/>
      <c r="AEL45" s="10"/>
      <c r="AEM45" s="10"/>
      <c r="AEN45" s="10"/>
      <c r="AEO45" s="10"/>
      <c r="AEP45" s="10"/>
      <c r="AEQ45" s="10"/>
      <c r="AER45" s="10"/>
      <c r="AES45" s="10"/>
      <c r="AET45" s="10"/>
      <c r="AEU45" s="10"/>
      <c r="AEV45" s="10"/>
      <c r="AEW45" s="10"/>
      <c r="AEX45" s="10"/>
      <c r="AEY45" s="10"/>
      <c r="AEZ45" s="10"/>
      <c r="AFA45" s="10"/>
      <c r="AFB45" s="10"/>
      <c r="AFC45" s="10"/>
      <c r="AFD45" s="10"/>
      <c r="AFE45" s="10"/>
      <c r="AFF45" s="10"/>
      <c r="AFG45" s="10"/>
      <c r="AFH45" s="10"/>
      <c r="AFI45" s="10"/>
      <c r="AFJ45" s="10"/>
      <c r="AFK45" s="10"/>
      <c r="AFL45" s="10"/>
      <c r="AFM45" s="10"/>
      <c r="AFN45" s="10"/>
      <c r="AFO45" s="10"/>
      <c r="AFP45" s="10"/>
      <c r="AFQ45" s="10"/>
      <c r="AFR45" s="10"/>
      <c r="AFS45" s="10"/>
      <c r="AFT45" s="10"/>
      <c r="AFU45" s="10"/>
      <c r="AFV45" s="10"/>
      <c r="AFW45" s="10"/>
      <c r="AFX45" s="10"/>
      <c r="AFY45" s="10"/>
      <c r="AFZ45" s="10"/>
      <c r="AGA45" s="10"/>
      <c r="AGB45" s="10"/>
      <c r="AGC45" s="10"/>
      <c r="AGD45" s="10"/>
      <c r="AGE45" s="10"/>
      <c r="AGF45" s="10"/>
      <c r="AGG45" s="10"/>
      <c r="AGH45" s="10"/>
      <c r="AGI45" s="10"/>
      <c r="AGJ45" s="10"/>
      <c r="AGK45" s="10"/>
      <c r="AGL45" s="10"/>
      <c r="AGM45" s="10"/>
      <c r="AGN45" s="10"/>
      <c r="AGO45" s="10"/>
      <c r="AGP45" s="10"/>
      <c r="AGQ45" s="10"/>
      <c r="AGR45" s="10"/>
      <c r="AGS45" s="10"/>
      <c r="AGT45" s="10"/>
      <c r="AGU45" s="10"/>
      <c r="AGV45" s="10"/>
      <c r="AGW45" s="10"/>
      <c r="AGX45" s="10"/>
      <c r="AGY45" s="10"/>
      <c r="AGZ45" s="10"/>
      <c r="AHA45" s="10"/>
      <c r="AHB45" s="10"/>
      <c r="AHC45" s="10"/>
      <c r="AHD45" s="10"/>
      <c r="AHE45" s="10"/>
      <c r="AHF45" s="10"/>
      <c r="AHG45" s="10"/>
      <c r="AHH45" s="10"/>
      <c r="AHI45" s="10"/>
      <c r="AHJ45" s="10"/>
      <c r="AHK45" s="10"/>
      <c r="AHL45" s="10"/>
      <c r="AHM45" s="10"/>
      <c r="AHN45" s="10"/>
      <c r="AHO45" s="10"/>
      <c r="AHP45" s="10"/>
      <c r="AHQ45" s="10"/>
      <c r="AHR45" s="10"/>
      <c r="AHS45" s="10"/>
      <c r="AHT45" s="10"/>
      <c r="AHU45" s="10"/>
      <c r="AHV45" s="10"/>
      <c r="AHW45" s="10"/>
      <c r="AHX45" s="10"/>
      <c r="AHY45" s="10"/>
      <c r="AHZ45" s="10"/>
      <c r="AIA45" s="10"/>
      <c r="AIB45" s="10"/>
      <c r="AIC45" s="10"/>
      <c r="AID45" s="10"/>
      <c r="AIE45" s="10"/>
      <c r="AIF45" s="10"/>
      <c r="AIG45" s="10"/>
      <c r="AIH45" s="10"/>
      <c r="AII45" s="10"/>
      <c r="AIJ45" s="10"/>
      <c r="AIK45" s="10"/>
      <c r="AIL45" s="10"/>
      <c r="AIM45" s="10"/>
      <c r="AIN45" s="10"/>
      <c r="AIO45" s="10"/>
      <c r="AIP45" s="10"/>
      <c r="AIQ45" s="10"/>
      <c r="AIR45" s="10"/>
      <c r="AIS45" s="10"/>
      <c r="AIT45" s="10"/>
      <c r="AIU45" s="10"/>
      <c r="AIV45" s="10"/>
      <c r="AIW45" s="10"/>
      <c r="AIX45" s="10"/>
      <c r="AIY45" s="10"/>
      <c r="AIZ45" s="10"/>
      <c r="AJA45" s="10"/>
      <c r="AJB45" s="10"/>
      <c r="AJC45" s="10"/>
      <c r="AJD45" s="10"/>
      <c r="AJE45" s="10"/>
      <c r="AJF45" s="10"/>
      <c r="AJG45" s="10"/>
      <c r="AJH45" s="10"/>
      <c r="AJI45" s="10"/>
      <c r="AJJ45" s="10"/>
      <c r="AJK45" s="10"/>
      <c r="AJL45" s="10"/>
      <c r="AJM45" s="10"/>
      <c r="AJN45" s="10"/>
      <c r="AJO45" s="10"/>
      <c r="AJP45" s="10"/>
      <c r="AJQ45" s="10"/>
      <c r="AJR45" s="10"/>
      <c r="AJS45" s="10"/>
      <c r="AJT45" s="10"/>
      <c r="AJU45" s="10"/>
      <c r="AJV45" s="10"/>
      <c r="AJW45" s="10"/>
      <c r="AJX45" s="10"/>
      <c r="AJY45" s="10"/>
      <c r="AJZ45" s="10"/>
      <c r="AKA45" s="10"/>
      <c r="AKB45" s="10"/>
      <c r="AKC45" s="10"/>
      <c r="AKD45" s="10"/>
      <c r="AKE45" s="10"/>
      <c r="AKF45" s="10"/>
      <c r="AKG45" s="10"/>
      <c r="AKH45" s="10"/>
      <c r="AKI45" s="10"/>
      <c r="AKJ45" s="10"/>
      <c r="AKK45" s="10"/>
      <c r="AKL45" s="10"/>
      <c r="AKM45" s="10"/>
      <c r="AKN45" s="10"/>
      <c r="AKO45" s="10"/>
      <c r="AKP45" s="10"/>
      <c r="AKQ45" s="10"/>
      <c r="AKR45" s="10"/>
      <c r="AKS45" s="10"/>
      <c r="AKT45" s="10"/>
      <c r="AKU45" s="10"/>
      <c r="AKV45" s="10"/>
      <c r="AKW45" s="10"/>
      <c r="AKX45" s="10"/>
      <c r="AKY45" s="10"/>
      <c r="AKZ45" s="10"/>
      <c r="ALA45" s="10"/>
      <c r="ALB45" s="10"/>
      <c r="ALC45" s="10"/>
      <c r="ALD45" s="10"/>
      <c r="ALE45" s="10"/>
      <c r="ALF45" s="10"/>
      <c r="ALG45" s="10"/>
      <c r="ALH45" s="10"/>
      <c r="ALI45" s="10"/>
      <c r="ALJ45" s="10"/>
      <c r="ALK45" s="10"/>
      <c r="ALL45" s="10"/>
      <c r="ALM45" s="10"/>
      <c r="ALN45" s="10"/>
      <c r="ALO45" s="10"/>
      <c r="ALP45" s="10"/>
      <c r="ALQ45" s="10"/>
      <c r="ALR45" s="10"/>
      <c r="ALS45" s="10"/>
      <c r="ALT45" s="10"/>
      <c r="ALU45" s="10"/>
      <c r="ALV45" s="10"/>
      <c r="ALW45" s="10"/>
      <c r="ALX45" s="10"/>
      <c r="ALY45" s="10"/>
      <c r="ALZ45" s="10"/>
      <c r="AMA45" s="10"/>
      <c r="AMB45" s="10"/>
      <c r="AMC45" s="10"/>
      <c r="AMD45" s="10"/>
      <c r="AME45" s="10"/>
      <c r="AMF45" s="10"/>
      <c r="AMG45" s="10"/>
      <c r="AMH45" s="10"/>
      <c r="AMI45" s="10"/>
      <c r="AMJ45" s="10"/>
    </row>
    <row r="46" spans="2:1024" s="3" customFormat="1" x14ac:dyDescent="0.3">
      <c r="B46" s="10"/>
      <c r="C46" s="10"/>
      <c r="D46" s="10"/>
      <c r="E46" s="10"/>
      <c r="F46" s="10"/>
      <c r="H46" s="10"/>
      <c r="I46" s="10"/>
      <c r="J46" s="10"/>
      <c r="K46" s="10"/>
      <c r="L46" s="10"/>
      <c r="M46" s="10"/>
      <c r="N46" s="10"/>
      <c r="O46" s="10"/>
      <c r="P46" s="10"/>
      <c r="Q46" s="10"/>
      <c r="R46" s="10"/>
      <c r="S46" s="10"/>
      <c r="T46" s="10"/>
      <c r="U46" s="10"/>
      <c r="V46" s="10"/>
      <c r="W46" s="10"/>
      <c r="X46" s="10"/>
      <c r="Y46" s="10"/>
      <c r="Z46" s="10"/>
      <c r="AA46" s="10"/>
      <c r="AB46" s="10"/>
      <c r="AC46" s="10"/>
      <c r="AD46" s="10"/>
      <c r="AE46" s="10"/>
      <c r="AF46" s="10"/>
      <c r="AG46" s="10"/>
      <c r="AH46" s="10"/>
      <c r="AI46" s="10"/>
      <c r="AJ46" s="10"/>
      <c r="AK46" s="10"/>
      <c r="AL46" s="10"/>
      <c r="AM46" s="10"/>
      <c r="AN46" s="10"/>
      <c r="AO46" s="10"/>
      <c r="AP46" s="10"/>
      <c r="AQ46" s="10"/>
      <c r="AR46" s="10"/>
      <c r="AS46" s="10"/>
      <c r="AT46" s="10"/>
      <c r="AU46" s="10"/>
      <c r="AV46" s="10"/>
      <c r="AW46" s="10"/>
      <c r="AX46" s="10"/>
      <c r="AY46" s="10"/>
      <c r="AZ46" s="10"/>
      <c r="BA46" s="10"/>
      <c r="BB46" s="10"/>
      <c r="BC46" s="10"/>
      <c r="BD46" s="10"/>
      <c r="BE46" s="10"/>
      <c r="BF46" s="10"/>
      <c r="BG46" s="10"/>
      <c r="BH46" s="10"/>
      <c r="BI46" s="10"/>
      <c r="BJ46" s="10"/>
      <c r="BK46" s="10"/>
      <c r="BL46" s="10"/>
      <c r="BM46" s="10"/>
      <c r="BN46" s="10"/>
      <c r="BO46" s="10"/>
      <c r="BP46" s="10"/>
      <c r="BQ46" s="10"/>
      <c r="BR46" s="10"/>
      <c r="BS46" s="10"/>
      <c r="BT46" s="10"/>
      <c r="BU46" s="10"/>
      <c r="BV46" s="10"/>
      <c r="BW46" s="10"/>
      <c r="BX46" s="10"/>
      <c r="BY46" s="10"/>
      <c r="BZ46" s="10"/>
      <c r="CA46" s="10"/>
      <c r="CB46" s="10"/>
      <c r="CC46" s="10"/>
      <c r="CD46" s="10"/>
      <c r="CE46" s="10"/>
      <c r="CF46" s="10"/>
      <c r="CG46" s="10"/>
      <c r="CH46" s="10"/>
      <c r="CI46" s="10"/>
      <c r="CJ46" s="10"/>
      <c r="CK46" s="10"/>
      <c r="CL46" s="10"/>
      <c r="CM46" s="10"/>
      <c r="CN46" s="10"/>
      <c r="CO46" s="10"/>
      <c r="CP46" s="10"/>
      <c r="CQ46" s="10"/>
      <c r="CR46" s="10"/>
      <c r="CS46" s="10"/>
      <c r="CT46" s="10"/>
      <c r="CU46" s="10"/>
      <c r="CV46" s="10"/>
      <c r="CW46" s="10"/>
      <c r="CX46" s="10"/>
      <c r="CY46" s="10"/>
      <c r="CZ46" s="10"/>
      <c r="DA46" s="10"/>
      <c r="DB46" s="10"/>
      <c r="DC46" s="10"/>
      <c r="DD46" s="10"/>
      <c r="DE46" s="10"/>
      <c r="DF46" s="10"/>
      <c r="DG46" s="10"/>
      <c r="DH46" s="10"/>
      <c r="DI46" s="10"/>
      <c r="DJ46" s="10"/>
      <c r="DK46" s="10"/>
      <c r="DL46" s="10"/>
      <c r="DM46" s="10"/>
      <c r="DN46" s="10"/>
      <c r="DO46" s="10"/>
      <c r="DP46" s="10"/>
      <c r="DQ46" s="10"/>
      <c r="DR46" s="10"/>
      <c r="DS46" s="10"/>
      <c r="DT46" s="10"/>
      <c r="DU46" s="10"/>
      <c r="DV46" s="10"/>
      <c r="DW46" s="10"/>
      <c r="DX46" s="10"/>
      <c r="DY46" s="10"/>
      <c r="DZ46" s="10"/>
      <c r="EA46" s="10"/>
      <c r="EB46" s="10"/>
      <c r="EC46" s="10"/>
      <c r="ED46" s="10"/>
      <c r="EE46" s="10"/>
      <c r="EF46" s="10"/>
      <c r="EG46" s="10"/>
      <c r="EH46" s="10"/>
      <c r="EI46" s="10"/>
      <c r="EJ46" s="10"/>
      <c r="EK46" s="10"/>
      <c r="EL46" s="10"/>
      <c r="EM46" s="10"/>
      <c r="EN46" s="10"/>
      <c r="EO46" s="10"/>
      <c r="EP46" s="10"/>
      <c r="EQ46" s="10"/>
      <c r="ER46" s="10"/>
      <c r="ES46" s="10"/>
      <c r="ET46" s="10"/>
      <c r="EU46" s="10"/>
      <c r="EV46" s="10"/>
      <c r="EW46" s="10"/>
      <c r="EX46" s="10"/>
      <c r="EY46" s="10"/>
      <c r="EZ46" s="10"/>
      <c r="FA46" s="10"/>
      <c r="FB46" s="10"/>
      <c r="FC46" s="10"/>
      <c r="FD46" s="10"/>
      <c r="FE46" s="10"/>
      <c r="FF46" s="10"/>
      <c r="FG46" s="10"/>
      <c r="FH46" s="10"/>
      <c r="FI46" s="10"/>
      <c r="FJ46" s="10"/>
      <c r="FK46" s="10"/>
      <c r="FL46" s="10"/>
      <c r="FM46" s="10"/>
      <c r="FN46" s="10"/>
      <c r="FO46" s="10"/>
      <c r="FP46" s="10"/>
      <c r="FQ46" s="10"/>
      <c r="FR46" s="10"/>
      <c r="FS46" s="10"/>
      <c r="FT46" s="10"/>
      <c r="FU46" s="10"/>
      <c r="FV46" s="10"/>
      <c r="FW46" s="10"/>
      <c r="FX46" s="10"/>
      <c r="FY46" s="10"/>
      <c r="FZ46" s="10"/>
      <c r="GA46" s="10"/>
      <c r="GB46" s="10"/>
      <c r="GC46" s="10"/>
      <c r="GD46" s="10"/>
      <c r="GE46" s="10"/>
      <c r="GF46" s="10"/>
      <c r="GG46" s="10"/>
      <c r="GH46" s="10"/>
      <c r="GI46" s="10"/>
      <c r="GJ46" s="10"/>
      <c r="GK46" s="10"/>
      <c r="GL46" s="10"/>
      <c r="GM46" s="10"/>
      <c r="GN46" s="10"/>
      <c r="GO46" s="10"/>
      <c r="GP46" s="10"/>
      <c r="GQ46" s="10"/>
      <c r="GR46" s="10"/>
      <c r="GS46" s="10"/>
      <c r="GT46" s="10"/>
      <c r="GU46" s="10"/>
      <c r="GV46" s="10"/>
      <c r="GW46" s="10"/>
      <c r="GX46" s="10"/>
      <c r="GY46" s="10"/>
      <c r="GZ46" s="10"/>
      <c r="HA46" s="10"/>
      <c r="HB46" s="10"/>
      <c r="HC46" s="10"/>
      <c r="HD46" s="10"/>
      <c r="HE46" s="10"/>
      <c r="HF46" s="10"/>
      <c r="HG46" s="10"/>
      <c r="HH46" s="10"/>
      <c r="HI46" s="10"/>
      <c r="HJ46" s="10"/>
      <c r="HK46" s="10"/>
      <c r="HL46" s="10"/>
      <c r="HM46" s="10"/>
      <c r="HN46" s="10"/>
      <c r="HO46" s="10"/>
      <c r="HP46" s="10"/>
      <c r="HQ46" s="10"/>
      <c r="HR46" s="10"/>
      <c r="HS46" s="10"/>
      <c r="HT46" s="10"/>
      <c r="HU46" s="10"/>
      <c r="HV46" s="10"/>
      <c r="HW46" s="10"/>
      <c r="HX46" s="10"/>
      <c r="HY46" s="10"/>
      <c r="HZ46" s="10"/>
      <c r="IA46" s="10"/>
      <c r="IB46" s="10"/>
      <c r="IC46" s="10"/>
      <c r="ID46" s="10"/>
      <c r="IE46" s="10"/>
      <c r="IF46" s="10"/>
      <c r="IG46" s="10"/>
      <c r="IH46" s="10"/>
      <c r="II46" s="10"/>
      <c r="IJ46" s="10"/>
      <c r="IK46" s="10"/>
      <c r="IL46" s="10"/>
      <c r="IM46" s="10"/>
      <c r="IN46" s="10"/>
      <c r="IO46" s="10"/>
      <c r="IP46" s="10"/>
      <c r="IQ46" s="10"/>
      <c r="IR46" s="10"/>
      <c r="IS46" s="10"/>
      <c r="IT46" s="10"/>
      <c r="IU46" s="10"/>
      <c r="IV46" s="10"/>
      <c r="IW46" s="10"/>
      <c r="IX46" s="10"/>
      <c r="IY46" s="10"/>
      <c r="IZ46" s="10"/>
      <c r="JA46" s="10"/>
      <c r="JB46" s="10"/>
      <c r="JC46" s="10"/>
      <c r="JD46" s="10"/>
      <c r="JE46" s="10"/>
      <c r="JF46" s="10"/>
      <c r="JG46" s="10"/>
      <c r="JH46" s="10"/>
      <c r="JI46" s="10"/>
      <c r="JJ46" s="10"/>
      <c r="JK46" s="10"/>
      <c r="JL46" s="10"/>
      <c r="JM46" s="10"/>
      <c r="JN46" s="10"/>
      <c r="JO46" s="10"/>
      <c r="JP46" s="10"/>
      <c r="JQ46" s="10"/>
      <c r="JR46" s="10"/>
      <c r="JS46" s="10"/>
      <c r="JT46" s="10"/>
      <c r="JU46" s="10"/>
      <c r="JV46" s="10"/>
      <c r="JW46" s="10"/>
      <c r="JX46" s="10"/>
      <c r="JY46" s="10"/>
      <c r="JZ46" s="10"/>
      <c r="KA46" s="10"/>
      <c r="KB46" s="10"/>
      <c r="KC46" s="10"/>
      <c r="KD46" s="10"/>
      <c r="KE46" s="10"/>
      <c r="KF46" s="10"/>
      <c r="KG46" s="10"/>
      <c r="KH46" s="10"/>
      <c r="KI46" s="10"/>
      <c r="KJ46" s="10"/>
      <c r="KK46" s="10"/>
      <c r="KL46" s="10"/>
      <c r="KM46" s="10"/>
      <c r="KN46" s="10"/>
      <c r="KO46" s="10"/>
      <c r="KP46" s="10"/>
      <c r="KQ46" s="10"/>
      <c r="KR46" s="10"/>
      <c r="KS46" s="10"/>
      <c r="KT46" s="10"/>
      <c r="KU46" s="10"/>
      <c r="KV46" s="10"/>
      <c r="KW46" s="10"/>
      <c r="KX46" s="10"/>
      <c r="KY46" s="10"/>
      <c r="KZ46" s="10"/>
      <c r="LA46" s="10"/>
      <c r="LB46" s="10"/>
      <c r="LC46" s="10"/>
      <c r="LD46" s="10"/>
      <c r="LE46" s="10"/>
      <c r="LF46" s="10"/>
      <c r="LG46" s="10"/>
      <c r="LH46" s="10"/>
      <c r="LI46" s="10"/>
      <c r="LJ46" s="10"/>
      <c r="LK46" s="10"/>
      <c r="LL46" s="10"/>
      <c r="LM46" s="10"/>
      <c r="LN46" s="10"/>
      <c r="LO46" s="10"/>
      <c r="LP46" s="10"/>
      <c r="LQ46" s="10"/>
      <c r="LR46" s="10"/>
      <c r="LS46" s="10"/>
      <c r="LT46" s="10"/>
      <c r="LU46" s="10"/>
      <c r="LV46" s="10"/>
      <c r="LW46" s="10"/>
      <c r="LX46" s="10"/>
      <c r="LY46" s="10"/>
      <c r="LZ46" s="10"/>
      <c r="MA46" s="10"/>
      <c r="MB46" s="10"/>
      <c r="MC46" s="10"/>
      <c r="MD46" s="10"/>
      <c r="ME46" s="10"/>
      <c r="MF46" s="10"/>
      <c r="MG46" s="10"/>
      <c r="MH46" s="10"/>
      <c r="MI46" s="10"/>
      <c r="MJ46" s="10"/>
      <c r="MK46" s="10"/>
      <c r="ML46" s="10"/>
      <c r="MM46" s="10"/>
      <c r="MN46" s="10"/>
      <c r="MO46" s="10"/>
      <c r="MP46" s="10"/>
      <c r="MQ46" s="10"/>
      <c r="MR46" s="10"/>
      <c r="MS46" s="10"/>
      <c r="MT46" s="10"/>
      <c r="MU46" s="10"/>
      <c r="MV46" s="10"/>
      <c r="MW46" s="10"/>
      <c r="MX46" s="10"/>
      <c r="MY46" s="10"/>
      <c r="MZ46" s="10"/>
      <c r="NA46" s="10"/>
      <c r="NB46" s="10"/>
      <c r="NC46" s="10"/>
      <c r="ND46" s="10"/>
      <c r="NE46" s="10"/>
      <c r="NF46" s="10"/>
      <c r="NG46" s="10"/>
      <c r="NH46" s="10"/>
      <c r="NI46" s="10"/>
      <c r="NJ46" s="10"/>
      <c r="NK46" s="10"/>
      <c r="NL46" s="10"/>
      <c r="NM46" s="10"/>
      <c r="NN46" s="10"/>
      <c r="NO46" s="10"/>
      <c r="NP46" s="10"/>
      <c r="NQ46" s="10"/>
      <c r="NR46" s="10"/>
      <c r="NS46" s="10"/>
      <c r="NT46" s="10"/>
      <c r="NU46" s="10"/>
      <c r="NV46" s="10"/>
      <c r="NW46" s="10"/>
      <c r="NX46" s="10"/>
      <c r="NY46" s="10"/>
      <c r="NZ46" s="10"/>
      <c r="OA46" s="10"/>
      <c r="OB46" s="10"/>
      <c r="OC46" s="10"/>
      <c r="OD46" s="10"/>
      <c r="OE46" s="10"/>
      <c r="OF46" s="10"/>
      <c r="OG46" s="10"/>
      <c r="OH46" s="10"/>
      <c r="OI46" s="10"/>
      <c r="OJ46" s="10"/>
      <c r="OK46" s="10"/>
      <c r="OL46" s="10"/>
      <c r="OM46" s="10"/>
      <c r="ON46" s="10"/>
      <c r="OO46" s="10"/>
      <c r="OP46" s="10"/>
      <c r="OQ46" s="10"/>
      <c r="OR46" s="10"/>
      <c r="OS46" s="10"/>
      <c r="OT46" s="10"/>
      <c r="OU46" s="10"/>
      <c r="OV46" s="10"/>
      <c r="OW46" s="10"/>
      <c r="OX46" s="10"/>
      <c r="OY46" s="10"/>
      <c r="OZ46" s="10"/>
      <c r="PA46" s="10"/>
      <c r="PB46" s="10"/>
      <c r="PC46" s="10"/>
      <c r="PD46" s="10"/>
      <c r="PE46" s="10"/>
      <c r="PF46" s="10"/>
      <c r="PG46" s="10"/>
      <c r="PH46" s="10"/>
      <c r="PI46" s="10"/>
      <c r="PJ46" s="10"/>
      <c r="PK46" s="10"/>
      <c r="PL46" s="10"/>
      <c r="PM46" s="10"/>
      <c r="PN46" s="10"/>
      <c r="PO46" s="10"/>
      <c r="PP46" s="10"/>
      <c r="PQ46" s="10"/>
      <c r="PR46" s="10"/>
      <c r="PS46" s="10"/>
      <c r="PT46" s="10"/>
      <c r="PU46" s="10"/>
      <c r="PV46" s="10"/>
      <c r="PW46" s="10"/>
      <c r="PX46" s="10"/>
      <c r="PY46" s="10"/>
      <c r="PZ46" s="10"/>
      <c r="QA46" s="10"/>
      <c r="QB46" s="10"/>
      <c r="QC46" s="10"/>
      <c r="QD46" s="10"/>
      <c r="QE46" s="10"/>
      <c r="QF46" s="10"/>
      <c r="QG46" s="10"/>
      <c r="QH46" s="10"/>
      <c r="QI46" s="10"/>
      <c r="QJ46" s="10"/>
      <c r="QK46" s="10"/>
      <c r="QL46" s="10"/>
      <c r="QM46" s="10"/>
      <c r="QN46" s="10"/>
      <c r="QO46" s="10"/>
      <c r="QP46" s="10"/>
      <c r="QQ46" s="10"/>
      <c r="QR46" s="10"/>
      <c r="QS46" s="10"/>
      <c r="QT46" s="10"/>
      <c r="QU46" s="10"/>
      <c r="QV46" s="10"/>
      <c r="QW46" s="10"/>
      <c r="QX46" s="10"/>
      <c r="QY46" s="10"/>
      <c r="QZ46" s="10"/>
      <c r="RA46" s="10"/>
      <c r="RB46" s="10"/>
      <c r="RC46" s="10"/>
      <c r="RD46" s="10"/>
      <c r="RE46" s="10"/>
      <c r="RF46" s="10"/>
      <c r="RG46" s="10"/>
      <c r="RH46" s="10"/>
      <c r="RI46" s="10"/>
      <c r="RJ46" s="10"/>
      <c r="RK46" s="10"/>
      <c r="RL46" s="10"/>
      <c r="RM46" s="10"/>
      <c r="RN46" s="10"/>
      <c r="RO46" s="10"/>
      <c r="RP46" s="10"/>
      <c r="RQ46" s="10"/>
      <c r="RR46" s="10"/>
      <c r="RS46" s="10"/>
      <c r="RT46" s="10"/>
      <c r="RU46" s="10"/>
      <c r="RV46" s="10"/>
      <c r="RW46" s="10"/>
      <c r="RX46" s="10"/>
      <c r="RY46" s="10"/>
      <c r="RZ46" s="10"/>
      <c r="SA46" s="10"/>
      <c r="SB46" s="10"/>
      <c r="SC46" s="10"/>
      <c r="SD46" s="10"/>
      <c r="SE46" s="10"/>
      <c r="SF46" s="10"/>
      <c r="SG46" s="10"/>
      <c r="SH46" s="10"/>
      <c r="SI46" s="10"/>
      <c r="SJ46" s="10"/>
      <c r="SK46" s="10"/>
      <c r="SL46" s="10"/>
      <c r="SM46" s="10"/>
      <c r="SN46" s="10"/>
      <c r="SO46" s="10"/>
      <c r="SP46" s="10"/>
      <c r="SQ46" s="10"/>
      <c r="SR46" s="10"/>
      <c r="SS46" s="10"/>
      <c r="ST46" s="10"/>
      <c r="SU46" s="10"/>
      <c r="SV46" s="10"/>
      <c r="SW46" s="10"/>
      <c r="SX46" s="10"/>
      <c r="SY46" s="10"/>
      <c r="SZ46" s="10"/>
      <c r="TA46" s="10"/>
      <c r="TB46" s="10"/>
      <c r="TC46" s="10"/>
      <c r="TD46" s="10"/>
      <c r="TE46" s="10"/>
      <c r="TF46" s="10"/>
      <c r="TG46" s="10"/>
      <c r="TH46" s="10"/>
      <c r="TI46" s="10"/>
      <c r="TJ46" s="10"/>
      <c r="TK46" s="10"/>
      <c r="TL46" s="10"/>
      <c r="TM46" s="10"/>
      <c r="TN46" s="10"/>
      <c r="TO46" s="10"/>
      <c r="TP46" s="10"/>
      <c r="TQ46" s="10"/>
      <c r="TR46" s="10"/>
      <c r="TS46" s="10"/>
      <c r="TT46" s="10"/>
      <c r="TU46" s="10"/>
      <c r="TV46" s="10"/>
      <c r="TW46" s="10"/>
      <c r="TX46" s="10"/>
      <c r="TY46" s="10"/>
      <c r="TZ46" s="10"/>
      <c r="UA46" s="10"/>
      <c r="UB46" s="10"/>
      <c r="UC46" s="10"/>
      <c r="UD46" s="10"/>
      <c r="UE46" s="10"/>
      <c r="UF46" s="10"/>
      <c r="UG46" s="10"/>
      <c r="UH46" s="10"/>
      <c r="UI46" s="10"/>
      <c r="UJ46" s="10"/>
      <c r="UK46" s="10"/>
      <c r="UL46" s="10"/>
      <c r="UM46" s="10"/>
      <c r="UN46" s="10"/>
      <c r="UO46" s="10"/>
      <c r="UP46" s="10"/>
      <c r="UQ46" s="10"/>
      <c r="UR46" s="10"/>
      <c r="US46" s="10"/>
      <c r="UT46" s="10"/>
      <c r="UU46" s="10"/>
      <c r="UV46" s="10"/>
      <c r="UW46" s="10"/>
      <c r="UX46" s="10"/>
      <c r="UY46" s="10"/>
      <c r="UZ46" s="10"/>
      <c r="VA46" s="10"/>
      <c r="VB46" s="10"/>
      <c r="VC46" s="10"/>
      <c r="VD46" s="10"/>
      <c r="VE46" s="10"/>
      <c r="VF46" s="10"/>
      <c r="VG46" s="10"/>
      <c r="VH46" s="10"/>
      <c r="VI46" s="10"/>
      <c r="VJ46" s="10"/>
      <c r="VK46" s="10"/>
      <c r="VL46" s="10"/>
      <c r="VM46" s="10"/>
      <c r="VN46" s="10"/>
      <c r="VO46" s="10"/>
      <c r="VP46" s="10"/>
      <c r="VQ46" s="10"/>
      <c r="VR46" s="10"/>
      <c r="VS46" s="10"/>
      <c r="VT46" s="10"/>
      <c r="VU46" s="10"/>
      <c r="VV46" s="10"/>
      <c r="VW46" s="10"/>
      <c r="VX46" s="10"/>
      <c r="VY46" s="10"/>
      <c r="VZ46" s="10"/>
      <c r="WA46" s="10"/>
      <c r="WB46" s="10"/>
      <c r="WC46" s="10"/>
      <c r="WD46" s="10"/>
      <c r="WE46" s="10"/>
      <c r="WF46" s="10"/>
      <c r="WG46" s="10"/>
      <c r="WH46" s="10"/>
      <c r="WI46" s="10"/>
      <c r="WJ46" s="10"/>
      <c r="WK46" s="10"/>
      <c r="WL46" s="10"/>
      <c r="WM46" s="10"/>
      <c r="WN46" s="10"/>
      <c r="WO46" s="10"/>
      <c r="WP46" s="10"/>
      <c r="WQ46" s="10"/>
      <c r="WR46" s="10"/>
      <c r="WS46" s="10"/>
      <c r="WT46" s="10"/>
      <c r="WU46" s="10"/>
      <c r="WV46" s="10"/>
      <c r="WW46" s="10"/>
      <c r="WX46" s="10"/>
      <c r="WY46" s="10"/>
      <c r="WZ46" s="10"/>
      <c r="XA46" s="10"/>
      <c r="XB46" s="10"/>
      <c r="XC46" s="10"/>
      <c r="XD46" s="10"/>
      <c r="XE46" s="10"/>
      <c r="XF46" s="10"/>
      <c r="XG46" s="10"/>
      <c r="XH46" s="10"/>
      <c r="XI46" s="10"/>
      <c r="XJ46" s="10"/>
      <c r="XK46" s="10"/>
      <c r="XL46" s="10"/>
      <c r="XM46" s="10"/>
      <c r="XN46" s="10"/>
      <c r="XO46" s="10"/>
      <c r="XP46" s="10"/>
      <c r="XQ46" s="10"/>
      <c r="XR46" s="10"/>
      <c r="XS46" s="10"/>
      <c r="XT46" s="10"/>
      <c r="XU46" s="10"/>
      <c r="XV46" s="10"/>
      <c r="XW46" s="10"/>
      <c r="XX46" s="10"/>
      <c r="XY46" s="10"/>
      <c r="XZ46" s="10"/>
      <c r="YA46" s="10"/>
      <c r="YB46" s="10"/>
      <c r="YC46" s="10"/>
      <c r="YD46" s="10"/>
      <c r="YE46" s="10"/>
      <c r="YF46" s="10"/>
      <c r="YG46" s="10"/>
      <c r="YH46" s="10"/>
      <c r="YI46" s="10"/>
      <c r="YJ46" s="10"/>
      <c r="YK46" s="10"/>
      <c r="YL46" s="10"/>
      <c r="YM46" s="10"/>
      <c r="YN46" s="10"/>
      <c r="YO46" s="10"/>
      <c r="YP46" s="10"/>
      <c r="YQ46" s="10"/>
      <c r="YR46" s="10"/>
      <c r="YS46" s="10"/>
      <c r="YT46" s="10"/>
      <c r="YU46" s="10"/>
      <c r="YV46" s="10"/>
      <c r="YW46" s="10"/>
      <c r="YX46" s="10"/>
      <c r="YY46" s="10"/>
      <c r="YZ46" s="10"/>
      <c r="ZA46" s="10"/>
      <c r="ZB46" s="10"/>
      <c r="ZC46" s="10"/>
      <c r="ZD46" s="10"/>
      <c r="ZE46" s="10"/>
      <c r="ZF46" s="10"/>
      <c r="ZG46" s="10"/>
      <c r="ZH46" s="10"/>
      <c r="ZI46" s="10"/>
      <c r="ZJ46" s="10"/>
      <c r="ZK46" s="10"/>
      <c r="ZL46" s="10"/>
      <c r="ZM46" s="10"/>
      <c r="ZN46" s="10"/>
      <c r="ZO46" s="10"/>
      <c r="ZP46" s="10"/>
      <c r="ZQ46" s="10"/>
      <c r="ZR46" s="10"/>
      <c r="ZS46" s="10"/>
      <c r="ZT46" s="10"/>
      <c r="ZU46" s="10"/>
      <c r="ZV46" s="10"/>
      <c r="ZW46" s="10"/>
      <c r="ZX46" s="10"/>
      <c r="ZY46" s="10"/>
      <c r="ZZ46" s="10"/>
      <c r="AAA46" s="10"/>
      <c r="AAB46" s="10"/>
      <c r="AAC46" s="10"/>
      <c r="AAD46" s="10"/>
      <c r="AAE46" s="10"/>
      <c r="AAF46" s="10"/>
      <c r="AAG46" s="10"/>
      <c r="AAH46" s="10"/>
      <c r="AAI46" s="10"/>
      <c r="AAJ46" s="10"/>
      <c r="AAK46" s="10"/>
      <c r="AAL46" s="10"/>
      <c r="AAM46" s="10"/>
      <c r="AAN46" s="10"/>
      <c r="AAO46" s="10"/>
      <c r="AAP46" s="10"/>
      <c r="AAQ46" s="10"/>
      <c r="AAR46" s="10"/>
      <c r="AAS46" s="10"/>
      <c r="AAT46" s="10"/>
      <c r="AAU46" s="10"/>
      <c r="AAV46" s="10"/>
      <c r="AAW46" s="10"/>
      <c r="AAX46" s="10"/>
      <c r="AAY46" s="10"/>
      <c r="AAZ46" s="10"/>
      <c r="ABA46" s="10"/>
      <c r="ABB46" s="10"/>
      <c r="ABC46" s="10"/>
      <c r="ABD46" s="10"/>
      <c r="ABE46" s="10"/>
      <c r="ABF46" s="10"/>
      <c r="ABG46" s="10"/>
      <c r="ABH46" s="10"/>
      <c r="ABI46" s="10"/>
      <c r="ABJ46" s="10"/>
      <c r="ABK46" s="10"/>
      <c r="ABL46" s="10"/>
      <c r="ABM46" s="10"/>
      <c r="ABN46" s="10"/>
      <c r="ABO46" s="10"/>
      <c r="ABP46" s="10"/>
      <c r="ABQ46" s="10"/>
      <c r="ABR46" s="10"/>
      <c r="ABS46" s="10"/>
      <c r="ABT46" s="10"/>
      <c r="ABU46" s="10"/>
      <c r="ABV46" s="10"/>
      <c r="ABW46" s="10"/>
      <c r="ABX46" s="10"/>
      <c r="ABY46" s="10"/>
      <c r="ABZ46" s="10"/>
      <c r="ACA46" s="10"/>
      <c r="ACB46" s="10"/>
      <c r="ACC46" s="10"/>
      <c r="ACD46" s="10"/>
      <c r="ACE46" s="10"/>
      <c r="ACF46" s="10"/>
      <c r="ACG46" s="10"/>
      <c r="ACH46" s="10"/>
      <c r="ACI46" s="10"/>
      <c r="ACJ46" s="10"/>
      <c r="ACK46" s="10"/>
      <c r="ACL46" s="10"/>
      <c r="ACM46" s="10"/>
      <c r="ACN46" s="10"/>
      <c r="ACO46" s="10"/>
      <c r="ACP46" s="10"/>
      <c r="ACQ46" s="10"/>
      <c r="ACR46" s="10"/>
      <c r="ACS46" s="10"/>
      <c r="ACT46" s="10"/>
      <c r="ACU46" s="10"/>
      <c r="ACV46" s="10"/>
      <c r="ACW46" s="10"/>
      <c r="ACX46" s="10"/>
      <c r="ACY46" s="10"/>
      <c r="ACZ46" s="10"/>
      <c r="ADA46" s="10"/>
      <c r="ADB46" s="10"/>
      <c r="ADC46" s="10"/>
      <c r="ADD46" s="10"/>
      <c r="ADE46" s="10"/>
      <c r="ADF46" s="10"/>
      <c r="ADG46" s="10"/>
      <c r="ADH46" s="10"/>
      <c r="ADI46" s="10"/>
      <c r="ADJ46" s="10"/>
      <c r="ADK46" s="10"/>
      <c r="ADL46" s="10"/>
      <c r="ADM46" s="10"/>
      <c r="ADN46" s="10"/>
      <c r="ADO46" s="10"/>
      <c r="ADP46" s="10"/>
      <c r="ADQ46" s="10"/>
      <c r="ADR46" s="10"/>
      <c r="ADS46" s="10"/>
      <c r="ADT46" s="10"/>
      <c r="ADU46" s="10"/>
      <c r="ADV46" s="10"/>
      <c r="ADW46" s="10"/>
      <c r="ADX46" s="10"/>
      <c r="ADY46" s="10"/>
      <c r="ADZ46" s="10"/>
      <c r="AEA46" s="10"/>
      <c r="AEB46" s="10"/>
      <c r="AEC46" s="10"/>
      <c r="AED46" s="10"/>
      <c r="AEE46" s="10"/>
      <c r="AEF46" s="10"/>
      <c r="AEG46" s="10"/>
      <c r="AEH46" s="10"/>
      <c r="AEI46" s="10"/>
      <c r="AEJ46" s="10"/>
      <c r="AEK46" s="10"/>
      <c r="AEL46" s="10"/>
      <c r="AEM46" s="10"/>
      <c r="AEN46" s="10"/>
      <c r="AEO46" s="10"/>
      <c r="AEP46" s="10"/>
      <c r="AEQ46" s="10"/>
      <c r="AER46" s="10"/>
      <c r="AES46" s="10"/>
      <c r="AET46" s="10"/>
      <c r="AEU46" s="10"/>
      <c r="AEV46" s="10"/>
      <c r="AEW46" s="10"/>
      <c r="AEX46" s="10"/>
      <c r="AEY46" s="10"/>
      <c r="AEZ46" s="10"/>
      <c r="AFA46" s="10"/>
      <c r="AFB46" s="10"/>
      <c r="AFC46" s="10"/>
      <c r="AFD46" s="10"/>
      <c r="AFE46" s="10"/>
      <c r="AFF46" s="10"/>
      <c r="AFG46" s="10"/>
      <c r="AFH46" s="10"/>
      <c r="AFI46" s="10"/>
      <c r="AFJ46" s="10"/>
      <c r="AFK46" s="10"/>
      <c r="AFL46" s="10"/>
      <c r="AFM46" s="10"/>
      <c r="AFN46" s="10"/>
      <c r="AFO46" s="10"/>
      <c r="AFP46" s="10"/>
      <c r="AFQ46" s="10"/>
      <c r="AFR46" s="10"/>
      <c r="AFS46" s="10"/>
      <c r="AFT46" s="10"/>
      <c r="AFU46" s="10"/>
      <c r="AFV46" s="10"/>
      <c r="AFW46" s="10"/>
      <c r="AFX46" s="10"/>
      <c r="AFY46" s="10"/>
      <c r="AFZ46" s="10"/>
      <c r="AGA46" s="10"/>
      <c r="AGB46" s="10"/>
      <c r="AGC46" s="10"/>
      <c r="AGD46" s="10"/>
      <c r="AGE46" s="10"/>
      <c r="AGF46" s="10"/>
      <c r="AGG46" s="10"/>
      <c r="AGH46" s="10"/>
      <c r="AGI46" s="10"/>
      <c r="AGJ46" s="10"/>
      <c r="AGK46" s="10"/>
      <c r="AGL46" s="10"/>
      <c r="AGM46" s="10"/>
      <c r="AGN46" s="10"/>
      <c r="AGO46" s="10"/>
      <c r="AGP46" s="10"/>
      <c r="AGQ46" s="10"/>
      <c r="AGR46" s="10"/>
      <c r="AGS46" s="10"/>
      <c r="AGT46" s="10"/>
      <c r="AGU46" s="10"/>
      <c r="AGV46" s="10"/>
      <c r="AGW46" s="10"/>
      <c r="AGX46" s="10"/>
      <c r="AGY46" s="10"/>
      <c r="AGZ46" s="10"/>
      <c r="AHA46" s="10"/>
      <c r="AHB46" s="10"/>
      <c r="AHC46" s="10"/>
      <c r="AHD46" s="10"/>
      <c r="AHE46" s="10"/>
      <c r="AHF46" s="10"/>
      <c r="AHG46" s="10"/>
      <c r="AHH46" s="10"/>
      <c r="AHI46" s="10"/>
      <c r="AHJ46" s="10"/>
      <c r="AHK46" s="10"/>
      <c r="AHL46" s="10"/>
      <c r="AHM46" s="10"/>
      <c r="AHN46" s="10"/>
      <c r="AHO46" s="10"/>
      <c r="AHP46" s="10"/>
      <c r="AHQ46" s="10"/>
      <c r="AHR46" s="10"/>
      <c r="AHS46" s="10"/>
      <c r="AHT46" s="10"/>
      <c r="AHU46" s="10"/>
      <c r="AHV46" s="10"/>
      <c r="AHW46" s="10"/>
      <c r="AHX46" s="10"/>
      <c r="AHY46" s="10"/>
      <c r="AHZ46" s="10"/>
      <c r="AIA46" s="10"/>
      <c r="AIB46" s="10"/>
      <c r="AIC46" s="10"/>
      <c r="AID46" s="10"/>
      <c r="AIE46" s="10"/>
      <c r="AIF46" s="10"/>
      <c r="AIG46" s="10"/>
      <c r="AIH46" s="10"/>
      <c r="AII46" s="10"/>
      <c r="AIJ46" s="10"/>
      <c r="AIK46" s="10"/>
      <c r="AIL46" s="10"/>
      <c r="AIM46" s="10"/>
      <c r="AIN46" s="10"/>
      <c r="AIO46" s="10"/>
      <c r="AIP46" s="10"/>
      <c r="AIQ46" s="10"/>
      <c r="AIR46" s="10"/>
      <c r="AIS46" s="10"/>
      <c r="AIT46" s="10"/>
      <c r="AIU46" s="10"/>
      <c r="AIV46" s="10"/>
      <c r="AIW46" s="10"/>
      <c r="AIX46" s="10"/>
      <c r="AIY46" s="10"/>
      <c r="AIZ46" s="10"/>
      <c r="AJA46" s="10"/>
      <c r="AJB46" s="10"/>
      <c r="AJC46" s="10"/>
      <c r="AJD46" s="10"/>
      <c r="AJE46" s="10"/>
      <c r="AJF46" s="10"/>
      <c r="AJG46" s="10"/>
      <c r="AJH46" s="10"/>
      <c r="AJI46" s="10"/>
      <c r="AJJ46" s="10"/>
      <c r="AJK46" s="10"/>
      <c r="AJL46" s="10"/>
      <c r="AJM46" s="10"/>
      <c r="AJN46" s="10"/>
      <c r="AJO46" s="10"/>
      <c r="AJP46" s="10"/>
      <c r="AJQ46" s="10"/>
      <c r="AJR46" s="10"/>
      <c r="AJS46" s="10"/>
      <c r="AJT46" s="10"/>
      <c r="AJU46" s="10"/>
      <c r="AJV46" s="10"/>
      <c r="AJW46" s="10"/>
      <c r="AJX46" s="10"/>
      <c r="AJY46" s="10"/>
      <c r="AJZ46" s="10"/>
      <c r="AKA46" s="10"/>
      <c r="AKB46" s="10"/>
      <c r="AKC46" s="10"/>
      <c r="AKD46" s="10"/>
      <c r="AKE46" s="10"/>
      <c r="AKF46" s="10"/>
      <c r="AKG46" s="10"/>
      <c r="AKH46" s="10"/>
      <c r="AKI46" s="10"/>
      <c r="AKJ46" s="10"/>
      <c r="AKK46" s="10"/>
      <c r="AKL46" s="10"/>
      <c r="AKM46" s="10"/>
      <c r="AKN46" s="10"/>
      <c r="AKO46" s="10"/>
      <c r="AKP46" s="10"/>
      <c r="AKQ46" s="10"/>
      <c r="AKR46" s="10"/>
      <c r="AKS46" s="10"/>
      <c r="AKT46" s="10"/>
      <c r="AKU46" s="10"/>
      <c r="AKV46" s="10"/>
      <c r="AKW46" s="10"/>
      <c r="AKX46" s="10"/>
      <c r="AKY46" s="10"/>
      <c r="AKZ46" s="10"/>
      <c r="ALA46" s="10"/>
      <c r="ALB46" s="10"/>
      <c r="ALC46" s="10"/>
      <c r="ALD46" s="10"/>
      <c r="ALE46" s="10"/>
      <c r="ALF46" s="10"/>
      <c r="ALG46" s="10"/>
      <c r="ALH46" s="10"/>
      <c r="ALI46" s="10"/>
      <c r="ALJ46" s="10"/>
      <c r="ALK46" s="10"/>
      <c r="ALL46" s="10"/>
      <c r="ALM46" s="10"/>
      <c r="ALN46" s="10"/>
      <c r="ALO46" s="10"/>
      <c r="ALP46" s="10"/>
      <c r="ALQ46" s="10"/>
      <c r="ALR46" s="10"/>
      <c r="ALS46" s="10"/>
      <c r="ALT46" s="10"/>
      <c r="ALU46" s="10"/>
      <c r="ALV46" s="10"/>
      <c r="ALW46" s="10"/>
      <c r="ALX46" s="10"/>
      <c r="ALY46" s="10"/>
      <c r="ALZ46" s="10"/>
      <c r="AMA46" s="10"/>
      <c r="AMB46" s="10"/>
      <c r="AMC46" s="10"/>
      <c r="AMD46" s="10"/>
      <c r="AME46" s="10"/>
      <c r="AMF46" s="10"/>
      <c r="AMG46" s="10"/>
      <c r="AMH46" s="10"/>
      <c r="AMI46" s="10"/>
      <c r="AMJ46" s="10"/>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sheetData>
  <sheetProtection algorithmName="SHA-512" hashValue="WZeE2XBX/EejlSRlksWwoZRq90cPkjdeGD85dUee7uio9zEV/0dFcsp4KKbLeIZ8kzvyozJWVoSPJamkE1OnDQ==" saltValue="N2OEAvwdMMKNEt3NMs1G9A==" spinCount="100000" sheet="1" formatCells="0" formatColumns="0" formatRows="0" autoFilter="0"/>
  <mergeCells count="8">
    <mergeCell ref="C32:F32"/>
    <mergeCell ref="C33:F33"/>
    <mergeCell ref="I6:J6"/>
    <mergeCell ref="L6:M6"/>
    <mergeCell ref="C30:D30"/>
    <mergeCell ref="E30:F30"/>
    <mergeCell ref="C31:D31"/>
    <mergeCell ref="E31:F31"/>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4C7D575-0963-4489-A153-D55BE78B1045}">
  <sheetPr>
    <tabColor theme="9" tint="0.59999389629810485"/>
  </sheetPr>
  <dimension ref="B1:AMJ58"/>
  <sheetViews>
    <sheetView zoomScale="80" zoomScaleNormal="80" workbookViewId="0">
      <pane xSplit="2" ySplit="8" topLeftCell="C9" activePane="bottomRight" state="frozen"/>
      <selection pane="topRight" activeCell="C1" sqref="C1"/>
      <selection pane="bottomLeft" activeCell="A9" sqref="A9"/>
      <selection pane="bottomRight" activeCell="D25" sqref="D25"/>
    </sheetView>
  </sheetViews>
  <sheetFormatPr defaultRowHeight="13" outlineLevelCol="1" x14ac:dyDescent="0.3"/>
  <cols>
    <col min="1" max="1" width="3.1796875" customWidth="1"/>
    <col min="2" max="2" width="72.81640625" style="10" customWidth="1"/>
    <col min="3" max="6" width="18.1796875" style="10" customWidth="1" outlineLevel="1"/>
    <col min="7" max="7" width="9.1796875" style="3" customWidth="1" outlineLevel="1"/>
    <col min="8" max="8" width="2.81640625" style="10" customWidth="1"/>
    <col min="9" max="9" width="17.81640625" style="10" customWidth="1" outlineLevel="1"/>
    <col min="10" max="10" width="18.1796875" style="10" customWidth="1" outlineLevel="1"/>
    <col min="11" max="11" width="9.1796875" style="10" customWidth="1" outlineLevel="1"/>
    <col min="12" max="12" width="17.81640625" style="10" customWidth="1" outlineLevel="1"/>
    <col min="13" max="13" width="18.1796875" style="10" customWidth="1" outlineLevel="1"/>
    <col min="14" max="1024" width="9.1796875" style="10" customWidth="1"/>
  </cols>
  <sheetData>
    <row r="1" spans="2:13" ht="13.5" customHeight="1" x14ac:dyDescent="0.3">
      <c r="F1" s="11"/>
      <c r="G1" s="10"/>
    </row>
    <row r="2" spans="2:13" ht="19.5" customHeight="1" x14ac:dyDescent="0.4">
      <c r="B2" s="12" t="s">
        <v>0</v>
      </c>
      <c r="C2" s="7" t="str">
        <f>Kopsavilkums!D4</f>
        <v xml:space="preserve">SIA "_________________" </v>
      </c>
      <c r="F2" s="13"/>
      <c r="G2" s="10"/>
    </row>
    <row r="3" spans="2:13" ht="19.5" customHeight="1" x14ac:dyDescent="0.4">
      <c r="B3" s="12"/>
      <c r="C3" s="7"/>
      <c r="F3" s="6"/>
      <c r="G3" s="10"/>
    </row>
    <row r="4" spans="2:13" ht="6" customHeight="1" x14ac:dyDescent="0.3">
      <c r="F4" s="13"/>
      <c r="G4" s="10"/>
    </row>
    <row r="5" spans="2:13" ht="6" customHeight="1" x14ac:dyDescent="0.3">
      <c r="F5" s="13"/>
      <c r="G5" s="10"/>
    </row>
    <row r="6" spans="2:13" ht="30" customHeight="1" x14ac:dyDescent="0.5">
      <c r="B6" s="192" t="s">
        <v>137</v>
      </c>
      <c r="C6" s="193" t="str">
        <f>Elektr_KOPSAVILKUMS!A23</f>
        <v>__.__.20__ - __.__.20__</v>
      </c>
      <c r="D6" s="194"/>
      <c r="E6" s="194"/>
      <c r="F6" s="194"/>
      <c r="G6" s="15"/>
      <c r="H6" s="15"/>
      <c r="I6" s="356" t="s">
        <v>1</v>
      </c>
      <c r="J6" s="356"/>
      <c r="K6" s="45"/>
      <c r="L6" s="357" t="s">
        <v>2</v>
      </c>
      <c r="M6" s="357"/>
    </row>
    <row r="7" spans="2:13" ht="8.25" customHeight="1" x14ac:dyDescent="0.3">
      <c r="B7" s="15"/>
      <c r="C7" s="15"/>
      <c r="D7" s="15"/>
      <c r="E7" s="15"/>
      <c r="F7" s="14"/>
      <c r="G7" s="15"/>
      <c r="H7" s="15"/>
      <c r="I7" s="15"/>
      <c r="J7" s="15"/>
      <c r="K7" s="15"/>
      <c r="L7" s="15"/>
      <c r="M7" s="15"/>
    </row>
    <row r="8" spans="2:13" ht="32.25" customHeight="1" x14ac:dyDescent="0.3">
      <c r="B8" s="62" t="s">
        <v>3</v>
      </c>
      <c r="C8" s="63" t="s">
        <v>4</v>
      </c>
      <c r="D8" s="63" t="s">
        <v>5</v>
      </c>
      <c r="E8" s="63" t="s">
        <v>6</v>
      </c>
      <c r="F8" s="63" t="s">
        <v>7</v>
      </c>
      <c r="G8" s="15"/>
      <c r="H8" s="15"/>
      <c r="I8" s="16" t="s">
        <v>8</v>
      </c>
      <c r="J8" s="16" t="s">
        <v>9</v>
      </c>
      <c r="K8" s="15"/>
      <c r="L8" s="16" t="s">
        <v>8</v>
      </c>
      <c r="M8" s="16" t="s">
        <v>9</v>
      </c>
    </row>
    <row r="9" spans="2:13" ht="14.5" x14ac:dyDescent="0.35">
      <c r="B9" s="64" t="s">
        <v>10</v>
      </c>
      <c r="C9" s="77">
        <f>'Lēmuma_T_(no)'!C9</f>
        <v>0</v>
      </c>
      <c r="D9" s="77">
        <f>'Lēmuma_T_(no)'!D9</f>
        <v>0</v>
      </c>
      <c r="E9" s="77">
        <f>'Lēmuma_T_(no)'!E9</f>
        <v>0</v>
      </c>
      <c r="F9" s="77">
        <f>'Lēmuma_T_(no)'!F9</f>
        <v>0</v>
      </c>
      <c r="G9" s="15"/>
      <c r="H9" s="15"/>
      <c r="I9" s="18">
        <f>C9+D9</f>
        <v>0</v>
      </c>
      <c r="J9" s="18">
        <f>E9+F9</f>
        <v>0</v>
      </c>
      <c r="K9" s="15"/>
      <c r="L9" s="19" t="e">
        <f>I9/$I$26</f>
        <v>#DIV/0!</v>
      </c>
      <c r="M9" s="19" t="e">
        <f>J9/$J$27</f>
        <v>#DIV/0!</v>
      </c>
    </row>
    <row r="10" spans="2:13" s="10" customFormat="1" ht="27.75" customHeight="1" x14ac:dyDescent="0.35">
      <c r="B10" s="65" t="s">
        <v>11</v>
      </c>
      <c r="C10" s="77">
        <f>'Lēmuma_T_(no)'!C10</f>
        <v>0</v>
      </c>
      <c r="D10" s="77">
        <f>'Lēmuma_T_(no)'!D10</f>
        <v>0</v>
      </c>
      <c r="E10" s="77">
        <f>'Lēmuma_T_(no)'!E10</f>
        <v>0</v>
      </c>
      <c r="F10" s="77">
        <f>'Lēmuma_T_(no)'!F10</f>
        <v>0</v>
      </c>
      <c r="G10" s="15"/>
      <c r="H10" s="15"/>
      <c r="I10" s="18">
        <f t="shared" ref="I10:I19" si="0">C10+D10</f>
        <v>0</v>
      </c>
      <c r="J10" s="18">
        <f t="shared" ref="J10:J20" si="1">E10+F10</f>
        <v>0</v>
      </c>
      <c r="K10" s="15"/>
      <c r="L10" s="19" t="e">
        <f>I10/$I$26</f>
        <v>#DIV/0!</v>
      </c>
      <c r="M10" s="19" t="e">
        <f>J10/$J$27</f>
        <v>#DIV/0!</v>
      </c>
    </row>
    <row r="11" spans="2:13" s="10" customFormat="1" ht="25.5" customHeight="1" x14ac:dyDescent="0.35">
      <c r="B11" s="65" t="s">
        <v>12</v>
      </c>
      <c r="C11" s="77">
        <f>'Lēmuma_T_(no)'!C11</f>
        <v>0</v>
      </c>
      <c r="D11" s="77">
        <f>'Lēmuma_T_(no)'!D11</f>
        <v>0</v>
      </c>
      <c r="E11" s="77">
        <f>'Lēmuma_T_(no)'!E11</f>
        <v>0</v>
      </c>
      <c r="F11" s="77">
        <f>'Lēmuma_T_(no)'!F11</f>
        <v>0</v>
      </c>
      <c r="G11" s="15"/>
      <c r="H11" s="15"/>
      <c r="I11" s="18">
        <f t="shared" si="0"/>
        <v>0</v>
      </c>
      <c r="J11" s="18">
        <f t="shared" si="1"/>
        <v>0</v>
      </c>
      <c r="K11" s="15"/>
      <c r="L11" s="19" t="e">
        <f>I11/$I$26</f>
        <v>#DIV/0!</v>
      </c>
      <c r="M11" s="19" t="e">
        <f>J11/$J$27</f>
        <v>#DIV/0!</v>
      </c>
    </row>
    <row r="12" spans="2:13" s="10" customFormat="1" ht="27.75" customHeight="1" x14ac:dyDescent="0.35">
      <c r="B12" s="65" t="s">
        <v>56</v>
      </c>
      <c r="C12" s="77">
        <f>'Lēmuma_T_(no-līdz)'!C12-'Lēmuma_T_(no-līdz)'!C13-'Lēmuma_T_(no-līdz)'!C14+'Piemērotie_T_(no-līdz)'!C13+'Piemērotie_T_(no-līdz)'!C14</f>
        <v>0</v>
      </c>
      <c r="D12" s="77">
        <f>'Lēmuma_T_(no-līdz)'!D12-'Lēmuma_T_(no-līdz)'!D13+'Piemērotie_T_(no-līdz)'!D13</f>
        <v>0</v>
      </c>
      <c r="E12" s="77">
        <f>'Lēmuma_T_(no-līdz)'!E12-'Lēmuma_T_(no-līdz)'!E13+'Piemērotie_T_(no-līdz)'!E13</f>
        <v>0</v>
      </c>
      <c r="F12" s="77">
        <f>'Lēmuma_T_(no-līdz)'!F12-'Lēmuma_T_(no-līdz)'!F13-'Lēmuma_T_(no-līdz)'!F15+'Piemērotie_T_(no-līdz)'!F13+'Piemērotie_T_(no-līdz)'!F15</f>
        <v>0</v>
      </c>
      <c r="G12" s="15"/>
      <c r="H12" s="15"/>
      <c r="I12" s="18">
        <f t="shared" si="0"/>
        <v>0</v>
      </c>
      <c r="J12" s="18">
        <f t="shared" si="1"/>
        <v>0</v>
      </c>
      <c r="K12" s="15"/>
      <c r="L12" s="19" t="e">
        <f>I12/$I$26</f>
        <v>#DIV/0!</v>
      </c>
      <c r="M12" s="19" t="e">
        <f>J12/$J$27</f>
        <v>#DIV/0!</v>
      </c>
    </row>
    <row r="13" spans="2:13" s="10" customFormat="1" ht="23.5" customHeight="1" x14ac:dyDescent="0.35">
      <c r="B13" s="66" t="s">
        <v>73</v>
      </c>
      <c r="C13" s="77">
        <f>Elektr_KOPSAVILKUMS!C25</f>
        <v>0</v>
      </c>
      <c r="D13" s="77">
        <f>Elektr_KOPSAVILKUMS!D25</f>
        <v>0</v>
      </c>
      <c r="E13" s="77">
        <f>Elektr_KOPSAVILKUMS!E25</f>
        <v>0</v>
      </c>
      <c r="F13" s="77">
        <f>Elektr_KOPSAVILKUMS!F25</f>
        <v>0</v>
      </c>
      <c r="G13" s="15"/>
      <c r="H13" s="15"/>
      <c r="I13" s="18">
        <f t="shared" si="0"/>
        <v>0</v>
      </c>
      <c r="J13" s="18">
        <f t="shared" si="1"/>
        <v>0</v>
      </c>
      <c r="K13" s="15"/>
      <c r="L13" s="19" t="e">
        <f>I13/$I$26</f>
        <v>#DIV/0!</v>
      </c>
      <c r="M13" s="19" t="e">
        <f>J13/$J$27</f>
        <v>#DIV/0!</v>
      </c>
    </row>
    <row r="14" spans="2:13" s="10" customFormat="1" ht="31.5" customHeight="1" x14ac:dyDescent="0.35">
      <c r="B14" s="66" t="s">
        <v>71</v>
      </c>
      <c r="C14" s="77">
        <f>Iepirktā_ūdens_izm!D9</f>
        <v>0</v>
      </c>
      <c r="D14" s="77" t="s">
        <v>13</v>
      </c>
      <c r="E14" s="77" t="s">
        <v>13</v>
      </c>
      <c r="F14" s="77" t="s">
        <v>13</v>
      </c>
      <c r="G14" s="15"/>
      <c r="H14" s="15"/>
      <c r="I14" s="18">
        <f>C14</f>
        <v>0</v>
      </c>
      <c r="J14" s="18" t="s">
        <v>13</v>
      </c>
      <c r="K14" s="15"/>
      <c r="L14" s="19" t="e">
        <f t="shared" ref="L14" si="2">I14/$I$26</f>
        <v>#DIV/0!</v>
      </c>
      <c r="M14" s="19" t="s">
        <v>13</v>
      </c>
    </row>
    <row r="15" spans="2:13" s="10" customFormat="1" ht="34" customHeight="1" x14ac:dyDescent="0.35">
      <c r="B15" s="66" t="s">
        <v>72</v>
      </c>
      <c r="C15" s="77" t="s">
        <v>13</v>
      </c>
      <c r="D15" s="77" t="s">
        <v>13</v>
      </c>
      <c r="E15" s="77" t="s">
        <v>13</v>
      </c>
      <c r="F15" s="77">
        <f>Attīrīšanai_novad_notekūd_izm!D9</f>
        <v>0</v>
      </c>
      <c r="G15" s="15"/>
      <c r="H15" s="15"/>
      <c r="I15" s="18" t="s">
        <v>13</v>
      </c>
      <c r="J15" s="18">
        <f>F15</f>
        <v>0</v>
      </c>
      <c r="K15" s="15"/>
      <c r="L15" s="19" t="s">
        <v>13</v>
      </c>
      <c r="M15" s="19" t="e">
        <f t="shared" ref="M15" si="3">J15/$J$27</f>
        <v>#DIV/0!</v>
      </c>
    </row>
    <row r="16" spans="2:13" ht="27" customHeight="1" x14ac:dyDescent="0.35">
      <c r="B16" s="64" t="s">
        <v>184</v>
      </c>
      <c r="C16" s="76" t="s">
        <v>13</v>
      </c>
      <c r="D16" s="77" t="e">
        <f>(C25-D26)*ROUND(C20/C25,2)</f>
        <v>#DIV/0!</v>
      </c>
      <c r="E16" s="76" t="s">
        <v>13</v>
      </c>
      <c r="F16" s="76" t="s">
        <v>13</v>
      </c>
      <c r="G16" s="15"/>
      <c r="H16" s="15"/>
      <c r="I16" s="18" t="e">
        <f>D16</f>
        <v>#DIV/0!</v>
      </c>
      <c r="J16" s="18" t="s">
        <v>13</v>
      </c>
      <c r="K16" s="15"/>
      <c r="L16" s="19" t="e">
        <f>I16/$I$26</f>
        <v>#DIV/0!</v>
      </c>
      <c r="M16" s="19" t="s">
        <v>13</v>
      </c>
    </row>
    <row r="17" spans="2:13" ht="24" customHeight="1" x14ac:dyDescent="0.35">
      <c r="B17" s="64" t="s">
        <v>14</v>
      </c>
      <c r="C17" s="77">
        <f>'Lēmuma_T_(no)'!C17</f>
        <v>0</v>
      </c>
      <c r="D17" s="77">
        <f>'Lēmuma_T_(no)'!D17</f>
        <v>0</v>
      </c>
      <c r="E17" s="77">
        <f>'Lēmuma_T_(no)'!E17</f>
        <v>0</v>
      </c>
      <c r="F17" s="77">
        <f>'Lēmuma_T_(no)'!F17</f>
        <v>0</v>
      </c>
      <c r="G17" s="15"/>
      <c r="H17" s="20"/>
      <c r="I17" s="18">
        <f t="shared" si="0"/>
        <v>0</v>
      </c>
      <c r="J17" s="18">
        <f t="shared" si="1"/>
        <v>0</v>
      </c>
      <c r="K17" s="15"/>
      <c r="L17" s="19" t="e">
        <f>I17/$I$26</f>
        <v>#DIV/0!</v>
      </c>
      <c r="M17" s="19" t="e">
        <f t="shared" ref="M17:M22" si="4">J17/$J$27</f>
        <v>#DIV/0!</v>
      </c>
    </row>
    <row r="18" spans="2:13" s="10" customFormat="1" ht="24" customHeight="1" x14ac:dyDescent="0.35">
      <c r="B18" s="64" t="s">
        <v>15</v>
      </c>
      <c r="C18" s="77">
        <f>'Lēmuma_T_(no)'!C18</f>
        <v>0</v>
      </c>
      <c r="D18" s="77">
        <f>'Lēmuma_T_(no)'!D18</f>
        <v>0</v>
      </c>
      <c r="E18" s="77">
        <f>'Lēmuma_T_(no)'!E18</f>
        <v>0</v>
      </c>
      <c r="F18" s="77">
        <f>'Lēmuma_T_(no)'!F18</f>
        <v>0</v>
      </c>
      <c r="G18" s="15"/>
      <c r="H18" s="15"/>
      <c r="I18" s="18">
        <f t="shared" si="0"/>
        <v>0</v>
      </c>
      <c r="J18" s="18">
        <f t="shared" si="1"/>
        <v>0</v>
      </c>
      <c r="K18" s="15"/>
      <c r="L18" s="19" t="e">
        <f>I18/$I$26</f>
        <v>#DIV/0!</v>
      </c>
      <c r="M18" s="19" t="e">
        <f t="shared" si="4"/>
        <v>#DIV/0!</v>
      </c>
    </row>
    <row r="19" spans="2:13" s="10" customFormat="1" ht="24" customHeight="1" x14ac:dyDescent="0.35">
      <c r="B19" s="64" t="s">
        <v>16</v>
      </c>
      <c r="C19" s="77">
        <f>'Lēmuma_T_(no)'!C19</f>
        <v>0</v>
      </c>
      <c r="D19" s="77">
        <f>'Lēmuma_T_(no)'!D19</f>
        <v>0</v>
      </c>
      <c r="E19" s="77">
        <f>'Lēmuma_T_(no)'!E19</f>
        <v>0</v>
      </c>
      <c r="F19" s="77">
        <f>'Lēmuma_T_(no)'!F19</f>
        <v>0</v>
      </c>
      <c r="G19" s="15"/>
      <c r="H19" s="15"/>
      <c r="I19" s="18">
        <f t="shared" si="0"/>
        <v>0</v>
      </c>
      <c r="J19" s="18">
        <f t="shared" si="1"/>
        <v>0</v>
      </c>
      <c r="K19" s="15"/>
      <c r="L19" s="19" t="e">
        <f>I19/$I$26</f>
        <v>#DIV/0!</v>
      </c>
      <c r="M19" s="19" t="e">
        <f t="shared" si="4"/>
        <v>#DIV/0!</v>
      </c>
    </row>
    <row r="20" spans="2:13" s="10" customFormat="1" ht="30.75" customHeight="1" x14ac:dyDescent="0.35">
      <c r="B20" s="67" t="s">
        <v>1</v>
      </c>
      <c r="C20" s="75">
        <f>C9+C10+C11+C12+C17+C18-C19</f>
        <v>0</v>
      </c>
      <c r="D20" s="75" t="e">
        <f>D9+D10+D11+D12+D16+D17+D18-D19</f>
        <v>#DIV/0!</v>
      </c>
      <c r="E20" s="75">
        <f>E9+E10+E11+E12+E17+E18-E19</f>
        <v>0</v>
      </c>
      <c r="F20" s="75">
        <f>F9+F10+F11+F12+F17+F18-F19</f>
        <v>0</v>
      </c>
      <c r="G20" s="15"/>
      <c r="H20" s="15"/>
      <c r="I20" s="18" t="e">
        <f>C20+D20-I16</f>
        <v>#DIV/0!</v>
      </c>
      <c r="J20" s="18">
        <f t="shared" si="1"/>
        <v>0</v>
      </c>
      <c r="K20" s="15"/>
      <c r="L20" s="19" t="e">
        <f>I20/$I$26</f>
        <v>#DIV/0!</v>
      </c>
      <c r="M20" s="19" t="e">
        <f t="shared" si="4"/>
        <v>#DIV/0!</v>
      </c>
    </row>
    <row r="21" spans="2:13" s="10" customFormat="1" ht="24" customHeight="1" x14ac:dyDescent="0.35">
      <c r="B21" s="65" t="s">
        <v>122</v>
      </c>
      <c r="C21" s="277"/>
      <c r="D21" s="277"/>
      <c r="E21" s="277"/>
      <c r="F21" s="277"/>
      <c r="G21" s="15"/>
      <c r="H21" s="15"/>
      <c r="I21" s="286" t="e">
        <f>I22/I20</f>
        <v>#DIV/0!</v>
      </c>
      <c r="J21" s="286" t="e">
        <f>J22/J20</f>
        <v>#DIV/0!</v>
      </c>
      <c r="K21" s="15"/>
      <c r="L21" s="19"/>
      <c r="M21" s="19" t="e">
        <f t="shared" si="4"/>
        <v>#DIV/0!</v>
      </c>
    </row>
    <row r="22" spans="2:13" s="10" customFormat="1" ht="26.25" customHeight="1" x14ac:dyDescent="0.35">
      <c r="B22" s="68" t="s">
        <v>84</v>
      </c>
      <c r="C22" s="188">
        <f>ROUND(C20*C21,0)</f>
        <v>0</v>
      </c>
      <c r="D22" s="188" t="e">
        <f>ROUND(D20*D21,0)</f>
        <v>#DIV/0!</v>
      </c>
      <c r="E22" s="188">
        <f>ROUND(E20*E21,0)</f>
        <v>0</v>
      </c>
      <c r="F22" s="188">
        <f>ROUND(F20*F21,0)</f>
        <v>0</v>
      </c>
      <c r="I22" s="18" t="e">
        <f>C20*C21+(D20-D16)*D21</f>
        <v>#DIV/0!</v>
      </c>
      <c r="J22" s="18">
        <f>E20*E21+F20*F21</f>
        <v>0</v>
      </c>
      <c r="K22" s="15"/>
      <c r="L22" s="19" t="e">
        <f>I22/$I$26</f>
        <v>#DIV/0!</v>
      </c>
      <c r="M22" s="19" t="e">
        <f t="shared" si="4"/>
        <v>#DIV/0!</v>
      </c>
    </row>
    <row r="23" spans="2:13" s="10" customFormat="1" ht="14.5" x14ac:dyDescent="0.35">
      <c r="B23" s="64" t="s">
        <v>86</v>
      </c>
      <c r="C23" s="77">
        <f>'Lēmuma_T_(no-līdz)'!C23</f>
        <v>0</v>
      </c>
      <c r="D23" s="77">
        <f>'Lēmuma_T_(no-līdz)'!D23</f>
        <v>0</v>
      </c>
      <c r="E23" s="77">
        <f>'Lēmuma_T_(no-līdz)'!E23</f>
        <v>0</v>
      </c>
      <c r="F23" s="77">
        <f>'Lēmuma_T_(no-līdz)'!F23</f>
        <v>0</v>
      </c>
      <c r="G23" s="15"/>
      <c r="H23" s="15"/>
      <c r="I23" s="18">
        <f>C23+D23</f>
        <v>0</v>
      </c>
      <c r="J23" s="18">
        <f>E23+F23</f>
        <v>0</v>
      </c>
      <c r="K23" s="15"/>
      <c r="L23" s="19" t="e">
        <f t="shared" ref="L23" si="5">I23/$I$26</f>
        <v>#DIV/0!</v>
      </c>
      <c r="M23" s="19" t="e">
        <f t="shared" ref="M23" si="6">J23/$J$27</f>
        <v>#DIV/0!</v>
      </c>
    </row>
    <row r="24" spans="2:13" s="10" customFormat="1" ht="17.5" x14ac:dyDescent="0.35">
      <c r="B24" s="69" t="s">
        <v>85</v>
      </c>
      <c r="C24" s="75">
        <f>ROUND(C20+C22+C23,0)</f>
        <v>0</v>
      </c>
      <c r="D24" s="75" t="e">
        <f t="shared" ref="D24:F24" si="7">ROUND(D20+D22+D23,0)</f>
        <v>#DIV/0!</v>
      </c>
      <c r="E24" s="75">
        <f t="shared" si="7"/>
        <v>0</v>
      </c>
      <c r="F24" s="75">
        <f t="shared" si="7"/>
        <v>0</v>
      </c>
      <c r="G24" s="15"/>
      <c r="H24" s="15"/>
      <c r="I24" s="18" t="e">
        <f>I20+I22+I23</f>
        <v>#DIV/0!</v>
      </c>
      <c r="J24" s="18">
        <f>J20+J22+J23</f>
        <v>0</v>
      </c>
      <c r="K24" s="15"/>
      <c r="L24" s="19" t="e">
        <f>I24/$I$26</f>
        <v>#DIV/0!</v>
      </c>
      <c r="M24" s="19" t="e">
        <f>J24/$J$27</f>
        <v>#DIV/0!</v>
      </c>
    </row>
    <row r="25" spans="2:13" s="10" customFormat="1" ht="28.5" customHeight="1" x14ac:dyDescent="0.3">
      <c r="B25" s="70" t="s">
        <v>18</v>
      </c>
      <c r="C25" s="74">
        <f>'Lēmuma_T_(no)'!C24</f>
        <v>0</v>
      </c>
      <c r="D25" s="74" t="s">
        <v>13</v>
      </c>
      <c r="E25" s="74" t="s">
        <v>13</v>
      </c>
      <c r="F25" s="74" t="s">
        <v>13</v>
      </c>
      <c r="G25" s="15"/>
      <c r="H25" s="15"/>
      <c r="I25" s="1"/>
      <c r="J25" s="1"/>
      <c r="K25" s="15"/>
      <c r="L25" s="17"/>
      <c r="M25" s="17"/>
    </row>
    <row r="26" spans="2:13" s="10" customFormat="1" ht="28.5" customHeight="1" x14ac:dyDescent="0.35">
      <c r="B26" s="71" t="s">
        <v>19</v>
      </c>
      <c r="C26" s="74" t="s">
        <v>13</v>
      </c>
      <c r="D26" s="74">
        <f>'Lēmuma_T_(no)'!D25</f>
        <v>0</v>
      </c>
      <c r="E26" s="74" t="s">
        <v>13</v>
      </c>
      <c r="F26" s="74" t="s">
        <v>13</v>
      </c>
      <c r="G26" s="15"/>
      <c r="H26" s="15"/>
      <c r="I26" s="18">
        <f>D26</f>
        <v>0</v>
      </c>
      <c r="J26" s="18"/>
      <c r="K26" s="15"/>
      <c r="L26" s="17"/>
      <c r="M26" s="17"/>
    </row>
    <row r="27" spans="2:13" s="10" customFormat="1" ht="28.5" customHeight="1" x14ac:dyDescent="0.35">
      <c r="B27" s="71" t="s">
        <v>20</v>
      </c>
      <c r="C27" s="74" t="s">
        <v>13</v>
      </c>
      <c r="D27" s="74" t="s">
        <v>13</v>
      </c>
      <c r="E27" s="74">
        <f>'Lēmuma_T_(no)'!E26</f>
        <v>0</v>
      </c>
      <c r="F27" s="74">
        <f>'Lēmuma_T_(no)'!F26</f>
        <v>0</v>
      </c>
      <c r="G27" s="15"/>
      <c r="H27" s="15"/>
      <c r="I27" s="1"/>
      <c r="J27" s="18">
        <f>F27</f>
        <v>0</v>
      </c>
      <c r="K27" s="15"/>
      <c r="L27" s="17"/>
      <c r="M27" s="17"/>
    </row>
    <row r="28" spans="2:13" s="10" customFormat="1" ht="6.75" customHeight="1" x14ac:dyDescent="0.3">
      <c r="B28" s="21"/>
      <c r="C28" s="22"/>
      <c r="D28" s="22"/>
      <c r="E28" s="22"/>
      <c r="F28" s="22"/>
      <c r="G28" s="15"/>
      <c r="H28" s="15"/>
      <c r="I28" s="23"/>
      <c r="J28" s="23"/>
      <c r="K28" s="15"/>
      <c r="L28" s="17"/>
      <c r="M28" s="17"/>
    </row>
    <row r="29" spans="2:13" s="10" customFormat="1" ht="38.25" customHeight="1" x14ac:dyDescent="0.3">
      <c r="B29" s="24"/>
      <c r="C29" s="72" t="s">
        <v>21</v>
      </c>
      <c r="D29" s="72" t="s">
        <v>22</v>
      </c>
      <c r="E29" s="72" t="s">
        <v>23</v>
      </c>
      <c r="F29" s="72" t="s">
        <v>24</v>
      </c>
      <c r="G29" s="15"/>
      <c r="H29" s="15"/>
      <c r="I29" s="48" t="s">
        <v>25</v>
      </c>
      <c r="J29" s="48" t="s">
        <v>26</v>
      </c>
      <c r="K29" s="15"/>
      <c r="L29" s="17"/>
      <c r="M29" s="25"/>
    </row>
    <row r="30" spans="2:13" s="10" customFormat="1" ht="15" x14ac:dyDescent="0.3">
      <c r="B30" s="26" t="s">
        <v>27</v>
      </c>
      <c r="C30" s="73" t="e">
        <f>ROUND(C24/C25,2)</f>
        <v>#DIV/0!</v>
      </c>
      <c r="D30" s="73" t="e">
        <f>ROUND(D24/D26,2)</f>
        <v>#DIV/0!</v>
      </c>
      <c r="E30" s="73" t="e">
        <f>ROUND(E24/E27,2)</f>
        <v>#DIV/0!</v>
      </c>
      <c r="F30" s="73" t="e">
        <f>ROUND(F24/F27,2)</f>
        <v>#DIV/0!</v>
      </c>
      <c r="G30" s="15"/>
      <c r="H30" s="15"/>
      <c r="I30" s="5" t="e">
        <f>C32</f>
        <v>#DIV/0!</v>
      </c>
      <c r="J30" s="5" t="e">
        <f>E32</f>
        <v>#DIV/0!</v>
      </c>
      <c r="K30" s="15"/>
      <c r="L30" s="17"/>
      <c r="M30" s="17"/>
    </row>
    <row r="31" spans="2:13" s="10" customFormat="1" ht="27.75" customHeight="1" x14ac:dyDescent="0.3">
      <c r="B31" s="24"/>
      <c r="C31" s="354" t="s">
        <v>25</v>
      </c>
      <c r="D31" s="354"/>
      <c r="E31" s="354" t="s">
        <v>26</v>
      </c>
      <c r="F31" s="354"/>
      <c r="G31" s="15"/>
      <c r="H31" s="15"/>
      <c r="I31" s="15"/>
      <c r="J31" s="15"/>
      <c r="K31" s="15"/>
      <c r="L31" s="15"/>
      <c r="M31" s="15"/>
    </row>
    <row r="32" spans="2:13" s="10" customFormat="1" ht="15" x14ac:dyDescent="0.3">
      <c r="B32" s="26" t="s">
        <v>27</v>
      </c>
      <c r="C32" s="358" t="e">
        <f>C30+D30</f>
        <v>#DIV/0!</v>
      </c>
      <c r="D32" s="358"/>
      <c r="E32" s="358" t="e">
        <f>E30+F30</f>
        <v>#DIV/0!</v>
      </c>
      <c r="F32" s="358"/>
      <c r="G32" s="15"/>
      <c r="H32" s="15"/>
      <c r="I32" s="15"/>
      <c r="J32" s="15"/>
      <c r="K32" s="15"/>
      <c r="L32" s="15"/>
      <c r="M32" s="15"/>
    </row>
    <row r="33" spans="2:1024" s="10" customFormat="1" ht="27" customHeight="1" x14ac:dyDescent="0.3">
      <c r="B33" s="24"/>
      <c r="C33" s="354" t="s">
        <v>28</v>
      </c>
      <c r="D33" s="354"/>
      <c r="E33" s="354"/>
      <c r="F33" s="354"/>
      <c r="G33" s="15"/>
      <c r="H33" s="15"/>
      <c r="I33" s="15"/>
      <c r="J33" s="15"/>
      <c r="K33" s="15"/>
      <c r="L33" s="15"/>
      <c r="M33" s="15"/>
    </row>
    <row r="34" spans="2:1024" s="10" customFormat="1" ht="15" x14ac:dyDescent="0.3">
      <c r="B34" s="26" t="s">
        <v>27</v>
      </c>
      <c r="C34" s="355" t="e">
        <f>C32+E32</f>
        <v>#DIV/0!</v>
      </c>
      <c r="D34" s="355"/>
      <c r="E34" s="355"/>
      <c r="F34" s="355"/>
      <c r="G34" s="15"/>
      <c r="H34" s="15"/>
      <c r="I34" s="15"/>
      <c r="J34" s="41"/>
      <c r="K34" s="15"/>
      <c r="L34" s="15"/>
      <c r="M34" s="27"/>
    </row>
    <row r="35" spans="2:1024" s="10" customFormat="1" ht="7.5" customHeight="1" x14ac:dyDescent="0.3">
      <c r="M35" s="28"/>
    </row>
    <row r="36" spans="2:1024" s="10" customFormat="1" ht="12.75" customHeight="1" x14ac:dyDescent="0.3">
      <c r="C36" s="30"/>
      <c r="D36" s="30"/>
      <c r="E36" s="30"/>
      <c r="F36" s="30"/>
      <c r="G36" s="29"/>
      <c r="J36" s="30"/>
    </row>
    <row r="37" spans="2:1024" s="10" customFormat="1" x14ac:dyDescent="0.3">
      <c r="B37" s="4"/>
      <c r="C37" s="30"/>
      <c r="D37" s="30"/>
      <c r="E37" s="30"/>
      <c r="F37" s="30"/>
    </row>
    <row r="38" spans="2:1024" s="4" customFormat="1" x14ac:dyDescent="0.3">
      <c r="C38" s="47"/>
      <c r="D38" s="47"/>
      <c r="G38" s="3"/>
      <c r="H38" s="8"/>
      <c r="I38" s="8"/>
    </row>
    <row r="39" spans="2:1024" s="4" customFormat="1" x14ac:dyDescent="0.3">
      <c r="G39" s="3"/>
      <c r="H39" s="6"/>
      <c r="I39" s="6"/>
    </row>
    <row r="40" spans="2:1024" s="4" customFormat="1" x14ac:dyDescent="0.3">
      <c r="G40" s="3"/>
      <c r="H40" s="6"/>
      <c r="I40" s="6"/>
    </row>
    <row r="41" spans="2:1024" s="4" customFormat="1" x14ac:dyDescent="0.3">
      <c r="G41" s="3"/>
      <c r="H41" s="6"/>
      <c r="I41" s="6"/>
    </row>
    <row r="42" spans="2:1024" s="4" customFormat="1" x14ac:dyDescent="0.3">
      <c r="G42" s="3"/>
      <c r="H42" s="6"/>
      <c r="I42" s="6"/>
    </row>
    <row r="43" spans="2:1024" s="10" customFormat="1" x14ac:dyDescent="0.3">
      <c r="B43" s="4"/>
      <c r="C43" s="4"/>
      <c r="G43" s="3"/>
    </row>
    <row r="44" spans="2:1024" s="10" customFormat="1" x14ac:dyDescent="0.3">
      <c r="B44" s="4"/>
      <c r="C44" s="4"/>
      <c r="G44" s="3"/>
    </row>
    <row r="45" spans="2:1024" s="10" customFormat="1" x14ac:dyDescent="0.3">
      <c r="B45" s="9"/>
      <c r="G45" s="3"/>
    </row>
    <row r="47" spans="2:1024" s="3" customFormat="1" x14ac:dyDescent="0.3">
      <c r="B47" s="10"/>
      <c r="C47" s="10"/>
      <c r="D47" s="10"/>
      <c r="E47" s="10"/>
      <c r="F47" s="10"/>
      <c r="H47" s="10"/>
      <c r="I47" s="10"/>
      <c r="J47" s="10"/>
      <c r="K47" s="10"/>
      <c r="L47" s="10"/>
      <c r="M47" s="10"/>
      <c r="N47" s="10"/>
      <c r="O47" s="10"/>
      <c r="P47" s="10"/>
      <c r="Q47" s="10"/>
      <c r="R47" s="10"/>
      <c r="S47" s="10"/>
      <c r="T47" s="10"/>
      <c r="U47" s="10"/>
      <c r="V47" s="10"/>
      <c r="W47" s="10"/>
      <c r="X47" s="10"/>
      <c r="Y47" s="10"/>
      <c r="Z47" s="10"/>
      <c r="AA47" s="10"/>
      <c r="AB47" s="10"/>
      <c r="AC47" s="10"/>
      <c r="AD47" s="10"/>
      <c r="AE47" s="10"/>
      <c r="AF47" s="10"/>
      <c r="AG47" s="10"/>
      <c r="AH47" s="10"/>
      <c r="AI47" s="10"/>
      <c r="AJ47" s="10"/>
      <c r="AK47" s="10"/>
      <c r="AL47" s="10"/>
      <c r="AM47" s="10"/>
      <c r="AN47" s="10"/>
      <c r="AO47" s="10"/>
      <c r="AP47" s="10"/>
      <c r="AQ47" s="10"/>
      <c r="AR47" s="10"/>
      <c r="AS47" s="10"/>
      <c r="AT47" s="10"/>
      <c r="AU47" s="10"/>
      <c r="AV47" s="10"/>
      <c r="AW47" s="10"/>
      <c r="AX47" s="10"/>
      <c r="AY47" s="10"/>
      <c r="AZ47" s="10"/>
      <c r="BA47" s="10"/>
      <c r="BB47" s="10"/>
      <c r="BC47" s="10"/>
      <c r="BD47" s="10"/>
      <c r="BE47" s="10"/>
      <c r="BF47" s="10"/>
      <c r="BG47" s="10"/>
      <c r="BH47" s="10"/>
      <c r="BI47" s="10"/>
      <c r="BJ47" s="10"/>
      <c r="BK47" s="10"/>
      <c r="BL47" s="10"/>
      <c r="BM47" s="10"/>
      <c r="BN47" s="10"/>
      <c r="BO47" s="10"/>
      <c r="BP47" s="10"/>
      <c r="BQ47" s="10"/>
      <c r="BR47" s="10"/>
      <c r="BS47" s="10"/>
      <c r="BT47" s="10"/>
      <c r="BU47" s="10"/>
      <c r="BV47" s="10"/>
      <c r="BW47" s="10"/>
      <c r="BX47" s="10"/>
      <c r="BY47" s="10"/>
      <c r="BZ47" s="10"/>
      <c r="CA47" s="10"/>
      <c r="CB47" s="10"/>
      <c r="CC47" s="10"/>
      <c r="CD47" s="10"/>
      <c r="CE47" s="10"/>
      <c r="CF47" s="10"/>
      <c r="CG47" s="10"/>
      <c r="CH47" s="10"/>
      <c r="CI47" s="10"/>
      <c r="CJ47" s="10"/>
      <c r="CK47" s="10"/>
      <c r="CL47" s="10"/>
      <c r="CM47" s="10"/>
      <c r="CN47" s="10"/>
      <c r="CO47" s="10"/>
      <c r="CP47" s="10"/>
      <c r="CQ47" s="10"/>
      <c r="CR47" s="10"/>
      <c r="CS47" s="10"/>
      <c r="CT47" s="10"/>
      <c r="CU47" s="10"/>
      <c r="CV47" s="10"/>
      <c r="CW47" s="10"/>
      <c r="CX47" s="10"/>
      <c r="CY47" s="10"/>
      <c r="CZ47" s="10"/>
      <c r="DA47" s="10"/>
      <c r="DB47" s="10"/>
      <c r="DC47" s="10"/>
      <c r="DD47" s="10"/>
      <c r="DE47" s="10"/>
      <c r="DF47" s="10"/>
      <c r="DG47" s="10"/>
      <c r="DH47" s="10"/>
      <c r="DI47" s="10"/>
      <c r="DJ47" s="10"/>
      <c r="DK47" s="10"/>
      <c r="DL47" s="10"/>
      <c r="DM47" s="10"/>
      <c r="DN47" s="10"/>
      <c r="DO47" s="10"/>
      <c r="DP47" s="10"/>
      <c r="DQ47" s="10"/>
      <c r="DR47" s="10"/>
      <c r="DS47" s="10"/>
      <c r="DT47" s="10"/>
      <c r="DU47" s="10"/>
      <c r="DV47" s="10"/>
      <c r="DW47" s="10"/>
      <c r="DX47" s="10"/>
      <c r="DY47" s="10"/>
      <c r="DZ47" s="10"/>
      <c r="EA47" s="10"/>
      <c r="EB47" s="10"/>
      <c r="EC47" s="10"/>
      <c r="ED47" s="10"/>
      <c r="EE47" s="10"/>
      <c r="EF47" s="10"/>
      <c r="EG47" s="10"/>
      <c r="EH47" s="10"/>
      <c r="EI47" s="10"/>
      <c r="EJ47" s="10"/>
      <c r="EK47" s="10"/>
      <c r="EL47" s="10"/>
      <c r="EM47" s="10"/>
      <c r="EN47" s="10"/>
      <c r="EO47" s="10"/>
      <c r="EP47" s="10"/>
      <c r="EQ47" s="10"/>
      <c r="ER47" s="10"/>
      <c r="ES47" s="10"/>
      <c r="ET47" s="10"/>
      <c r="EU47" s="10"/>
      <c r="EV47" s="10"/>
      <c r="EW47" s="10"/>
      <c r="EX47" s="10"/>
      <c r="EY47" s="10"/>
      <c r="EZ47" s="10"/>
      <c r="FA47" s="10"/>
      <c r="FB47" s="10"/>
      <c r="FC47" s="10"/>
      <c r="FD47" s="10"/>
      <c r="FE47" s="10"/>
      <c r="FF47" s="10"/>
      <c r="FG47" s="10"/>
      <c r="FH47" s="10"/>
      <c r="FI47" s="10"/>
      <c r="FJ47" s="10"/>
      <c r="FK47" s="10"/>
      <c r="FL47" s="10"/>
      <c r="FM47" s="10"/>
      <c r="FN47" s="10"/>
      <c r="FO47" s="10"/>
      <c r="FP47" s="10"/>
      <c r="FQ47" s="10"/>
      <c r="FR47" s="10"/>
      <c r="FS47" s="10"/>
      <c r="FT47" s="10"/>
      <c r="FU47" s="10"/>
      <c r="FV47" s="10"/>
      <c r="FW47" s="10"/>
      <c r="FX47" s="10"/>
      <c r="FY47" s="10"/>
      <c r="FZ47" s="10"/>
      <c r="GA47" s="10"/>
      <c r="GB47" s="10"/>
      <c r="GC47" s="10"/>
      <c r="GD47" s="10"/>
      <c r="GE47" s="10"/>
      <c r="GF47" s="10"/>
      <c r="GG47" s="10"/>
      <c r="GH47" s="10"/>
      <c r="GI47" s="10"/>
      <c r="GJ47" s="10"/>
      <c r="GK47" s="10"/>
      <c r="GL47" s="10"/>
      <c r="GM47" s="10"/>
      <c r="GN47" s="10"/>
      <c r="GO47" s="10"/>
      <c r="GP47" s="10"/>
      <c r="GQ47" s="10"/>
      <c r="GR47" s="10"/>
      <c r="GS47" s="10"/>
      <c r="GT47" s="10"/>
      <c r="GU47" s="10"/>
      <c r="GV47" s="10"/>
      <c r="GW47" s="10"/>
      <c r="GX47" s="10"/>
      <c r="GY47" s="10"/>
      <c r="GZ47" s="10"/>
      <c r="HA47" s="10"/>
      <c r="HB47" s="10"/>
      <c r="HC47" s="10"/>
      <c r="HD47" s="10"/>
      <c r="HE47" s="10"/>
      <c r="HF47" s="10"/>
      <c r="HG47" s="10"/>
      <c r="HH47" s="10"/>
      <c r="HI47" s="10"/>
      <c r="HJ47" s="10"/>
      <c r="HK47" s="10"/>
      <c r="HL47" s="10"/>
      <c r="HM47" s="10"/>
      <c r="HN47" s="10"/>
      <c r="HO47" s="10"/>
      <c r="HP47" s="10"/>
      <c r="HQ47" s="10"/>
      <c r="HR47" s="10"/>
      <c r="HS47" s="10"/>
      <c r="HT47" s="10"/>
      <c r="HU47" s="10"/>
      <c r="HV47" s="10"/>
      <c r="HW47" s="10"/>
      <c r="HX47" s="10"/>
      <c r="HY47" s="10"/>
      <c r="HZ47" s="10"/>
      <c r="IA47" s="10"/>
      <c r="IB47" s="10"/>
      <c r="IC47" s="10"/>
      <c r="ID47" s="10"/>
      <c r="IE47" s="10"/>
      <c r="IF47" s="10"/>
      <c r="IG47" s="10"/>
      <c r="IH47" s="10"/>
      <c r="II47" s="10"/>
      <c r="IJ47" s="10"/>
      <c r="IK47" s="10"/>
      <c r="IL47" s="10"/>
      <c r="IM47" s="10"/>
      <c r="IN47" s="10"/>
      <c r="IO47" s="10"/>
      <c r="IP47" s="10"/>
      <c r="IQ47" s="10"/>
      <c r="IR47" s="10"/>
      <c r="IS47" s="10"/>
      <c r="IT47" s="10"/>
      <c r="IU47" s="10"/>
      <c r="IV47" s="10"/>
      <c r="IW47" s="10"/>
      <c r="IX47" s="10"/>
      <c r="IY47" s="10"/>
      <c r="IZ47" s="10"/>
      <c r="JA47" s="10"/>
      <c r="JB47" s="10"/>
      <c r="JC47" s="10"/>
      <c r="JD47" s="10"/>
      <c r="JE47" s="10"/>
      <c r="JF47" s="10"/>
      <c r="JG47" s="10"/>
      <c r="JH47" s="10"/>
      <c r="JI47" s="10"/>
      <c r="JJ47" s="10"/>
      <c r="JK47" s="10"/>
      <c r="JL47" s="10"/>
      <c r="JM47" s="10"/>
      <c r="JN47" s="10"/>
      <c r="JO47" s="10"/>
      <c r="JP47" s="10"/>
      <c r="JQ47" s="10"/>
      <c r="JR47" s="10"/>
      <c r="JS47" s="10"/>
      <c r="JT47" s="10"/>
      <c r="JU47" s="10"/>
      <c r="JV47" s="10"/>
      <c r="JW47" s="10"/>
      <c r="JX47" s="10"/>
      <c r="JY47" s="10"/>
      <c r="JZ47" s="10"/>
      <c r="KA47" s="10"/>
      <c r="KB47" s="10"/>
      <c r="KC47" s="10"/>
      <c r="KD47" s="10"/>
      <c r="KE47" s="10"/>
      <c r="KF47" s="10"/>
      <c r="KG47" s="10"/>
      <c r="KH47" s="10"/>
      <c r="KI47" s="10"/>
      <c r="KJ47" s="10"/>
      <c r="KK47" s="10"/>
      <c r="KL47" s="10"/>
      <c r="KM47" s="10"/>
      <c r="KN47" s="10"/>
      <c r="KO47" s="10"/>
      <c r="KP47" s="10"/>
      <c r="KQ47" s="10"/>
      <c r="KR47" s="10"/>
      <c r="KS47" s="10"/>
      <c r="KT47" s="10"/>
      <c r="KU47" s="10"/>
      <c r="KV47" s="10"/>
      <c r="KW47" s="10"/>
      <c r="KX47" s="10"/>
      <c r="KY47" s="10"/>
      <c r="KZ47" s="10"/>
      <c r="LA47" s="10"/>
      <c r="LB47" s="10"/>
      <c r="LC47" s="10"/>
      <c r="LD47" s="10"/>
      <c r="LE47" s="10"/>
      <c r="LF47" s="10"/>
      <c r="LG47" s="10"/>
      <c r="LH47" s="10"/>
      <c r="LI47" s="10"/>
      <c r="LJ47" s="10"/>
      <c r="LK47" s="10"/>
      <c r="LL47" s="10"/>
      <c r="LM47" s="10"/>
      <c r="LN47" s="10"/>
      <c r="LO47" s="10"/>
      <c r="LP47" s="10"/>
      <c r="LQ47" s="10"/>
      <c r="LR47" s="10"/>
      <c r="LS47" s="10"/>
      <c r="LT47" s="10"/>
      <c r="LU47" s="10"/>
      <c r="LV47" s="10"/>
      <c r="LW47" s="10"/>
      <c r="LX47" s="10"/>
      <c r="LY47" s="10"/>
      <c r="LZ47" s="10"/>
      <c r="MA47" s="10"/>
      <c r="MB47" s="10"/>
      <c r="MC47" s="10"/>
      <c r="MD47" s="10"/>
      <c r="ME47" s="10"/>
      <c r="MF47" s="10"/>
      <c r="MG47" s="10"/>
      <c r="MH47" s="10"/>
      <c r="MI47" s="10"/>
      <c r="MJ47" s="10"/>
      <c r="MK47" s="10"/>
      <c r="ML47" s="10"/>
      <c r="MM47" s="10"/>
      <c r="MN47" s="10"/>
      <c r="MO47" s="10"/>
      <c r="MP47" s="10"/>
      <c r="MQ47" s="10"/>
      <c r="MR47" s="10"/>
      <c r="MS47" s="10"/>
      <c r="MT47" s="10"/>
      <c r="MU47" s="10"/>
      <c r="MV47" s="10"/>
      <c r="MW47" s="10"/>
      <c r="MX47" s="10"/>
      <c r="MY47" s="10"/>
      <c r="MZ47" s="10"/>
      <c r="NA47" s="10"/>
      <c r="NB47" s="10"/>
      <c r="NC47" s="10"/>
      <c r="ND47" s="10"/>
      <c r="NE47" s="10"/>
      <c r="NF47" s="10"/>
      <c r="NG47" s="10"/>
      <c r="NH47" s="10"/>
      <c r="NI47" s="10"/>
      <c r="NJ47" s="10"/>
      <c r="NK47" s="10"/>
      <c r="NL47" s="10"/>
      <c r="NM47" s="10"/>
      <c r="NN47" s="10"/>
      <c r="NO47" s="10"/>
      <c r="NP47" s="10"/>
      <c r="NQ47" s="10"/>
      <c r="NR47" s="10"/>
      <c r="NS47" s="10"/>
      <c r="NT47" s="10"/>
      <c r="NU47" s="10"/>
      <c r="NV47" s="10"/>
      <c r="NW47" s="10"/>
      <c r="NX47" s="10"/>
      <c r="NY47" s="10"/>
      <c r="NZ47" s="10"/>
      <c r="OA47" s="10"/>
      <c r="OB47" s="10"/>
      <c r="OC47" s="10"/>
      <c r="OD47" s="10"/>
      <c r="OE47" s="10"/>
      <c r="OF47" s="10"/>
      <c r="OG47" s="10"/>
      <c r="OH47" s="10"/>
      <c r="OI47" s="10"/>
      <c r="OJ47" s="10"/>
      <c r="OK47" s="10"/>
      <c r="OL47" s="10"/>
      <c r="OM47" s="10"/>
      <c r="ON47" s="10"/>
      <c r="OO47" s="10"/>
      <c r="OP47" s="10"/>
      <c r="OQ47" s="10"/>
      <c r="OR47" s="10"/>
      <c r="OS47" s="10"/>
      <c r="OT47" s="10"/>
      <c r="OU47" s="10"/>
      <c r="OV47" s="10"/>
      <c r="OW47" s="10"/>
      <c r="OX47" s="10"/>
      <c r="OY47" s="10"/>
      <c r="OZ47" s="10"/>
      <c r="PA47" s="10"/>
      <c r="PB47" s="10"/>
      <c r="PC47" s="10"/>
      <c r="PD47" s="10"/>
      <c r="PE47" s="10"/>
      <c r="PF47" s="10"/>
      <c r="PG47" s="10"/>
      <c r="PH47" s="10"/>
      <c r="PI47" s="10"/>
      <c r="PJ47" s="10"/>
      <c r="PK47" s="10"/>
      <c r="PL47" s="10"/>
      <c r="PM47" s="10"/>
      <c r="PN47" s="10"/>
      <c r="PO47" s="10"/>
      <c r="PP47" s="10"/>
      <c r="PQ47" s="10"/>
      <c r="PR47" s="10"/>
      <c r="PS47" s="10"/>
      <c r="PT47" s="10"/>
      <c r="PU47" s="10"/>
      <c r="PV47" s="10"/>
      <c r="PW47" s="10"/>
      <c r="PX47" s="10"/>
      <c r="PY47" s="10"/>
      <c r="PZ47" s="10"/>
      <c r="QA47" s="10"/>
      <c r="QB47" s="10"/>
      <c r="QC47" s="10"/>
      <c r="QD47" s="10"/>
      <c r="QE47" s="10"/>
      <c r="QF47" s="10"/>
      <c r="QG47" s="10"/>
      <c r="QH47" s="10"/>
      <c r="QI47" s="10"/>
      <c r="QJ47" s="10"/>
      <c r="QK47" s="10"/>
      <c r="QL47" s="10"/>
      <c r="QM47" s="10"/>
      <c r="QN47" s="10"/>
      <c r="QO47" s="10"/>
      <c r="QP47" s="10"/>
      <c r="QQ47" s="10"/>
      <c r="QR47" s="10"/>
      <c r="QS47" s="10"/>
      <c r="QT47" s="10"/>
      <c r="QU47" s="10"/>
      <c r="QV47" s="10"/>
      <c r="QW47" s="10"/>
      <c r="QX47" s="10"/>
      <c r="QY47" s="10"/>
      <c r="QZ47" s="10"/>
      <c r="RA47" s="10"/>
      <c r="RB47" s="10"/>
      <c r="RC47" s="10"/>
      <c r="RD47" s="10"/>
      <c r="RE47" s="10"/>
      <c r="RF47" s="10"/>
      <c r="RG47" s="10"/>
      <c r="RH47" s="10"/>
      <c r="RI47" s="10"/>
      <c r="RJ47" s="10"/>
      <c r="RK47" s="10"/>
      <c r="RL47" s="10"/>
      <c r="RM47" s="10"/>
      <c r="RN47" s="10"/>
      <c r="RO47" s="10"/>
      <c r="RP47" s="10"/>
      <c r="RQ47" s="10"/>
      <c r="RR47" s="10"/>
      <c r="RS47" s="10"/>
      <c r="RT47" s="10"/>
      <c r="RU47" s="10"/>
      <c r="RV47" s="10"/>
      <c r="RW47" s="10"/>
      <c r="RX47" s="10"/>
      <c r="RY47" s="10"/>
      <c r="RZ47" s="10"/>
      <c r="SA47" s="10"/>
      <c r="SB47" s="10"/>
      <c r="SC47" s="10"/>
      <c r="SD47" s="10"/>
      <c r="SE47" s="10"/>
      <c r="SF47" s="10"/>
      <c r="SG47" s="10"/>
      <c r="SH47" s="10"/>
      <c r="SI47" s="10"/>
      <c r="SJ47" s="10"/>
      <c r="SK47" s="10"/>
      <c r="SL47" s="10"/>
      <c r="SM47" s="10"/>
      <c r="SN47" s="10"/>
      <c r="SO47" s="10"/>
      <c r="SP47" s="10"/>
      <c r="SQ47" s="10"/>
      <c r="SR47" s="10"/>
      <c r="SS47" s="10"/>
      <c r="ST47" s="10"/>
      <c r="SU47" s="10"/>
      <c r="SV47" s="10"/>
      <c r="SW47" s="10"/>
      <c r="SX47" s="10"/>
      <c r="SY47" s="10"/>
      <c r="SZ47" s="10"/>
      <c r="TA47" s="10"/>
      <c r="TB47" s="10"/>
      <c r="TC47" s="10"/>
      <c r="TD47" s="10"/>
      <c r="TE47" s="10"/>
      <c r="TF47" s="10"/>
      <c r="TG47" s="10"/>
      <c r="TH47" s="10"/>
      <c r="TI47" s="10"/>
      <c r="TJ47" s="10"/>
      <c r="TK47" s="10"/>
      <c r="TL47" s="10"/>
      <c r="TM47" s="10"/>
      <c r="TN47" s="10"/>
      <c r="TO47" s="10"/>
      <c r="TP47" s="10"/>
      <c r="TQ47" s="10"/>
      <c r="TR47" s="10"/>
      <c r="TS47" s="10"/>
      <c r="TT47" s="10"/>
      <c r="TU47" s="10"/>
      <c r="TV47" s="10"/>
      <c r="TW47" s="10"/>
      <c r="TX47" s="10"/>
      <c r="TY47" s="10"/>
      <c r="TZ47" s="10"/>
      <c r="UA47" s="10"/>
      <c r="UB47" s="10"/>
      <c r="UC47" s="10"/>
      <c r="UD47" s="10"/>
      <c r="UE47" s="10"/>
      <c r="UF47" s="10"/>
      <c r="UG47" s="10"/>
      <c r="UH47" s="10"/>
      <c r="UI47" s="10"/>
      <c r="UJ47" s="10"/>
      <c r="UK47" s="10"/>
      <c r="UL47" s="10"/>
      <c r="UM47" s="10"/>
      <c r="UN47" s="10"/>
      <c r="UO47" s="10"/>
      <c r="UP47" s="10"/>
      <c r="UQ47" s="10"/>
      <c r="UR47" s="10"/>
      <c r="US47" s="10"/>
      <c r="UT47" s="10"/>
      <c r="UU47" s="10"/>
      <c r="UV47" s="10"/>
      <c r="UW47" s="10"/>
      <c r="UX47" s="10"/>
      <c r="UY47" s="10"/>
      <c r="UZ47" s="10"/>
      <c r="VA47" s="10"/>
      <c r="VB47" s="10"/>
      <c r="VC47" s="10"/>
      <c r="VD47" s="10"/>
      <c r="VE47" s="10"/>
      <c r="VF47" s="10"/>
      <c r="VG47" s="10"/>
      <c r="VH47" s="10"/>
      <c r="VI47" s="10"/>
      <c r="VJ47" s="10"/>
      <c r="VK47" s="10"/>
      <c r="VL47" s="10"/>
      <c r="VM47" s="10"/>
      <c r="VN47" s="10"/>
      <c r="VO47" s="10"/>
      <c r="VP47" s="10"/>
      <c r="VQ47" s="10"/>
      <c r="VR47" s="10"/>
      <c r="VS47" s="10"/>
      <c r="VT47" s="10"/>
      <c r="VU47" s="10"/>
      <c r="VV47" s="10"/>
      <c r="VW47" s="10"/>
      <c r="VX47" s="10"/>
      <c r="VY47" s="10"/>
      <c r="VZ47" s="10"/>
      <c r="WA47" s="10"/>
      <c r="WB47" s="10"/>
      <c r="WC47" s="10"/>
      <c r="WD47" s="10"/>
      <c r="WE47" s="10"/>
      <c r="WF47" s="10"/>
      <c r="WG47" s="10"/>
      <c r="WH47" s="10"/>
      <c r="WI47" s="10"/>
      <c r="WJ47" s="10"/>
      <c r="WK47" s="10"/>
      <c r="WL47" s="10"/>
      <c r="WM47" s="10"/>
      <c r="WN47" s="10"/>
      <c r="WO47" s="10"/>
      <c r="WP47" s="10"/>
      <c r="WQ47" s="10"/>
      <c r="WR47" s="10"/>
      <c r="WS47" s="10"/>
      <c r="WT47" s="10"/>
      <c r="WU47" s="10"/>
      <c r="WV47" s="10"/>
      <c r="WW47" s="10"/>
      <c r="WX47" s="10"/>
      <c r="WY47" s="10"/>
      <c r="WZ47" s="10"/>
      <c r="XA47" s="10"/>
      <c r="XB47" s="10"/>
      <c r="XC47" s="10"/>
      <c r="XD47" s="10"/>
      <c r="XE47" s="10"/>
      <c r="XF47" s="10"/>
      <c r="XG47" s="10"/>
      <c r="XH47" s="10"/>
      <c r="XI47" s="10"/>
      <c r="XJ47" s="10"/>
      <c r="XK47" s="10"/>
      <c r="XL47" s="10"/>
      <c r="XM47" s="10"/>
      <c r="XN47" s="10"/>
      <c r="XO47" s="10"/>
      <c r="XP47" s="10"/>
      <c r="XQ47" s="10"/>
      <c r="XR47" s="10"/>
      <c r="XS47" s="10"/>
      <c r="XT47" s="10"/>
      <c r="XU47" s="10"/>
      <c r="XV47" s="10"/>
      <c r="XW47" s="10"/>
      <c r="XX47" s="10"/>
      <c r="XY47" s="10"/>
      <c r="XZ47" s="10"/>
      <c r="YA47" s="10"/>
      <c r="YB47" s="10"/>
      <c r="YC47" s="10"/>
      <c r="YD47" s="10"/>
      <c r="YE47" s="10"/>
      <c r="YF47" s="10"/>
      <c r="YG47" s="10"/>
      <c r="YH47" s="10"/>
      <c r="YI47" s="10"/>
      <c r="YJ47" s="10"/>
      <c r="YK47" s="10"/>
      <c r="YL47" s="10"/>
      <c r="YM47" s="10"/>
      <c r="YN47" s="10"/>
      <c r="YO47" s="10"/>
      <c r="YP47" s="10"/>
      <c r="YQ47" s="10"/>
      <c r="YR47" s="10"/>
      <c r="YS47" s="10"/>
      <c r="YT47" s="10"/>
      <c r="YU47" s="10"/>
      <c r="YV47" s="10"/>
      <c r="YW47" s="10"/>
      <c r="YX47" s="10"/>
      <c r="YY47" s="10"/>
      <c r="YZ47" s="10"/>
      <c r="ZA47" s="10"/>
      <c r="ZB47" s="10"/>
      <c r="ZC47" s="10"/>
      <c r="ZD47" s="10"/>
      <c r="ZE47" s="10"/>
      <c r="ZF47" s="10"/>
      <c r="ZG47" s="10"/>
      <c r="ZH47" s="10"/>
      <c r="ZI47" s="10"/>
      <c r="ZJ47" s="10"/>
      <c r="ZK47" s="10"/>
      <c r="ZL47" s="10"/>
      <c r="ZM47" s="10"/>
      <c r="ZN47" s="10"/>
      <c r="ZO47" s="10"/>
      <c r="ZP47" s="10"/>
      <c r="ZQ47" s="10"/>
      <c r="ZR47" s="10"/>
      <c r="ZS47" s="10"/>
      <c r="ZT47" s="10"/>
      <c r="ZU47" s="10"/>
      <c r="ZV47" s="10"/>
      <c r="ZW47" s="10"/>
      <c r="ZX47" s="10"/>
      <c r="ZY47" s="10"/>
      <c r="ZZ47" s="10"/>
      <c r="AAA47" s="10"/>
      <c r="AAB47" s="10"/>
      <c r="AAC47" s="10"/>
      <c r="AAD47" s="10"/>
      <c r="AAE47" s="10"/>
      <c r="AAF47" s="10"/>
      <c r="AAG47" s="10"/>
      <c r="AAH47" s="10"/>
      <c r="AAI47" s="10"/>
      <c r="AAJ47" s="10"/>
      <c r="AAK47" s="10"/>
      <c r="AAL47" s="10"/>
      <c r="AAM47" s="10"/>
      <c r="AAN47" s="10"/>
      <c r="AAO47" s="10"/>
      <c r="AAP47" s="10"/>
      <c r="AAQ47" s="10"/>
      <c r="AAR47" s="10"/>
      <c r="AAS47" s="10"/>
      <c r="AAT47" s="10"/>
      <c r="AAU47" s="10"/>
      <c r="AAV47" s="10"/>
      <c r="AAW47" s="10"/>
      <c r="AAX47" s="10"/>
      <c r="AAY47" s="10"/>
      <c r="AAZ47" s="10"/>
      <c r="ABA47" s="10"/>
      <c r="ABB47" s="10"/>
      <c r="ABC47" s="10"/>
      <c r="ABD47" s="10"/>
      <c r="ABE47" s="10"/>
      <c r="ABF47" s="10"/>
      <c r="ABG47" s="10"/>
      <c r="ABH47" s="10"/>
      <c r="ABI47" s="10"/>
      <c r="ABJ47" s="10"/>
      <c r="ABK47" s="10"/>
      <c r="ABL47" s="10"/>
      <c r="ABM47" s="10"/>
      <c r="ABN47" s="10"/>
      <c r="ABO47" s="10"/>
      <c r="ABP47" s="10"/>
      <c r="ABQ47" s="10"/>
      <c r="ABR47" s="10"/>
      <c r="ABS47" s="10"/>
      <c r="ABT47" s="10"/>
      <c r="ABU47" s="10"/>
      <c r="ABV47" s="10"/>
      <c r="ABW47" s="10"/>
      <c r="ABX47" s="10"/>
      <c r="ABY47" s="10"/>
      <c r="ABZ47" s="10"/>
      <c r="ACA47" s="10"/>
      <c r="ACB47" s="10"/>
      <c r="ACC47" s="10"/>
      <c r="ACD47" s="10"/>
      <c r="ACE47" s="10"/>
      <c r="ACF47" s="10"/>
      <c r="ACG47" s="10"/>
      <c r="ACH47" s="10"/>
      <c r="ACI47" s="10"/>
      <c r="ACJ47" s="10"/>
      <c r="ACK47" s="10"/>
      <c r="ACL47" s="10"/>
      <c r="ACM47" s="10"/>
      <c r="ACN47" s="10"/>
      <c r="ACO47" s="10"/>
      <c r="ACP47" s="10"/>
      <c r="ACQ47" s="10"/>
      <c r="ACR47" s="10"/>
      <c r="ACS47" s="10"/>
      <c r="ACT47" s="10"/>
      <c r="ACU47" s="10"/>
      <c r="ACV47" s="10"/>
      <c r="ACW47" s="10"/>
      <c r="ACX47" s="10"/>
      <c r="ACY47" s="10"/>
      <c r="ACZ47" s="10"/>
      <c r="ADA47" s="10"/>
      <c r="ADB47" s="10"/>
      <c r="ADC47" s="10"/>
      <c r="ADD47" s="10"/>
      <c r="ADE47" s="10"/>
      <c r="ADF47" s="10"/>
      <c r="ADG47" s="10"/>
      <c r="ADH47" s="10"/>
      <c r="ADI47" s="10"/>
      <c r="ADJ47" s="10"/>
      <c r="ADK47" s="10"/>
      <c r="ADL47" s="10"/>
      <c r="ADM47" s="10"/>
      <c r="ADN47" s="10"/>
      <c r="ADO47" s="10"/>
      <c r="ADP47" s="10"/>
      <c r="ADQ47" s="10"/>
      <c r="ADR47" s="10"/>
      <c r="ADS47" s="10"/>
      <c r="ADT47" s="10"/>
      <c r="ADU47" s="10"/>
      <c r="ADV47" s="10"/>
      <c r="ADW47" s="10"/>
      <c r="ADX47" s="10"/>
      <c r="ADY47" s="10"/>
      <c r="ADZ47" s="10"/>
      <c r="AEA47" s="10"/>
      <c r="AEB47" s="10"/>
      <c r="AEC47" s="10"/>
      <c r="AED47" s="10"/>
      <c r="AEE47" s="10"/>
      <c r="AEF47" s="10"/>
      <c r="AEG47" s="10"/>
      <c r="AEH47" s="10"/>
      <c r="AEI47" s="10"/>
      <c r="AEJ47" s="10"/>
      <c r="AEK47" s="10"/>
      <c r="AEL47" s="10"/>
      <c r="AEM47" s="10"/>
      <c r="AEN47" s="10"/>
      <c r="AEO47" s="10"/>
      <c r="AEP47" s="10"/>
      <c r="AEQ47" s="10"/>
      <c r="AER47" s="10"/>
      <c r="AES47" s="10"/>
      <c r="AET47" s="10"/>
      <c r="AEU47" s="10"/>
      <c r="AEV47" s="10"/>
      <c r="AEW47" s="10"/>
      <c r="AEX47" s="10"/>
      <c r="AEY47" s="10"/>
      <c r="AEZ47" s="10"/>
      <c r="AFA47" s="10"/>
      <c r="AFB47" s="10"/>
      <c r="AFC47" s="10"/>
      <c r="AFD47" s="10"/>
      <c r="AFE47" s="10"/>
      <c r="AFF47" s="10"/>
      <c r="AFG47" s="10"/>
      <c r="AFH47" s="10"/>
      <c r="AFI47" s="10"/>
      <c r="AFJ47" s="10"/>
      <c r="AFK47" s="10"/>
      <c r="AFL47" s="10"/>
      <c r="AFM47" s="10"/>
      <c r="AFN47" s="10"/>
      <c r="AFO47" s="10"/>
      <c r="AFP47" s="10"/>
      <c r="AFQ47" s="10"/>
      <c r="AFR47" s="10"/>
      <c r="AFS47" s="10"/>
      <c r="AFT47" s="10"/>
      <c r="AFU47" s="10"/>
      <c r="AFV47" s="10"/>
      <c r="AFW47" s="10"/>
      <c r="AFX47" s="10"/>
      <c r="AFY47" s="10"/>
      <c r="AFZ47" s="10"/>
      <c r="AGA47" s="10"/>
      <c r="AGB47" s="10"/>
      <c r="AGC47" s="10"/>
      <c r="AGD47" s="10"/>
      <c r="AGE47" s="10"/>
      <c r="AGF47" s="10"/>
      <c r="AGG47" s="10"/>
      <c r="AGH47" s="10"/>
      <c r="AGI47" s="10"/>
      <c r="AGJ47" s="10"/>
      <c r="AGK47" s="10"/>
      <c r="AGL47" s="10"/>
      <c r="AGM47" s="10"/>
      <c r="AGN47" s="10"/>
      <c r="AGO47" s="10"/>
      <c r="AGP47" s="10"/>
      <c r="AGQ47" s="10"/>
      <c r="AGR47" s="10"/>
      <c r="AGS47" s="10"/>
      <c r="AGT47" s="10"/>
      <c r="AGU47" s="10"/>
      <c r="AGV47" s="10"/>
      <c r="AGW47" s="10"/>
      <c r="AGX47" s="10"/>
      <c r="AGY47" s="10"/>
      <c r="AGZ47" s="10"/>
      <c r="AHA47" s="10"/>
      <c r="AHB47" s="10"/>
      <c r="AHC47" s="10"/>
      <c r="AHD47" s="10"/>
      <c r="AHE47" s="10"/>
      <c r="AHF47" s="10"/>
      <c r="AHG47" s="10"/>
      <c r="AHH47" s="10"/>
      <c r="AHI47" s="10"/>
      <c r="AHJ47" s="10"/>
      <c r="AHK47" s="10"/>
      <c r="AHL47" s="10"/>
      <c r="AHM47" s="10"/>
      <c r="AHN47" s="10"/>
      <c r="AHO47" s="10"/>
      <c r="AHP47" s="10"/>
      <c r="AHQ47" s="10"/>
      <c r="AHR47" s="10"/>
      <c r="AHS47" s="10"/>
      <c r="AHT47" s="10"/>
      <c r="AHU47" s="10"/>
      <c r="AHV47" s="10"/>
      <c r="AHW47" s="10"/>
      <c r="AHX47" s="10"/>
      <c r="AHY47" s="10"/>
      <c r="AHZ47" s="10"/>
      <c r="AIA47" s="10"/>
      <c r="AIB47" s="10"/>
      <c r="AIC47" s="10"/>
      <c r="AID47" s="10"/>
      <c r="AIE47" s="10"/>
      <c r="AIF47" s="10"/>
      <c r="AIG47" s="10"/>
      <c r="AIH47" s="10"/>
      <c r="AII47" s="10"/>
      <c r="AIJ47" s="10"/>
      <c r="AIK47" s="10"/>
      <c r="AIL47" s="10"/>
      <c r="AIM47" s="10"/>
      <c r="AIN47" s="10"/>
      <c r="AIO47" s="10"/>
      <c r="AIP47" s="10"/>
      <c r="AIQ47" s="10"/>
      <c r="AIR47" s="10"/>
      <c r="AIS47" s="10"/>
      <c r="AIT47" s="10"/>
      <c r="AIU47" s="10"/>
      <c r="AIV47" s="10"/>
      <c r="AIW47" s="10"/>
      <c r="AIX47" s="10"/>
      <c r="AIY47" s="10"/>
      <c r="AIZ47" s="10"/>
      <c r="AJA47" s="10"/>
      <c r="AJB47" s="10"/>
      <c r="AJC47" s="10"/>
      <c r="AJD47" s="10"/>
      <c r="AJE47" s="10"/>
      <c r="AJF47" s="10"/>
      <c r="AJG47" s="10"/>
      <c r="AJH47" s="10"/>
      <c r="AJI47" s="10"/>
      <c r="AJJ47" s="10"/>
      <c r="AJK47" s="10"/>
      <c r="AJL47" s="10"/>
      <c r="AJM47" s="10"/>
      <c r="AJN47" s="10"/>
      <c r="AJO47" s="10"/>
      <c r="AJP47" s="10"/>
      <c r="AJQ47" s="10"/>
      <c r="AJR47" s="10"/>
      <c r="AJS47" s="10"/>
      <c r="AJT47" s="10"/>
      <c r="AJU47" s="10"/>
      <c r="AJV47" s="10"/>
      <c r="AJW47" s="10"/>
      <c r="AJX47" s="10"/>
      <c r="AJY47" s="10"/>
      <c r="AJZ47" s="10"/>
      <c r="AKA47" s="10"/>
      <c r="AKB47" s="10"/>
      <c r="AKC47" s="10"/>
      <c r="AKD47" s="10"/>
      <c r="AKE47" s="10"/>
      <c r="AKF47" s="10"/>
      <c r="AKG47" s="10"/>
      <c r="AKH47" s="10"/>
      <c r="AKI47" s="10"/>
      <c r="AKJ47" s="10"/>
      <c r="AKK47" s="10"/>
      <c r="AKL47" s="10"/>
      <c r="AKM47" s="10"/>
      <c r="AKN47" s="10"/>
      <c r="AKO47" s="10"/>
      <c r="AKP47" s="10"/>
      <c r="AKQ47" s="10"/>
      <c r="AKR47" s="10"/>
      <c r="AKS47" s="10"/>
      <c r="AKT47" s="10"/>
      <c r="AKU47" s="10"/>
      <c r="AKV47" s="10"/>
      <c r="AKW47" s="10"/>
      <c r="AKX47" s="10"/>
      <c r="AKY47" s="10"/>
      <c r="AKZ47" s="10"/>
      <c r="ALA47" s="10"/>
      <c r="ALB47" s="10"/>
      <c r="ALC47" s="10"/>
      <c r="ALD47" s="10"/>
      <c r="ALE47" s="10"/>
      <c r="ALF47" s="10"/>
      <c r="ALG47" s="10"/>
      <c r="ALH47" s="10"/>
      <c r="ALI47" s="10"/>
      <c r="ALJ47" s="10"/>
      <c r="ALK47" s="10"/>
      <c r="ALL47" s="10"/>
      <c r="ALM47" s="10"/>
      <c r="ALN47" s="10"/>
      <c r="ALO47" s="10"/>
      <c r="ALP47" s="10"/>
      <c r="ALQ47" s="10"/>
      <c r="ALR47" s="10"/>
      <c r="ALS47" s="10"/>
      <c r="ALT47" s="10"/>
      <c r="ALU47" s="10"/>
      <c r="ALV47" s="10"/>
      <c r="ALW47" s="10"/>
      <c r="ALX47" s="10"/>
      <c r="ALY47" s="10"/>
      <c r="ALZ47" s="10"/>
      <c r="AMA47" s="10"/>
      <c r="AMB47" s="10"/>
      <c r="AMC47" s="10"/>
      <c r="AMD47" s="10"/>
      <c r="AME47" s="10"/>
      <c r="AMF47" s="10"/>
      <c r="AMG47" s="10"/>
      <c r="AMH47" s="10"/>
      <c r="AMI47" s="10"/>
      <c r="AMJ47" s="10"/>
    </row>
    <row r="48" spans="2:1024" s="3" customFormat="1" x14ac:dyDescent="0.3">
      <c r="B48" s="10"/>
      <c r="C48" s="10"/>
      <c r="D48" s="10"/>
      <c r="E48" s="10"/>
      <c r="F48" s="10"/>
      <c r="H48" s="10"/>
      <c r="I48" s="10"/>
      <c r="J48" s="10"/>
      <c r="K48" s="10"/>
      <c r="L48" s="10"/>
      <c r="M48" s="10"/>
      <c r="N48" s="10"/>
      <c r="O48" s="10"/>
      <c r="P48" s="10"/>
      <c r="Q48" s="10"/>
      <c r="R48" s="10"/>
      <c r="S48" s="10"/>
      <c r="T48" s="10"/>
      <c r="U48" s="10"/>
      <c r="V48" s="10"/>
      <c r="W48" s="10"/>
      <c r="X48" s="10"/>
      <c r="Y48" s="10"/>
      <c r="Z48" s="10"/>
      <c r="AA48" s="10"/>
      <c r="AB48" s="10"/>
      <c r="AC48" s="10"/>
      <c r="AD48" s="10"/>
      <c r="AE48" s="10"/>
      <c r="AF48" s="10"/>
      <c r="AG48" s="10"/>
      <c r="AH48" s="10"/>
      <c r="AI48" s="10"/>
      <c r="AJ48" s="10"/>
      <c r="AK48" s="10"/>
      <c r="AL48" s="10"/>
      <c r="AM48" s="10"/>
      <c r="AN48" s="10"/>
      <c r="AO48" s="10"/>
      <c r="AP48" s="10"/>
      <c r="AQ48" s="10"/>
      <c r="AR48" s="10"/>
      <c r="AS48" s="10"/>
      <c r="AT48" s="10"/>
      <c r="AU48" s="10"/>
      <c r="AV48" s="10"/>
      <c r="AW48" s="10"/>
      <c r="AX48" s="10"/>
      <c r="AY48" s="10"/>
      <c r="AZ48" s="10"/>
      <c r="BA48" s="10"/>
      <c r="BB48" s="10"/>
      <c r="BC48" s="10"/>
      <c r="BD48" s="10"/>
      <c r="BE48" s="10"/>
      <c r="BF48" s="10"/>
      <c r="BG48" s="10"/>
      <c r="BH48" s="10"/>
      <c r="BI48" s="10"/>
      <c r="BJ48" s="10"/>
      <c r="BK48" s="10"/>
      <c r="BL48" s="10"/>
      <c r="BM48" s="10"/>
      <c r="BN48" s="10"/>
      <c r="BO48" s="10"/>
      <c r="BP48" s="10"/>
      <c r="BQ48" s="10"/>
      <c r="BR48" s="10"/>
      <c r="BS48" s="10"/>
      <c r="BT48" s="10"/>
      <c r="BU48" s="10"/>
      <c r="BV48" s="10"/>
      <c r="BW48" s="10"/>
      <c r="BX48" s="10"/>
      <c r="BY48" s="10"/>
      <c r="BZ48" s="10"/>
      <c r="CA48" s="10"/>
      <c r="CB48" s="10"/>
      <c r="CC48" s="10"/>
      <c r="CD48" s="10"/>
      <c r="CE48" s="10"/>
      <c r="CF48" s="10"/>
      <c r="CG48" s="10"/>
      <c r="CH48" s="10"/>
      <c r="CI48" s="10"/>
      <c r="CJ48" s="10"/>
      <c r="CK48" s="10"/>
      <c r="CL48" s="10"/>
      <c r="CM48" s="10"/>
      <c r="CN48" s="10"/>
      <c r="CO48" s="10"/>
      <c r="CP48" s="10"/>
      <c r="CQ48" s="10"/>
      <c r="CR48" s="10"/>
      <c r="CS48" s="10"/>
      <c r="CT48" s="10"/>
      <c r="CU48" s="10"/>
      <c r="CV48" s="10"/>
      <c r="CW48" s="10"/>
      <c r="CX48" s="10"/>
      <c r="CY48" s="10"/>
      <c r="CZ48" s="10"/>
      <c r="DA48" s="10"/>
      <c r="DB48" s="10"/>
      <c r="DC48" s="10"/>
      <c r="DD48" s="10"/>
      <c r="DE48" s="10"/>
      <c r="DF48" s="10"/>
      <c r="DG48" s="10"/>
      <c r="DH48" s="10"/>
      <c r="DI48" s="10"/>
      <c r="DJ48" s="10"/>
      <c r="DK48" s="10"/>
      <c r="DL48" s="10"/>
      <c r="DM48" s="10"/>
      <c r="DN48" s="10"/>
      <c r="DO48" s="10"/>
      <c r="DP48" s="10"/>
      <c r="DQ48" s="10"/>
      <c r="DR48" s="10"/>
      <c r="DS48" s="10"/>
      <c r="DT48" s="10"/>
      <c r="DU48" s="10"/>
      <c r="DV48" s="10"/>
      <c r="DW48" s="10"/>
      <c r="DX48" s="10"/>
      <c r="DY48" s="10"/>
      <c r="DZ48" s="10"/>
      <c r="EA48" s="10"/>
      <c r="EB48" s="10"/>
      <c r="EC48" s="10"/>
      <c r="ED48" s="10"/>
      <c r="EE48" s="10"/>
      <c r="EF48" s="10"/>
      <c r="EG48" s="10"/>
      <c r="EH48" s="10"/>
      <c r="EI48" s="10"/>
      <c r="EJ48" s="10"/>
      <c r="EK48" s="10"/>
      <c r="EL48" s="10"/>
      <c r="EM48" s="10"/>
      <c r="EN48" s="10"/>
      <c r="EO48" s="10"/>
      <c r="EP48" s="10"/>
      <c r="EQ48" s="10"/>
      <c r="ER48" s="10"/>
      <c r="ES48" s="10"/>
      <c r="ET48" s="10"/>
      <c r="EU48" s="10"/>
      <c r="EV48" s="10"/>
      <c r="EW48" s="10"/>
      <c r="EX48" s="10"/>
      <c r="EY48" s="10"/>
      <c r="EZ48" s="10"/>
      <c r="FA48" s="10"/>
      <c r="FB48" s="10"/>
      <c r="FC48" s="10"/>
      <c r="FD48" s="10"/>
      <c r="FE48" s="10"/>
      <c r="FF48" s="10"/>
      <c r="FG48" s="10"/>
      <c r="FH48" s="10"/>
      <c r="FI48" s="10"/>
      <c r="FJ48" s="10"/>
      <c r="FK48" s="10"/>
      <c r="FL48" s="10"/>
      <c r="FM48" s="10"/>
      <c r="FN48" s="10"/>
      <c r="FO48" s="10"/>
      <c r="FP48" s="10"/>
      <c r="FQ48" s="10"/>
      <c r="FR48" s="10"/>
      <c r="FS48" s="10"/>
      <c r="FT48" s="10"/>
      <c r="FU48" s="10"/>
      <c r="FV48" s="10"/>
      <c r="FW48" s="10"/>
      <c r="FX48" s="10"/>
      <c r="FY48" s="10"/>
      <c r="FZ48" s="10"/>
      <c r="GA48" s="10"/>
      <c r="GB48" s="10"/>
      <c r="GC48" s="10"/>
      <c r="GD48" s="10"/>
      <c r="GE48" s="10"/>
      <c r="GF48" s="10"/>
      <c r="GG48" s="10"/>
      <c r="GH48" s="10"/>
      <c r="GI48" s="10"/>
      <c r="GJ48" s="10"/>
      <c r="GK48" s="10"/>
      <c r="GL48" s="10"/>
      <c r="GM48" s="10"/>
      <c r="GN48" s="10"/>
      <c r="GO48" s="10"/>
      <c r="GP48" s="10"/>
      <c r="GQ48" s="10"/>
      <c r="GR48" s="10"/>
      <c r="GS48" s="10"/>
      <c r="GT48" s="10"/>
      <c r="GU48" s="10"/>
      <c r="GV48" s="10"/>
      <c r="GW48" s="10"/>
      <c r="GX48" s="10"/>
      <c r="GY48" s="10"/>
      <c r="GZ48" s="10"/>
      <c r="HA48" s="10"/>
      <c r="HB48" s="10"/>
      <c r="HC48" s="10"/>
      <c r="HD48" s="10"/>
      <c r="HE48" s="10"/>
      <c r="HF48" s="10"/>
      <c r="HG48" s="10"/>
      <c r="HH48" s="10"/>
      <c r="HI48" s="10"/>
      <c r="HJ48" s="10"/>
      <c r="HK48" s="10"/>
      <c r="HL48" s="10"/>
      <c r="HM48" s="10"/>
      <c r="HN48" s="10"/>
      <c r="HO48" s="10"/>
      <c r="HP48" s="10"/>
      <c r="HQ48" s="10"/>
      <c r="HR48" s="10"/>
      <c r="HS48" s="10"/>
      <c r="HT48" s="10"/>
      <c r="HU48" s="10"/>
      <c r="HV48" s="10"/>
      <c r="HW48" s="10"/>
      <c r="HX48" s="10"/>
      <c r="HY48" s="10"/>
      <c r="HZ48" s="10"/>
      <c r="IA48" s="10"/>
      <c r="IB48" s="10"/>
      <c r="IC48" s="10"/>
      <c r="ID48" s="10"/>
      <c r="IE48" s="10"/>
      <c r="IF48" s="10"/>
      <c r="IG48" s="10"/>
      <c r="IH48" s="10"/>
      <c r="II48" s="10"/>
      <c r="IJ48" s="10"/>
      <c r="IK48" s="10"/>
      <c r="IL48" s="10"/>
      <c r="IM48" s="10"/>
      <c r="IN48" s="10"/>
      <c r="IO48" s="10"/>
      <c r="IP48" s="10"/>
      <c r="IQ48" s="10"/>
      <c r="IR48" s="10"/>
      <c r="IS48" s="10"/>
      <c r="IT48" s="10"/>
      <c r="IU48" s="10"/>
      <c r="IV48" s="10"/>
      <c r="IW48" s="10"/>
      <c r="IX48" s="10"/>
      <c r="IY48" s="10"/>
      <c r="IZ48" s="10"/>
      <c r="JA48" s="10"/>
      <c r="JB48" s="10"/>
      <c r="JC48" s="10"/>
      <c r="JD48" s="10"/>
      <c r="JE48" s="10"/>
      <c r="JF48" s="10"/>
      <c r="JG48" s="10"/>
      <c r="JH48" s="10"/>
      <c r="JI48" s="10"/>
      <c r="JJ48" s="10"/>
      <c r="JK48" s="10"/>
      <c r="JL48" s="10"/>
      <c r="JM48" s="10"/>
      <c r="JN48" s="10"/>
      <c r="JO48" s="10"/>
      <c r="JP48" s="10"/>
      <c r="JQ48" s="10"/>
      <c r="JR48" s="10"/>
      <c r="JS48" s="10"/>
      <c r="JT48" s="10"/>
      <c r="JU48" s="10"/>
      <c r="JV48" s="10"/>
      <c r="JW48" s="10"/>
      <c r="JX48" s="10"/>
      <c r="JY48" s="10"/>
      <c r="JZ48" s="10"/>
      <c r="KA48" s="10"/>
      <c r="KB48" s="10"/>
      <c r="KC48" s="10"/>
      <c r="KD48" s="10"/>
      <c r="KE48" s="10"/>
      <c r="KF48" s="10"/>
      <c r="KG48" s="10"/>
      <c r="KH48" s="10"/>
      <c r="KI48" s="10"/>
      <c r="KJ48" s="10"/>
      <c r="KK48" s="10"/>
      <c r="KL48" s="10"/>
      <c r="KM48" s="10"/>
      <c r="KN48" s="10"/>
      <c r="KO48" s="10"/>
      <c r="KP48" s="10"/>
      <c r="KQ48" s="10"/>
      <c r="KR48" s="10"/>
      <c r="KS48" s="10"/>
      <c r="KT48" s="10"/>
      <c r="KU48" s="10"/>
      <c r="KV48" s="10"/>
      <c r="KW48" s="10"/>
      <c r="KX48" s="10"/>
      <c r="KY48" s="10"/>
      <c r="KZ48" s="10"/>
      <c r="LA48" s="10"/>
      <c r="LB48" s="10"/>
      <c r="LC48" s="10"/>
      <c r="LD48" s="10"/>
      <c r="LE48" s="10"/>
      <c r="LF48" s="10"/>
      <c r="LG48" s="10"/>
      <c r="LH48" s="10"/>
      <c r="LI48" s="10"/>
      <c r="LJ48" s="10"/>
      <c r="LK48" s="10"/>
      <c r="LL48" s="10"/>
      <c r="LM48" s="10"/>
      <c r="LN48" s="10"/>
      <c r="LO48" s="10"/>
      <c r="LP48" s="10"/>
      <c r="LQ48" s="10"/>
      <c r="LR48" s="10"/>
      <c r="LS48" s="10"/>
      <c r="LT48" s="10"/>
      <c r="LU48" s="10"/>
      <c r="LV48" s="10"/>
      <c r="LW48" s="10"/>
      <c r="LX48" s="10"/>
      <c r="LY48" s="10"/>
      <c r="LZ48" s="10"/>
      <c r="MA48" s="10"/>
      <c r="MB48" s="10"/>
      <c r="MC48" s="10"/>
      <c r="MD48" s="10"/>
      <c r="ME48" s="10"/>
      <c r="MF48" s="10"/>
      <c r="MG48" s="10"/>
      <c r="MH48" s="10"/>
      <c r="MI48" s="10"/>
      <c r="MJ48" s="10"/>
      <c r="MK48" s="10"/>
      <c r="ML48" s="10"/>
      <c r="MM48" s="10"/>
      <c r="MN48" s="10"/>
      <c r="MO48" s="10"/>
      <c r="MP48" s="10"/>
      <c r="MQ48" s="10"/>
      <c r="MR48" s="10"/>
      <c r="MS48" s="10"/>
      <c r="MT48" s="10"/>
      <c r="MU48" s="10"/>
      <c r="MV48" s="10"/>
      <c r="MW48" s="10"/>
      <c r="MX48" s="10"/>
      <c r="MY48" s="10"/>
      <c r="MZ48" s="10"/>
      <c r="NA48" s="10"/>
      <c r="NB48" s="10"/>
      <c r="NC48" s="10"/>
      <c r="ND48" s="10"/>
      <c r="NE48" s="10"/>
      <c r="NF48" s="10"/>
      <c r="NG48" s="10"/>
      <c r="NH48" s="10"/>
      <c r="NI48" s="10"/>
      <c r="NJ48" s="10"/>
      <c r="NK48" s="10"/>
      <c r="NL48" s="10"/>
      <c r="NM48" s="10"/>
      <c r="NN48" s="10"/>
      <c r="NO48" s="10"/>
      <c r="NP48" s="10"/>
      <c r="NQ48" s="10"/>
      <c r="NR48" s="10"/>
      <c r="NS48" s="10"/>
      <c r="NT48" s="10"/>
      <c r="NU48" s="10"/>
      <c r="NV48" s="10"/>
      <c r="NW48" s="10"/>
      <c r="NX48" s="10"/>
      <c r="NY48" s="10"/>
      <c r="NZ48" s="10"/>
      <c r="OA48" s="10"/>
      <c r="OB48" s="10"/>
      <c r="OC48" s="10"/>
      <c r="OD48" s="10"/>
      <c r="OE48" s="10"/>
      <c r="OF48" s="10"/>
      <c r="OG48" s="10"/>
      <c r="OH48" s="10"/>
      <c r="OI48" s="10"/>
      <c r="OJ48" s="10"/>
      <c r="OK48" s="10"/>
      <c r="OL48" s="10"/>
      <c r="OM48" s="10"/>
      <c r="ON48" s="10"/>
      <c r="OO48" s="10"/>
      <c r="OP48" s="10"/>
      <c r="OQ48" s="10"/>
      <c r="OR48" s="10"/>
      <c r="OS48" s="10"/>
      <c r="OT48" s="10"/>
      <c r="OU48" s="10"/>
      <c r="OV48" s="10"/>
      <c r="OW48" s="10"/>
      <c r="OX48" s="10"/>
      <c r="OY48" s="10"/>
      <c r="OZ48" s="10"/>
      <c r="PA48" s="10"/>
      <c r="PB48" s="10"/>
      <c r="PC48" s="10"/>
      <c r="PD48" s="10"/>
      <c r="PE48" s="10"/>
      <c r="PF48" s="10"/>
      <c r="PG48" s="10"/>
      <c r="PH48" s="10"/>
      <c r="PI48" s="10"/>
      <c r="PJ48" s="10"/>
      <c r="PK48" s="10"/>
      <c r="PL48" s="10"/>
      <c r="PM48" s="10"/>
      <c r="PN48" s="10"/>
      <c r="PO48" s="10"/>
      <c r="PP48" s="10"/>
      <c r="PQ48" s="10"/>
      <c r="PR48" s="10"/>
      <c r="PS48" s="10"/>
      <c r="PT48" s="10"/>
      <c r="PU48" s="10"/>
      <c r="PV48" s="10"/>
      <c r="PW48" s="10"/>
      <c r="PX48" s="10"/>
      <c r="PY48" s="10"/>
      <c r="PZ48" s="10"/>
      <c r="QA48" s="10"/>
      <c r="QB48" s="10"/>
      <c r="QC48" s="10"/>
      <c r="QD48" s="10"/>
      <c r="QE48" s="10"/>
      <c r="QF48" s="10"/>
      <c r="QG48" s="10"/>
      <c r="QH48" s="10"/>
      <c r="QI48" s="10"/>
      <c r="QJ48" s="10"/>
      <c r="QK48" s="10"/>
      <c r="QL48" s="10"/>
      <c r="QM48" s="10"/>
      <c r="QN48" s="10"/>
      <c r="QO48" s="10"/>
      <c r="QP48" s="10"/>
      <c r="QQ48" s="10"/>
      <c r="QR48" s="10"/>
      <c r="QS48" s="10"/>
      <c r="QT48" s="10"/>
      <c r="QU48" s="10"/>
      <c r="QV48" s="10"/>
      <c r="QW48" s="10"/>
      <c r="QX48" s="10"/>
      <c r="QY48" s="10"/>
      <c r="QZ48" s="10"/>
      <c r="RA48" s="10"/>
      <c r="RB48" s="10"/>
      <c r="RC48" s="10"/>
      <c r="RD48" s="10"/>
      <c r="RE48" s="10"/>
      <c r="RF48" s="10"/>
      <c r="RG48" s="10"/>
      <c r="RH48" s="10"/>
      <c r="RI48" s="10"/>
      <c r="RJ48" s="10"/>
      <c r="RK48" s="10"/>
      <c r="RL48" s="10"/>
      <c r="RM48" s="10"/>
      <c r="RN48" s="10"/>
      <c r="RO48" s="10"/>
      <c r="RP48" s="10"/>
      <c r="RQ48" s="10"/>
      <c r="RR48" s="10"/>
      <c r="RS48" s="10"/>
      <c r="RT48" s="10"/>
      <c r="RU48" s="10"/>
      <c r="RV48" s="10"/>
      <c r="RW48" s="10"/>
      <c r="RX48" s="10"/>
      <c r="RY48" s="10"/>
      <c r="RZ48" s="10"/>
      <c r="SA48" s="10"/>
      <c r="SB48" s="10"/>
      <c r="SC48" s="10"/>
      <c r="SD48" s="10"/>
      <c r="SE48" s="10"/>
      <c r="SF48" s="10"/>
      <c r="SG48" s="10"/>
      <c r="SH48" s="10"/>
      <c r="SI48" s="10"/>
      <c r="SJ48" s="10"/>
      <c r="SK48" s="10"/>
      <c r="SL48" s="10"/>
      <c r="SM48" s="10"/>
      <c r="SN48" s="10"/>
      <c r="SO48" s="10"/>
      <c r="SP48" s="10"/>
      <c r="SQ48" s="10"/>
      <c r="SR48" s="10"/>
      <c r="SS48" s="10"/>
      <c r="ST48" s="10"/>
      <c r="SU48" s="10"/>
      <c r="SV48" s="10"/>
      <c r="SW48" s="10"/>
      <c r="SX48" s="10"/>
      <c r="SY48" s="10"/>
      <c r="SZ48" s="10"/>
      <c r="TA48" s="10"/>
      <c r="TB48" s="10"/>
      <c r="TC48" s="10"/>
      <c r="TD48" s="10"/>
      <c r="TE48" s="10"/>
      <c r="TF48" s="10"/>
      <c r="TG48" s="10"/>
      <c r="TH48" s="10"/>
      <c r="TI48" s="10"/>
      <c r="TJ48" s="10"/>
      <c r="TK48" s="10"/>
      <c r="TL48" s="10"/>
      <c r="TM48" s="10"/>
      <c r="TN48" s="10"/>
      <c r="TO48" s="10"/>
      <c r="TP48" s="10"/>
      <c r="TQ48" s="10"/>
      <c r="TR48" s="10"/>
      <c r="TS48" s="10"/>
      <c r="TT48" s="10"/>
      <c r="TU48" s="10"/>
      <c r="TV48" s="10"/>
      <c r="TW48" s="10"/>
      <c r="TX48" s="10"/>
      <c r="TY48" s="10"/>
      <c r="TZ48" s="10"/>
      <c r="UA48" s="10"/>
      <c r="UB48" s="10"/>
      <c r="UC48" s="10"/>
      <c r="UD48" s="10"/>
      <c r="UE48" s="10"/>
      <c r="UF48" s="10"/>
      <c r="UG48" s="10"/>
      <c r="UH48" s="10"/>
      <c r="UI48" s="10"/>
      <c r="UJ48" s="10"/>
      <c r="UK48" s="10"/>
      <c r="UL48" s="10"/>
      <c r="UM48" s="10"/>
      <c r="UN48" s="10"/>
      <c r="UO48" s="10"/>
      <c r="UP48" s="10"/>
      <c r="UQ48" s="10"/>
      <c r="UR48" s="10"/>
      <c r="US48" s="10"/>
      <c r="UT48" s="10"/>
      <c r="UU48" s="10"/>
      <c r="UV48" s="10"/>
      <c r="UW48" s="10"/>
      <c r="UX48" s="10"/>
      <c r="UY48" s="10"/>
      <c r="UZ48" s="10"/>
      <c r="VA48" s="10"/>
      <c r="VB48" s="10"/>
      <c r="VC48" s="10"/>
      <c r="VD48" s="10"/>
      <c r="VE48" s="10"/>
      <c r="VF48" s="10"/>
      <c r="VG48" s="10"/>
      <c r="VH48" s="10"/>
      <c r="VI48" s="10"/>
      <c r="VJ48" s="10"/>
      <c r="VK48" s="10"/>
      <c r="VL48" s="10"/>
      <c r="VM48" s="10"/>
      <c r="VN48" s="10"/>
      <c r="VO48" s="10"/>
      <c r="VP48" s="10"/>
      <c r="VQ48" s="10"/>
      <c r="VR48" s="10"/>
      <c r="VS48" s="10"/>
      <c r="VT48" s="10"/>
      <c r="VU48" s="10"/>
      <c r="VV48" s="10"/>
      <c r="VW48" s="10"/>
      <c r="VX48" s="10"/>
      <c r="VY48" s="10"/>
      <c r="VZ48" s="10"/>
      <c r="WA48" s="10"/>
      <c r="WB48" s="10"/>
      <c r="WC48" s="10"/>
      <c r="WD48" s="10"/>
      <c r="WE48" s="10"/>
      <c r="WF48" s="10"/>
      <c r="WG48" s="10"/>
      <c r="WH48" s="10"/>
      <c r="WI48" s="10"/>
      <c r="WJ48" s="10"/>
      <c r="WK48" s="10"/>
      <c r="WL48" s="10"/>
      <c r="WM48" s="10"/>
      <c r="WN48" s="10"/>
      <c r="WO48" s="10"/>
      <c r="WP48" s="10"/>
      <c r="WQ48" s="10"/>
      <c r="WR48" s="10"/>
      <c r="WS48" s="10"/>
      <c r="WT48" s="10"/>
      <c r="WU48" s="10"/>
      <c r="WV48" s="10"/>
      <c r="WW48" s="10"/>
      <c r="WX48" s="10"/>
      <c r="WY48" s="10"/>
      <c r="WZ48" s="10"/>
      <c r="XA48" s="10"/>
      <c r="XB48" s="10"/>
      <c r="XC48" s="10"/>
      <c r="XD48" s="10"/>
      <c r="XE48" s="10"/>
      <c r="XF48" s="10"/>
      <c r="XG48" s="10"/>
      <c r="XH48" s="10"/>
      <c r="XI48" s="10"/>
      <c r="XJ48" s="10"/>
      <c r="XK48" s="10"/>
      <c r="XL48" s="10"/>
      <c r="XM48" s="10"/>
      <c r="XN48" s="10"/>
      <c r="XO48" s="10"/>
      <c r="XP48" s="10"/>
      <c r="XQ48" s="10"/>
      <c r="XR48" s="10"/>
      <c r="XS48" s="10"/>
      <c r="XT48" s="10"/>
      <c r="XU48" s="10"/>
      <c r="XV48" s="10"/>
      <c r="XW48" s="10"/>
      <c r="XX48" s="10"/>
      <c r="XY48" s="10"/>
      <c r="XZ48" s="10"/>
      <c r="YA48" s="10"/>
      <c r="YB48" s="10"/>
      <c r="YC48" s="10"/>
      <c r="YD48" s="10"/>
      <c r="YE48" s="10"/>
      <c r="YF48" s="10"/>
      <c r="YG48" s="10"/>
      <c r="YH48" s="10"/>
      <c r="YI48" s="10"/>
      <c r="YJ48" s="10"/>
      <c r="YK48" s="10"/>
      <c r="YL48" s="10"/>
      <c r="YM48" s="10"/>
      <c r="YN48" s="10"/>
      <c r="YO48" s="10"/>
      <c r="YP48" s="10"/>
      <c r="YQ48" s="10"/>
      <c r="YR48" s="10"/>
      <c r="YS48" s="10"/>
      <c r="YT48" s="10"/>
      <c r="YU48" s="10"/>
      <c r="YV48" s="10"/>
      <c r="YW48" s="10"/>
      <c r="YX48" s="10"/>
      <c r="YY48" s="10"/>
      <c r="YZ48" s="10"/>
      <c r="ZA48" s="10"/>
      <c r="ZB48" s="10"/>
      <c r="ZC48" s="10"/>
      <c r="ZD48" s="10"/>
      <c r="ZE48" s="10"/>
      <c r="ZF48" s="10"/>
      <c r="ZG48" s="10"/>
      <c r="ZH48" s="10"/>
      <c r="ZI48" s="10"/>
      <c r="ZJ48" s="10"/>
      <c r="ZK48" s="10"/>
      <c r="ZL48" s="10"/>
      <c r="ZM48" s="10"/>
      <c r="ZN48" s="10"/>
      <c r="ZO48" s="10"/>
      <c r="ZP48" s="10"/>
      <c r="ZQ48" s="10"/>
      <c r="ZR48" s="10"/>
      <c r="ZS48" s="10"/>
      <c r="ZT48" s="10"/>
      <c r="ZU48" s="10"/>
      <c r="ZV48" s="10"/>
      <c r="ZW48" s="10"/>
      <c r="ZX48" s="10"/>
      <c r="ZY48" s="10"/>
      <c r="ZZ48" s="10"/>
      <c r="AAA48" s="10"/>
      <c r="AAB48" s="10"/>
      <c r="AAC48" s="10"/>
      <c r="AAD48" s="10"/>
      <c r="AAE48" s="10"/>
      <c r="AAF48" s="10"/>
      <c r="AAG48" s="10"/>
      <c r="AAH48" s="10"/>
      <c r="AAI48" s="10"/>
      <c r="AAJ48" s="10"/>
      <c r="AAK48" s="10"/>
      <c r="AAL48" s="10"/>
      <c r="AAM48" s="10"/>
      <c r="AAN48" s="10"/>
      <c r="AAO48" s="10"/>
      <c r="AAP48" s="10"/>
      <c r="AAQ48" s="10"/>
      <c r="AAR48" s="10"/>
      <c r="AAS48" s="10"/>
      <c r="AAT48" s="10"/>
      <c r="AAU48" s="10"/>
      <c r="AAV48" s="10"/>
      <c r="AAW48" s="10"/>
      <c r="AAX48" s="10"/>
      <c r="AAY48" s="10"/>
      <c r="AAZ48" s="10"/>
      <c r="ABA48" s="10"/>
      <c r="ABB48" s="10"/>
      <c r="ABC48" s="10"/>
      <c r="ABD48" s="10"/>
      <c r="ABE48" s="10"/>
      <c r="ABF48" s="10"/>
      <c r="ABG48" s="10"/>
      <c r="ABH48" s="10"/>
      <c r="ABI48" s="10"/>
      <c r="ABJ48" s="10"/>
      <c r="ABK48" s="10"/>
      <c r="ABL48" s="10"/>
      <c r="ABM48" s="10"/>
      <c r="ABN48" s="10"/>
      <c r="ABO48" s="10"/>
      <c r="ABP48" s="10"/>
      <c r="ABQ48" s="10"/>
      <c r="ABR48" s="10"/>
      <c r="ABS48" s="10"/>
      <c r="ABT48" s="10"/>
      <c r="ABU48" s="10"/>
      <c r="ABV48" s="10"/>
      <c r="ABW48" s="10"/>
      <c r="ABX48" s="10"/>
      <c r="ABY48" s="10"/>
      <c r="ABZ48" s="10"/>
      <c r="ACA48" s="10"/>
      <c r="ACB48" s="10"/>
      <c r="ACC48" s="10"/>
      <c r="ACD48" s="10"/>
      <c r="ACE48" s="10"/>
      <c r="ACF48" s="10"/>
      <c r="ACG48" s="10"/>
      <c r="ACH48" s="10"/>
      <c r="ACI48" s="10"/>
      <c r="ACJ48" s="10"/>
      <c r="ACK48" s="10"/>
      <c r="ACL48" s="10"/>
      <c r="ACM48" s="10"/>
      <c r="ACN48" s="10"/>
      <c r="ACO48" s="10"/>
      <c r="ACP48" s="10"/>
      <c r="ACQ48" s="10"/>
      <c r="ACR48" s="10"/>
      <c r="ACS48" s="10"/>
      <c r="ACT48" s="10"/>
      <c r="ACU48" s="10"/>
      <c r="ACV48" s="10"/>
      <c r="ACW48" s="10"/>
      <c r="ACX48" s="10"/>
      <c r="ACY48" s="10"/>
      <c r="ACZ48" s="10"/>
      <c r="ADA48" s="10"/>
      <c r="ADB48" s="10"/>
      <c r="ADC48" s="10"/>
      <c r="ADD48" s="10"/>
      <c r="ADE48" s="10"/>
      <c r="ADF48" s="10"/>
      <c r="ADG48" s="10"/>
      <c r="ADH48" s="10"/>
      <c r="ADI48" s="10"/>
      <c r="ADJ48" s="10"/>
      <c r="ADK48" s="10"/>
      <c r="ADL48" s="10"/>
      <c r="ADM48" s="10"/>
      <c r="ADN48" s="10"/>
      <c r="ADO48" s="10"/>
      <c r="ADP48" s="10"/>
      <c r="ADQ48" s="10"/>
      <c r="ADR48" s="10"/>
      <c r="ADS48" s="10"/>
      <c r="ADT48" s="10"/>
      <c r="ADU48" s="10"/>
      <c r="ADV48" s="10"/>
      <c r="ADW48" s="10"/>
      <c r="ADX48" s="10"/>
      <c r="ADY48" s="10"/>
      <c r="ADZ48" s="10"/>
      <c r="AEA48" s="10"/>
      <c r="AEB48" s="10"/>
      <c r="AEC48" s="10"/>
      <c r="AED48" s="10"/>
      <c r="AEE48" s="10"/>
      <c r="AEF48" s="10"/>
      <c r="AEG48" s="10"/>
      <c r="AEH48" s="10"/>
      <c r="AEI48" s="10"/>
      <c r="AEJ48" s="10"/>
      <c r="AEK48" s="10"/>
      <c r="AEL48" s="10"/>
      <c r="AEM48" s="10"/>
      <c r="AEN48" s="10"/>
      <c r="AEO48" s="10"/>
      <c r="AEP48" s="10"/>
      <c r="AEQ48" s="10"/>
      <c r="AER48" s="10"/>
      <c r="AES48" s="10"/>
      <c r="AET48" s="10"/>
      <c r="AEU48" s="10"/>
      <c r="AEV48" s="10"/>
      <c r="AEW48" s="10"/>
      <c r="AEX48" s="10"/>
      <c r="AEY48" s="10"/>
      <c r="AEZ48" s="10"/>
      <c r="AFA48" s="10"/>
      <c r="AFB48" s="10"/>
      <c r="AFC48" s="10"/>
      <c r="AFD48" s="10"/>
      <c r="AFE48" s="10"/>
      <c r="AFF48" s="10"/>
      <c r="AFG48" s="10"/>
      <c r="AFH48" s="10"/>
      <c r="AFI48" s="10"/>
      <c r="AFJ48" s="10"/>
      <c r="AFK48" s="10"/>
      <c r="AFL48" s="10"/>
      <c r="AFM48" s="10"/>
      <c r="AFN48" s="10"/>
      <c r="AFO48" s="10"/>
      <c r="AFP48" s="10"/>
      <c r="AFQ48" s="10"/>
      <c r="AFR48" s="10"/>
      <c r="AFS48" s="10"/>
      <c r="AFT48" s="10"/>
      <c r="AFU48" s="10"/>
      <c r="AFV48" s="10"/>
      <c r="AFW48" s="10"/>
      <c r="AFX48" s="10"/>
      <c r="AFY48" s="10"/>
      <c r="AFZ48" s="10"/>
      <c r="AGA48" s="10"/>
      <c r="AGB48" s="10"/>
      <c r="AGC48" s="10"/>
      <c r="AGD48" s="10"/>
      <c r="AGE48" s="10"/>
      <c r="AGF48" s="10"/>
      <c r="AGG48" s="10"/>
      <c r="AGH48" s="10"/>
      <c r="AGI48" s="10"/>
      <c r="AGJ48" s="10"/>
      <c r="AGK48" s="10"/>
      <c r="AGL48" s="10"/>
      <c r="AGM48" s="10"/>
      <c r="AGN48" s="10"/>
      <c r="AGO48" s="10"/>
      <c r="AGP48" s="10"/>
      <c r="AGQ48" s="10"/>
      <c r="AGR48" s="10"/>
      <c r="AGS48" s="10"/>
      <c r="AGT48" s="10"/>
      <c r="AGU48" s="10"/>
      <c r="AGV48" s="10"/>
      <c r="AGW48" s="10"/>
      <c r="AGX48" s="10"/>
      <c r="AGY48" s="10"/>
      <c r="AGZ48" s="10"/>
      <c r="AHA48" s="10"/>
      <c r="AHB48" s="10"/>
      <c r="AHC48" s="10"/>
      <c r="AHD48" s="10"/>
      <c r="AHE48" s="10"/>
      <c r="AHF48" s="10"/>
      <c r="AHG48" s="10"/>
      <c r="AHH48" s="10"/>
      <c r="AHI48" s="10"/>
      <c r="AHJ48" s="10"/>
      <c r="AHK48" s="10"/>
      <c r="AHL48" s="10"/>
      <c r="AHM48" s="10"/>
      <c r="AHN48" s="10"/>
      <c r="AHO48" s="10"/>
      <c r="AHP48" s="10"/>
      <c r="AHQ48" s="10"/>
      <c r="AHR48" s="10"/>
      <c r="AHS48" s="10"/>
      <c r="AHT48" s="10"/>
      <c r="AHU48" s="10"/>
      <c r="AHV48" s="10"/>
      <c r="AHW48" s="10"/>
      <c r="AHX48" s="10"/>
      <c r="AHY48" s="10"/>
      <c r="AHZ48" s="10"/>
      <c r="AIA48" s="10"/>
      <c r="AIB48" s="10"/>
      <c r="AIC48" s="10"/>
      <c r="AID48" s="10"/>
      <c r="AIE48" s="10"/>
      <c r="AIF48" s="10"/>
      <c r="AIG48" s="10"/>
      <c r="AIH48" s="10"/>
      <c r="AII48" s="10"/>
      <c r="AIJ48" s="10"/>
      <c r="AIK48" s="10"/>
      <c r="AIL48" s="10"/>
      <c r="AIM48" s="10"/>
      <c r="AIN48" s="10"/>
      <c r="AIO48" s="10"/>
      <c r="AIP48" s="10"/>
      <c r="AIQ48" s="10"/>
      <c r="AIR48" s="10"/>
      <c r="AIS48" s="10"/>
      <c r="AIT48" s="10"/>
      <c r="AIU48" s="10"/>
      <c r="AIV48" s="10"/>
      <c r="AIW48" s="10"/>
      <c r="AIX48" s="10"/>
      <c r="AIY48" s="10"/>
      <c r="AIZ48" s="10"/>
      <c r="AJA48" s="10"/>
      <c r="AJB48" s="10"/>
      <c r="AJC48" s="10"/>
      <c r="AJD48" s="10"/>
      <c r="AJE48" s="10"/>
      <c r="AJF48" s="10"/>
      <c r="AJG48" s="10"/>
      <c r="AJH48" s="10"/>
      <c r="AJI48" s="10"/>
      <c r="AJJ48" s="10"/>
      <c r="AJK48" s="10"/>
      <c r="AJL48" s="10"/>
      <c r="AJM48" s="10"/>
      <c r="AJN48" s="10"/>
      <c r="AJO48" s="10"/>
      <c r="AJP48" s="10"/>
      <c r="AJQ48" s="10"/>
      <c r="AJR48" s="10"/>
      <c r="AJS48" s="10"/>
      <c r="AJT48" s="10"/>
      <c r="AJU48" s="10"/>
      <c r="AJV48" s="10"/>
      <c r="AJW48" s="10"/>
      <c r="AJX48" s="10"/>
      <c r="AJY48" s="10"/>
      <c r="AJZ48" s="10"/>
      <c r="AKA48" s="10"/>
      <c r="AKB48" s="10"/>
      <c r="AKC48" s="10"/>
      <c r="AKD48" s="10"/>
      <c r="AKE48" s="10"/>
      <c r="AKF48" s="10"/>
      <c r="AKG48" s="10"/>
      <c r="AKH48" s="10"/>
      <c r="AKI48" s="10"/>
      <c r="AKJ48" s="10"/>
      <c r="AKK48" s="10"/>
      <c r="AKL48" s="10"/>
      <c r="AKM48" s="10"/>
      <c r="AKN48" s="10"/>
      <c r="AKO48" s="10"/>
      <c r="AKP48" s="10"/>
      <c r="AKQ48" s="10"/>
      <c r="AKR48" s="10"/>
      <c r="AKS48" s="10"/>
      <c r="AKT48" s="10"/>
      <c r="AKU48" s="10"/>
      <c r="AKV48" s="10"/>
      <c r="AKW48" s="10"/>
      <c r="AKX48" s="10"/>
      <c r="AKY48" s="10"/>
      <c r="AKZ48" s="10"/>
      <c r="ALA48" s="10"/>
      <c r="ALB48" s="10"/>
      <c r="ALC48" s="10"/>
      <c r="ALD48" s="10"/>
      <c r="ALE48" s="10"/>
      <c r="ALF48" s="10"/>
      <c r="ALG48" s="10"/>
      <c r="ALH48" s="10"/>
      <c r="ALI48" s="10"/>
      <c r="ALJ48" s="10"/>
      <c r="ALK48" s="10"/>
      <c r="ALL48" s="10"/>
      <c r="ALM48" s="10"/>
      <c r="ALN48" s="10"/>
      <c r="ALO48" s="10"/>
      <c r="ALP48" s="10"/>
      <c r="ALQ48" s="10"/>
      <c r="ALR48" s="10"/>
      <c r="ALS48" s="10"/>
      <c r="ALT48" s="10"/>
      <c r="ALU48" s="10"/>
      <c r="ALV48" s="10"/>
      <c r="ALW48" s="10"/>
      <c r="ALX48" s="10"/>
      <c r="ALY48" s="10"/>
      <c r="ALZ48" s="10"/>
      <c r="AMA48" s="10"/>
      <c r="AMB48" s="10"/>
      <c r="AMC48" s="10"/>
      <c r="AMD48" s="10"/>
      <c r="AME48" s="10"/>
      <c r="AMF48" s="10"/>
      <c r="AMG48" s="10"/>
      <c r="AMH48" s="10"/>
      <c r="AMI48" s="10"/>
      <c r="AMJ48" s="10"/>
    </row>
    <row r="49" spans="2:1024" s="3" customFormat="1" x14ac:dyDescent="0.3">
      <c r="B49" s="10"/>
      <c r="C49" s="10"/>
      <c r="D49" s="10"/>
      <c r="E49" s="10"/>
      <c r="F49" s="10"/>
      <c r="H49" s="10"/>
      <c r="I49" s="10"/>
      <c r="J49" s="10"/>
      <c r="K49" s="10"/>
      <c r="L49" s="10"/>
      <c r="M49" s="10"/>
      <c r="N49" s="10"/>
      <c r="O49" s="10"/>
      <c r="P49" s="10"/>
      <c r="Q49" s="10"/>
      <c r="R49" s="10"/>
      <c r="S49" s="10"/>
      <c r="T49" s="10"/>
      <c r="U49" s="10"/>
      <c r="V49" s="10"/>
      <c r="W49" s="10"/>
      <c r="X49" s="10"/>
      <c r="Y49" s="10"/>
      <c r="Z49" s="10"/>
      <c r="AA49" s="10"/>
      <c r="AB49" s="10"/>
      <c r="AC49" s="10"/>
      <c r="AD49" s="10"/>
      <c r="AE49" s="10"/>
      <c r="AF49" s="10"/>
      <c r="AG49" s="10"/>
      <c r="AH49" s="10"/>
      <c r="AI49" s="10"/>
      <c r="AJ49" s="10"/>
      <c r="AK49" s="10"/>
      <c r="AL49" s="10"/>
      <c r="AM49" s="10"/>
      <c r="AN49" s="10"/>
      <c r="AO49" s="10"/>
      <c r="AP49" s="10"/>
      <c r="AQ49" s="10"/>
      <c r="AR49" s="10"/>
      <c r="AS49" s="10"/>
      <c r="AT49" s="10"/>
      <c r="AU49" s="10"/>
      <c r="AV49" s="10"/>
      <c r="AW49" s="10"/>
      <c r="AX49" s="10"/>
      <c r="AY49" s="10"/>
      <c r="AZ49" s="10"/>
      <c r="BA49" s="10"/>
      <c r="BB49" s="10"/>
      <c r="BC49" s="10"/>
      <c r="BD49" s="10"/>
      <c r="BE49" s="10"/>
      <c r="BF49" s="10"/>
      <c r="BG49" s="10"/>
      <c r="BH49" s="10"/>
      <c r="BI49" s="10"/>
      <c r="BJ49" s="10"/>
      <c r="BK49" s="10"/>
      <c r="BL49" s="10"/>
      <c r="BM49" s="10"/>
      <c r="BN49" s="10"/>
      <c r="BO49" s="10"/>
      <c r="BP49" s="10"/>
      <c r="BQ49" s="10"/>
      <c r="BR49" s="10"/>
      <c r="BS49" s="10"/>
      <c r="BT49" s="10"/>
      <c r="BU49" s="10"/>
      <c r="BV49" s="10"/>
      <c r="BW49" s="10"/>
      <c r="BX49" s="10"/>
      <c r="BY49" s="10"/>
      <c r="BZ49" s="10"/>
      <c r="CA49" s="10"/>
      <c r="CB49" s="10"/>
      <c r="CC49" s="10"/>
      <c r="CD49" s="10"/>
      <c r="CE49" s="10"/>
      <c r="CF49" s="10"/>
      <c r="CG49" s="10"/>
      <c r="CH49" s="10"/>
      <c r="CI49" s="10"/>
      <c r="CJ49" s="10"/>
      <c r="CK49" s="10"/>
      <c r="CL49" s="10"/>
      <c r="CM49" s="10"/>
      <c r="CN49" s="10"/>
      <c r="CO49" s="10"/>
      <c r="CP49" s="10"/>
      <c r="CQ49" s="10"/>
      <c r="CR49" s="10"/>
      <c r="CS49" s="10"/>
      <c r="CT49" s="10"/>
      <c r="CU49" s="10"/>
      <c r="CV49" s="10"/>
      <c r="CW49" s="10"/>
      <c r="CX49" s="10"/>
      <c r="CY49" s="10"/>
      <c r="CZ49" s="10"/>
      <c r="DA49" s="10"/>
      <c r="DB49" s="10"/>
      <c r="DC49" s="10"/>
      <c r="DD49" s="10"/>
      <c r="DE49" s="10"/>
      <c r="DF49" s="10"/>
      <c r="DG49" s="10"/>
      <c r="DH49" s="10"/>
      <c r="DI49" s="10"/>
      <c r="DJ49" s="10"/>
      <c r="DK49" s="10"/>
      <c r="DL49" s="10"/>
      <c r="DM49" s="10"/>
      <c r="DN49" s="10"/>
      <c r="DO49" s="10"/>
      <c r="DP49" s="10"/>
      <c r="DQ49" s="10"/>
      <c r="DR49" s="10"/>
      <c r="DS49" s="10"/>
      <c r="DT49" s="10"/>
      <c r="DU49" s="10"/>
      <c r="DV49" s="10"/>
      <c r="DW49" s="10"/>
      <c r="DX49" s="10"/>
      <c r="DY49" s="10"/>
      <c r="DZ49" s="10"/>
      <c r="EA49" s="10"/>
      <c r="EB49" s="10"/>
      <c r="EC49" s="10"/>
      <c r="ED49" s="10"/>
      <c r="EE49" s="10"/>
      <c r="EF49" s="10"/>
      <c r="EG49" s="10"/>
      <c r="EH49" s="10"/>
      <c r="EI49" s="10"/>
      <c r="EJ49" s="10"/>
      <c r="EK49" s="10"/>
      <c r="EL49" s="10"/>
      <c r="EM49" s="10"/>
      <c r="EN49" s="10"/>
      <c r="EO49" s="10"/>
      <c r="EP49" s="10"/>
      <c r="EQ49" s="10"/>
      <c r="ER49" s="10"/>
      <c r="ES49" s="10"/>
      <c r="ET49" s="10"/>
      <c r="EU49" s="10"/>
      <c r="EV49" s="10"/>
      <c r="EW49" s="10"/>
      <c r="EX49" s="10"/>
      <c r="EY49" s="10"/>
      <c r="EZ49" s="10"/>
      <c r="FA49" s="10"/>
      <c r="FB49" s="10"/>
      <c r="FC49" s="10"/>
      <c r="FD49" s="10"/>
      <c r="FE49" s="10"/>
      <c r="FF49" s="10"/>
      <c r="FG49" s="10"/>
      <c r="FH49" s="10"/>
      <c r="FI49" s="10"/>
      <c r="FJ49" s="10"/>
      <c r="FK49" s="10"/>
      <c r="FL49" s="10"/>
      <c r="FM49" s="10"/>
      <c r="FN49" s="10"/>
      <c r="FO49" s="10"/>
      <c r="FP49" s="10"/>
      <c r="FQ49" s="10"/>
      <c r="FR49" s="10"/>
      <c r="FS49" s="10"/>
      <c r="FT49" s="10"/>
      <c r="FU49" s="10"/>
      <c r="FV49" s="10"/>
      <c r="FW49" s="10"/>
      <c r="FX49" s="10"/>
      <c r="FY49" s="10"/>
      <c r="FZ49" s="10"/>
      <c r="GA49" s="10"/>
      <c r="GB49" s="10"/>
      <c r="GC49" s="10"/>
      <c r="GD49" s="10"/>
      <c r="GE49" s="10"/>
      <c r="GF49" s="10"/>
      <c r="GG49" s="10"/>
      <c r="GH49" s="10"/>
      <c r="GI49" s="10"/>
      <c r="GJ49" s="10"/>
      <c r="GK49" s="10"/>
      <c r="GL49" s="10"/>
      <c r="GM49" s="10"/>
      <c r="GN49" s="10"/>
      <c r="GO49" s="10"/>
      <c r="GP49" s="10"/>
      <c r="GQ49" s="10"/>
      <c r="GR49" s="10"/>
      <c r="GS49" s="10"/>
      <c r="GT49" s="10"/>
      <c r="GU49" s="10"/>
      <c r="GV49" s="10"/>
      <c r="GW49" s="10"/>
      <c r="GX49" s="10"/>
      <c r="GY49" s="10"/>
      <c r="GZ49" s="10"/>
      <c r="HA49" s="10"/>
      <c r="HB49" s="10"/>
      <c r="HC49" s="10"/>
      <c r="HD49" s="10"/>
      <c r="HE49" s="10"/>
      <c r="HF49" s="10"/>
      <c r="HG49" s="10"/>
      <c r="HH49" s="10"/>
      <c r="HI49" s="10"/>
      <c r="HJ49" s="10"/>
      <c r="HK49" s="10"/>
      <c r="HL49" s="10"/>
      <c r="HM49" s="10"/>
      <c r="HN49" s="10"/>
      <c r="HO49" s="10"/>
      <c r="HP49" s="10"/>
      <c r="HQ49" s="10"/>
      <c r="HR49" s="10"/>
      <c r="HS49" s="10"/>
      <c r="HT49" s="10"/>
      <c r="HU49" s="10"/>
      <c r="HV49" s="10"/>
      <c r="HW49" s="10"/>
      <c r="HX49" s="10"/>
      <c r="HY49" s="10"/>
      <c r="HZ49" s="10"/>
      <c r="IA49" s="10"/>
      <c r="IB49" s="10"/>
      <c r="IC49" s="10"/>
      <c r="ID49" s="10"/>
      <c r="IE49" s="10"/>
      <c r="IF49" s="10"/>
      <c r="IG49" s="10"/>
      <c r="IH49" s="10"/>
      <c r="II49" s="10"/>
      <c r="IJ49" s="10"/>
      <c r="IK49" s="10"/>
      <c r="IL49" s="10"/>
      <c r="IM49" s="10"/>
      <c r="IN49" s="10"/>
      <c r="IO49" s="10"/>
      <c r="IP49" s="10"/>
      <c r="IQ49" s="10"/>
      <c r="IR49" s="10"/>
      <c r="IS49" s="10"/>
      <c r="IT49" s="10"/>
      <c r="IU49" s="10"/>
      <c r="IV49" s="10"/>
      <c r="IW49" s="10"/>
      <c r="IX49" s="10"/>
      <c r="IY49" s="10"/>
      <c r="IZ49" s="10"/>
      <c r="JA49" s="10"/>
      <c r="JB49" s="10"/>
      <c r="JC49" s="10"/>
      <c r="JD49" s="10"/>
      <c r="JE49" s="10"/>
      <c r="JF49" s="10"/>
      <c r="JG49" s="10"/>
      <c r="JH49" s="10"/>
      <c r="JI49" s="10"/>
      <c r="JJ49" s="10"/>
      <c r="JK49" s="10"/>
      <c r="JL49" s="10"/>
      <c r="JM49" s="10"/>
      <c r="JN49" s="10"/>
      <c r="JO49" s="10"/>
      <c r="JP49" s="10"/>
      <c r="JQ49" s="10"/>
      <c r="JR49" s="10"/>
      <c r="JS49" s="10"/>
      <c r="JT49" s="10"/>
      <c r="JU49" s="10"/>
      <c r="JV49" s="10"/>
      <c r="JW49" s="10"/>
      <c r="JX49" s="10"/>
      <c r="JY49" s="10"/>
      <c r="JZ49" s="10"/>
      <c r="KA49" s="10"/>
      <c r="KB49" s="10"/>
      <c r="KC49" s="10"/>
      <c r="KD49" s="10"/>
      <c r="KE49" s="10"/>
      <c r="KF49" s="10"/>
      <c r="KG49" s="10"/>
      <c r="KH49" s="10"/>
      <c r="KI49" s="10"/>
      <c r="KJ49" s="10"/>
      <c r="KK49" s="10"/>
      <c r="KL49" s="10"/>
      <c r="KM49" s="10"/>
      <c r="KN49" s="10"/>
      <c r="KO49" s="10"/>
      <c r="KP49" s="10"/>
      <c r="KQ49" s="10"/>
      <c r="KR49" s="10"/>
      <c r="KS49" s="10"/>
      <c r="KT49" s="10"/>
      <c r="KU49" s="10"/>
      <c r="KV49" s="10"/>
      <c r="KW49" s="10"/>
      <c r="KX49" s="10"/>
      <c r="KY49" s="10"/>
      <c r="KZ49" s="10"/>
      <c r="LA49" s="10"/>
      <c r="LB49" s="10"/>
      <c r="LC49" s="10"/>
      <c r="LD49" s="10"/>
      <c r="LE49" s="10"/>
      <c r="LF49" s="10"/>
      <c r="LG49" s="10"/>
      <c r="LH49" s="10"/>
      <c r="LI49" s="10"/>
      <c r="LJ49" s="10"/>
      <c r="LK49" s="10"/>
      <c r="LL49" s="10"/>
      <c r="LM49" s="10"/>
      <c r="LN49" s="10"/>
      <c r="LO49" s="10"/>
      <c r="LP49" s="10"/>
      <c r="LQ49" s="10"/>
      <c r="LR49" s="10"/>
      <c r="LS49" s="10"/>
      <c r="LT49" s="10"/>
      <c r="LU49" s="10"/>
      <c r="LV49" s="10"/>
      <c r="LW49" s="10"/>
      <c r="LX49" s="10"/>
      <c r="LY49" s="10"/>
      <c r="LZ49" s="10"/>
      <c r="MA49" s="10"/>
      <c r="MB49" s="10"/>
      <c r="MC49" s="10"/>
      <c r="MD49" s="10"/>
      <c r="ME49" s="10"/>
      <c r="MF49" s="10"/>
      <c r="MG49" s="10"/>
      <c r="MH49" s="10"/>
      <c r="MI49" s="10"/>
      <c r="MJ49" s="10"/>
      <c r="MK49" s="10"/>
      <c r="ML49" s="10"/>
      <c r="MM49" s="10"/>
      <c r="MN49" s="10"/>
      <c r="MO49" s="10"/>
      <c r="MP49" s="10"/>
      <c r="MQ49" s="10"/>
      <c r="MR49" s="10"/>
      <c r="MS49" s="10"/>
      <c r="MT49" s="10"/>
      <c r="MU49" s="10"/>
      <c r="MV49" s="10"/>
      <c r="MW49" s="10"/>
      <c r="MX49" s="10"/>
      <c r="MY49" s="10"/>
      <c r="MZ49" s="10"/>
      <c r="NA49" s="10"/>
      <c r="NB49" s="10"/>
      <c r="NC49" s="10"/>
      <c r="ND49" s="10"/>
      <c r="NE49" s="10"/>
      <c r="NF49" s="10"/>
      <c r="NG49" s="10"/>
      <c r="NH49" s="10"/>
      <c r="NI49" s="10"/>
      <c r="NJ49" s="10"/>
      <c r="NK49" s="10"/>
      <c r="NL49" s="10"/>
      <c r="NM49" s="10"/>
      <c r="NN49" s="10"/>
      <c r="NO49" s="10"/>
      <c r="NP49" s="10"/>
      <c r="NQ49" s="10"/>
      <c r="NR49" s="10"/>
      <c r="NS49" s="10"/>
      <c r="NT49" s="10"/>
      <c r="NU49" s="10"/>
      <c r="NV49" s="10"/>
      <c r="NW49" s="10"/>
      <c r="NX49" s="10"/>
      <c r="NY49" s="10"/>
      <c r="NZ49" s="10"/>
      <c r="OA49" s="10"/>
      <c r="OB49" s="10"/>
      <c r="OC49" s="10"/>
      <c r="OD49" s="10"/>
      <c r="OE49" s="10"/>
      <c r="OF49" s="10"/>
      <c r="OG49" s="10"/>
      <c r="OH49" s="10"/>
      <c r="OI49" s="10"/>
      <c r="OJ49" s="10"/>
      <c r="OK49" s="10"/>
      <c r="OL49" s="10"/>
      <c r="OM49" s="10"/>
      <c r="ON49" s="10"/>
      <c r="OO49" s="10"/>
      <c r="OP49" s="10"/>
      <c r="OQ49" s="10"/>
      <c r="OR49" s="10"/>
      <c r="OS49" s="10"/>
      <c r="OT49" s="10"/>
      <c r="OU49" s="10"/>
      <c r="OV49" s="10"/>
      <c r="OW49" s="10"/>
      <c r="OX49" s="10"/>
      <c r="OY49" s="10"/>
      <c r="OZ49" s="10"/>
      <c r="PA49" s="10"/>
      <c r="PB49" s="10"/>
      <c r="PC49" s="10"/>
      <c r="PD49" s="10"/>
      <c r="PE49" s="10"/>
      <c r="PF49" s="10"/>
      <c r="PG49" s="10"/>
      <c r="PH49" s="10"/>
      <c r="PI49" s="10"/>
      <c r="PJ49" s="10"/>
      <c r="PK49" s="10"/>
      <c r="PL49" s="10"/>
      <c r="PM49" s="10"/>
      <c r="PN49" s="10"/>
      <c r="PO49" s="10"/>
      <c r="PP49" s="10"/>
      <c r="PQ49" s="10"/>
      <c r="PR49" s="10"/>
      <c r="PS49" s="10"/>
      <c r="PT49" s="10"/>
      <c r="PU49" s="10"/>
      <c r="PV49" s="10"/>
      <c r="PW49" s="10"/>
      <c r="PX49" s="10"/>
      <c r="PY49" s="10"/>
      <c r="PZ49" s="10"/>
      <c r="QA49" s="10"/>
      <c r="QB49" s="10"/>
      <c r="QC49" s="10"/>
      <c r="QD49" s="10"/>
      <c r="QE49" s="10"/>
      <c r="QF49" s="10"/>
      <c r="QG49" s="10"/>
      <c r="QH49" s="10"/>
      <c r="QI49" s="10"/>
      <c r="QJ49" s="10"/>
      <c r="QK49" s="10"/>
      <c r="QL49" s="10"/>
      <c r="QM49" s="10"/>
      <c r="QN49" s="10"/>
      <c r="QO49" s="10"/>
      <c r="QP49" s="10"/>
      <c r="QQ49" s="10"/>
      <c r="QR49" s="10"/>
      <c r="QS49" s="10"/>
      <c r="QT49" s="10"/>
      <c r="QU49" s="10"/>
      <c r="QV49" s="10"/>
      <c r="QW49" s="10"/>
      <c r="QX49" s="10"/>
      <c r="QY49" s="10"/>
      <c r="QZ49" s="10"/>
      <c r="RA49" s="10"/>
      <c r="RB49" s="10"/>
      <c r="RC49" s="10"/>
      <c r="RD49" s="10"/>
      <c r="RE49" s="10"/>
      <c r="RF49" s="10"/>
      <c r="RG49" s="10"/>
      <c r="RH49" s="10"/>
      <c r="RI49" s="10"/>
      <c r="RJ49" s="10"/>
      <c r="RK49" s="10"/>
      <c r="RL49" s="10"/>
      <c r="RM49" s="10"/>
      <c r="RN49" s="10"/>
      <c r="RO49" s="10"/>
      <c r="RP49" s="10"/>
      <c r="RQ49" s="10"/>
      <c r="RR49" s="10"/>
      <c r="RS49" s="10"/>
      <c r="RT49" s="10"/>
      <c r="RU49" s="10"/>
      <c r="RV49" s="10"/>
      <c r="RW49" s="10"/>
      <c r="RX49" s="10"/>
      <c r="RY49" s="10"/>
      <c r="RZ49" s="10"/>
      <c r="SA49" s="10"/>
      <c r="SB49" s="10"/>
      <c r="SC49" s="10"/>
      <c r="SD49" s="10"/>
      <c r="SE49" s="10"/>
      <c r="SF49" s="10"/>
      <c r="SG49" s="10"/>
      <c r="SH49" s="10"/>
      <c r="SI49" s="10"/>
      <c r="SJ49" s="10"/>
      <c r="SK49" s="10"/>
      <c r="SL49" s="10"/>
      <c r="SM49" s="10"/>
      <c r="SN49" s="10"/>
      <c r="SO49" s="10"/>
      <c r="SP49" s="10"/>
      <c r="SQ49" s="10"/>
      <c r="SR49" s="10"/>
      <c r="SS49" s="10"/>
      <c r="ST49" s="10"/>
      <c r="SU49" s="10"/>
      <c r="SV49" s="10"/>
      <c r="SW49" s="10"/>
      <c r="SX49" s="10"/>
      <c r="SY49" s="10"/>
      <c r="SZ49" s="10"/>
      <c r="TA49" s="10"/>
      <c r="TB49" s="10"/>
      <c r="TC49" s="10"/>
      <c r="TD49" s="10"/>
      <c r="TE49" s="10"/>
      <c r="TF49" s="10"/>
      <c r="TG49" s="10"/>
      <c r="TH49" s="10"/>
      <c r="TI49" s="10"/>
      <c r="TJ49" s="10"/>
      <c r="TK49" s="10"/>
      <c r="TL49" s="10"/>
      <c r="TM49" s="10"/>
      <c r="TN49" s="10"/>
      <c r="TO49" s="10"/>
      <c r="TP49" s="10"/>
      <c r="TQ49" s="10"/>
      <c r="TR49" s="10"/>
      <c r="TS49" s="10"/>
      <c r="TT49" s="10"/>
      <c r="TU49" s="10"/>
      <c r="TV49" s="10"/>
      <c r="TW49" s="10"/>
      <c r="TX49" s="10"/>
      <c r="TY49" s="10"/>
      <c r="TZ49" s="10"/>
      <c r="UA49" s="10"/>
      <c r="UB49" s="10"/>
      <c r="UC49" s="10"/>
      <c r="UD49" s="10"/>
      <c r="UE49" s="10"/>
      <c r="UF49" s="10"/>
      <c r="UG49" s="10"/>
      <c r="UH49" s="10"/>
      <c r="UI49" s="10"/>
      <c r="UJ49" s="10"/>
      <c r="UK49" s="10"/>
      <c r="UL49" s="10"/>
      <c r="UM49" s="10"/>
      <c r="UN49" s="10"/>
      <c r="UO49" s="10"/>
      <c r="UP49" s="10"/>
      <c r="UQ49" s="10"/>
      <c r="UR49" s="10"/>
      <c r="US49" s="10"/>
      <c r="UT49" s="10"/>
      <c r="UU49" s="10"/>
      <c r="UV49" s="10"/>
      <c r="UW49" s="10"/>
      <c r="UX49" s="10"/>
      <c r="UY49" s="10"/>
      <c r="UZ49" s="10"/>
      <c r="VA49" s="10"/>
      <c r="VB49" s="10"/>
      <c r="VC49" s="10"/>
      <c r="VD49" s="10"/>
      <c r="VE49" s="10"/>
      <c r="VF49" s="10"/>
      <c r="VG49" s="10"/>
      <c r="VH49" s="10"/>
      <c r="VI49" s="10"/>
      <c r="VJ49" s="10"/>
      <c r="VK49" s="10"/>
      <c r="VL49" s="10"/>
      <c r="VM49" s="10"/>
      <c r="VN49" s="10"/>
      <c r="VO49" s="10"/>
      <c r="VP49" s="10"/>
      <c r="VQ49" s="10"/>
      <c r="VR49" s="10"/>
      <c r="VS49" s="10"/>
      <c r="VT49" s="10"/>
      <c r="VU49" s="10"/>
      <c r="VV49" s="10"/>
      <c r="VW49" s="10"/>
      <c r="VX49" s="10"/>
      <c r="VY49" s="10"/>
      <c r="VZ49" s="10"/>
      <c r="WA49" s="10"/>
      <c r="WB49" s="10"/>
      <c r="WC49" s="10"/>
      <c r="WD49" s="10"/>
      <c r="WE49" s="10"/>
      <c r="WF49" s="10"/>
      <c r="WG49" s="10"/>
      <c r="WH49" s="10"/>
      <c r="WI49" s="10"/>
      <c r="WJ49" s="10"/>
      <c r="WK49" s="10"/>
      <c r="WL49" s="10"/>
      <c r="WM49" s="10"/>
      <c r="WN49" s="10"/>
      <c r="WO49" s="10"/>
      <c r="WP49" s="10"/>
      <c r="WQ49" s="10"/>
      <c r="WR49" s="10"/>
      <c r="WS49" s="10"/>
      <c r="WT49" s="10"/>
      <c r="WU49" s="10"/>
      <c r="WV49" s="10"/>
      <c r="WW49" s="10"/>
      <c r="WX49" s="10"/>
      <c r="WY49" s="10"/>
      <c r="WZ49" s="10"/>
      <c r="XA49" s="10"/>
      <c r="XB49" s="10"/>
      <c r="XC49" s="10"/>
      <c r="XD49" s="10"/>
      <c r="XE49" s="10"/>
      <c r="XF49" s="10"/>
      <c r="XG49" s="10"/>
      <c r="XH49" s="10"/>
      <c r="XI49" s="10"/>
      <c r="XJ49" s="10"/>
      <c r="XK49" s="10"/>
      <c r="XL49" s="10"/>
      <c r="XM49" s="10"/>
      <c r="XN49" s="10"/>
      <c r="XO49" s="10"/>
      <c r="XP49" s="10"/>
      <c r="XQ49" s="10"/>
      <c r="XR49" s="10"/>
      <c r="XS49" s="10"/>
      <c r="XT49" s="10"/>
      <c r="XU49" s="10"/>
      <c r="XV49" s="10"/>
      <c r="XW49" s="10"/>
      <c r="XX49" s="10"/>
      <c r="XY49" s="10"/>
      <c r="XZ49" s="10"/>
      <c r="YA49" s="10"/>
      <c r="YB49" s="10"/>
      <c r="YC49" s="10"/>
      <c r="YD49" s="10"/>
      <c r="YE49" s="10"/>
      <c r="YF49" s="10"/>
      <c r="YG49" s="10"/>
      <c r="YH49" s="10"/>
      <c r="YI49" s="10"/>
      <c r="YJ49" s="10"/>
      <c r="YK49" s="10"/>
      <c r="YL49" s="10"/>
      <c r="YM49" s="10"/>
      <c r="YN49" s="10"/>
      <c r="YO49" s="10"/>
      <c r="YP49" s="10"/>
      <c r="YQ49" s="10"/>
      <c r="YR49" s="10"/>
      <c r="YS49" s="10"/>
      <c r="YT49" s="10"/>
      <c r="YU49" s="10"/>
      <c r="YV49" s="10"/>
      <c r="YW49" s="10"/>
      <c r="YX49" s="10"/>
      <c r="YY49" s="10"/>
      <c r="YZ49" s="10"/>
      <c r="ZA49" s="10"/>
      <c r="ZB49" s="10"/>
      <c r="ZC49" s="10"/>
      <c r="ZD49" s="10"/>
      <c r="ZE49" s="10"/>
      <c r="ZF49" s="10"/>
      <c r="ZG49" s="10"/>
      <c r="ZH49" s="10"/>
      <c r="ZI49" s="10"/>
      <c r="ZJ49" s="10"/>
      <c r="ZK49" s="10"/>
      <c r="ZL49" s="10"/>
      <c r="ZM49" s="10"/>
      <c r="ZN49" s="10"/>
      <c r="ZO49" s="10"/>
      <c r="ZP49" s="10"/>
      <c r="ZQ49" s="10"/>
      <c r="ZR49" s="10"/>
      <c r="ZS49" s="10"/>
      <c r="ZT49" s="10"/>
      <c r="ZU49" s="10"/>
      <c r="ZV49" s="10"/>
      <c r="ZW49" s="10"/>
      <c r="ZX49" s="10"/>
      <c r="ZY49" s="10"/>
      <c r="ZZ49" s="10"/>
      <c r="AAA49" s="10"/>
      <c r="AAB49" s="10"/>
      <c r="AAC49" s="10"/>
      <c r="AAD49" s="10"/>
      <c r="AAE49" s="10"/>
      <c r="AAF49" s="10"/>
      <c r="AAG49" s="10"/>
      <c r="AAH49" s="10"/>
      <c r="AAI49" s="10"/>
      <c r="AAJ49" s="10"/>
      <c r="AAK49" s="10"/>
      <c r="AAL49" s="10"/>
      <c r="AAM49" s="10"/>
      <c r="AAN49" s="10"/>
      <c r="AAO49" s="10"/>
      <c r="AAP49" s="10"/>
      <c r="AAQ49" s="10"/>
      <c r="AAR49" s="10"/>
      <c r="AAS49" s="10"/>
      <c r="AAT49" s="10"/>
      <c r="AAU49" s="10"/>
      <c r="AAV49" s="10"/>
      <c r="AAW49" s="10"/>
      <c r="AAX49" s="10"/>
      <c r="AAY49" s="10"/>
      <c r="AAZ49" s="10"/>
      <c r="ABA49" s="10"/>
      <c r="ABB49" s="10"/>
      <c r="ABC49" s="10"/>
      <c r="ABD49" s="10"/>
      <c r="ABE49" s="10"/>
      <c r="ABF49" s="10"/>
      <c r="ABG49" s="10"/>
      <c r="ABH49" s="10"/>
      <c r="ABI49" s="10"/>
      <c r="ABJ49" s="10"/>
      <c r="ABK49" s="10"/>
      <c r="ABL49" s="10"/>
      <c r="ABM49" s="10"/>
      <c r="ABN49" s="10"/>
      <c r="ABO49" s="10"/>
      <c r="ABP49" s="10"/>
      <c r="ABQ49" s="10"/>
      <c r="ABR49" s="10"/>
      <c r="ABS49" s="10"/>
      <c r="ABT49" s="10"/>
      <c r="ABU49" s="10"/>
      <c r="ABV49" s="10"/>
      <c r="ABW49" s="10"/>
      <c r="ABX49" s="10"/>
      <c r="ABY49" s="10"/>
      <c r="ABZ49" s="10"/>
      <c r="ACA49" s="10"/>
      <c r="ACB49" s="10"/>
      <c r="ACC49" s="10"/>
      <c r="ACD49" s="10"/>
      <c r="ACE49" s="10"/>
      <c r="ACF49" s="10"/>
      <c r="ACG49" s="10"/>
      <c r="ACH49" s="10"/>
      <c r="ACI49" s="10"/>
      <c r="ACJ49" s="10"/>
      <c r="ACK49" s="10"/>
      <c r="ACL49" s="10"/>
      <c r="ACM49" s="10"/>
      <c r="ACN49" s="10"/>
      <c r="ACO49" s="10"/>
      <c r="ACP49" s="10"/>
      <c r="ACQ49" s="10"/>
      <c r="ACR49" s="10"/>
      <c r="ACS49" s="10"/>
      <c r="ACT49" s="10"/>
      <c r="ACU49" s="10"/>
      <c r="ACV49" s="10"/>
      <c r="ACW49" s="10"/>
      <c r="ACX49" s="10"/>
      <c r="ACY49" s="10"/>
      <c r="ACZ49" s="10"/>
      <c r="ADA49" s="10"/>
      <c r="ADB49" s="10"/>
      <c r="ADC49" s="10"/>
      <c r="ADD49" s="10"/>
      <c r="ADE49" s="10"/>
      <c r="ADF49" s="10"/>
      <c r="ADG49" s="10"/>
      <c r="ADH49" s="10"/>
      <c r="ADI49" s="10"/>
      <c r="ADJ49" s="10"/>
      <c r="ADK49" s="10"/>
      <c r="ADL49" s="10"/>
      <c r="ADM49" s="10"/>
      <c r="ADN49" s="10"/>
      <c r="ADO49" s="10"/>
      <c r="ADP49" s="10"/>
      <c r="ADQ49" s="10"/>
      <c r="ADR49" s="10"/>
      <c r="ADS49" s="10"/>
      <c r="ADT49" s="10"/>
      <c r="ADU49" s="10"/>
      <c r="ADV49" s="10"/>
      <c r="ADW49" s="10"/>
      <c r="ADX49" s="10"/>
      <c r="ADY49" s="10"/>
      <c r="ADZ49" s="10"/>
      <c r="AEA49" s="10"/>
      <c r="AEB49" s="10"/>
      <c r="AEC49" s="10"/>
      <c r="AED49" s="10"/>
      <c r="AEE49" s="10"/>
      <c r="AEF49" s="10"/>
      <c r="AEG49" s="10"/>
      <c r="AEH49" s="10"/>
      <c r="AEI49" s="10"/>
      <c r="AEJ49" s="10"/>
      <c r="AEK49" s="10"/>
      <c r="AEL49" s="10"/>
      <c r="AEM49" s="10"/>
      <c r="AEN49" s="10"/>
      <c r="AEO49" s="10"/>
      <c r="AEP49" s="10"/>
      <c r="AEQ49" s="10"/>
      <c r="AER49" s="10"/>
      <c r="AES49" s="10"/>
      <c r="AET49" s="10"/>
      <c r="AEU49" s="10"/>
      <c r="AEV49" s="10"/>
      <c r="AEW49" s="10"/>
      <c r="AEX49" s="10"/>
      <c r="AEY49" s="10"/>
      <c r="AEZ49" s="10"/>
      <c r="AFA49" s="10"/>
      <c r="AFB49" s="10"/>
      <c r="AFC49" s="10"/>
      <c r="AFD49" s="10"/>
      <c r="AFE49" s="10"/>
      <c r="AFF49" s="10"/>
      <c r="AFG49" s="10"/>
      <c r="AFH49" s="10"/>
      <c r="AFI49" s="10"/>
      <c r="AFJ49" s="10"/>
      <c r="AFK49" s="10"/>
      <c r="AFL49" s="10"/>
      <c r="AFM49" s="10"/>
      <c r="AFN49" s="10"/>
      <c r="AFO49" s="10"/>
      <c r="AFP49" s="10"/>
      <c r="AFQ49" s="10"/>
      <c r="AFR49" s="10"/>
      <c r="AFS49" s="10"/>
      <c r="AFT49" s="10"/>
      <c r="AFU49" s="10"/>
      <c r="AFV49" s="10"/>
      <c r="AFW49" s="10"/>
      <c r="AFX49" s="10"/>
      <c r="AFY49" s="10"/>
      <c r="AFZ49" s="10"/>
      <c r="AGA49" s="10"/>
      <c r="AGB49" s="10"/>
      <c r="AGC49" s="10"/>
      <c r="AGD49" s="10"/>
      <c r="AGE49" s="10"/>
      <c r="AGF49" s="10"/>
      <c r="AGG49" s="10"/>
      <c r="AGH49" s="10"/>
      <c r="AGI49" s="10"/>
      <c r="AGJ49" s="10"/>
      <c r="AGK49" s="10"/>
      <c r="AGL49" s="10"/>
      <c r="AGM49" s="10"/>
      <c r="AGN49" s="10"/>
      <c r="AGO49" s="10"/>
      <c r="AGP49" s="10"/>
      <c r="AGQ49" s="10"/>
      <c r="AGR49" s="10"/>
      <c r="AGS49" s="10"/>
      <c r="AGT49" s="10"/>
      <c r="AGU49" s="10"/>
      <c r="AGV49" s="10"/>
      <c r="AGW49" s="10"/>
      <c r="AGX49" s="10"/>
      <c r="AGY49" s="10"/>
      <c r="AGZ49" s="10"/>
      <c r="AHA49" s="10"/>
      <c r="AHB49" s="10"/>
      <c r="AHC49" s="10"/>
      <c r="AHD49" s="10"/>
      <c r="AHE49" s="10"/>
      <c r="AHF49" s="10"/>
      <c r="AHG49" s="10"/>
      <c r="AHH49" s="10"/>
      <c r="AHI49" s="10"/>
      <c r="AHJ49" s="10"/>
      <c r="AHK49" s="10"/>
      <c r="AHL49" s="10"/>
      <c r="AHM49" s="10"/>
      <c r="AHN49" s="10"/>
      <c r="AHO49" s="10"/>
      <c r="AHP49" s="10"/>
      <c r="AHQ49" s="10"/>
      <c r="AHR49" s="10"/>
      <c r="AHS49" s="10"/>
      <c r="AHT49" s="10"/>
      <c r="AHU49" s="10"/>
      <c r="AHV49" s="10"/>
      <c r="AHW49" s="10"/>
      <c r="AHX49" s="10"/>
      <c r="AHY49" s="10"/>
      <c r="AHZ49" s="10"/>
      <c r="AIA49" s="10"/>
      <c r="AIB49" s="10"/>
      <c r="AIC49" s="10"/>
      <c r="AID49" s="10"/>
      <c r="AIE49" s="10"/>
      <c r="AIF49" s="10"/>
      <c r="AIG49" s="10"/>
      <c r="AIH49" s="10"/>
      <c r="AII49" s="10"/>
      <c r="AIJ49" s="10"/>
      <c r="AIK49" s="10"/>
      <c r="AIL49" s="10"/>
      <c r="AIM49" s="10"/>
      <c r="AIN49" s="10"/>
      <c r="AIO49" s="10"/>
      <c r="AIP49" s="10"/>
      <c r="AIQ49" s="10"/>
      <c r="AIR49" s="10"/>
      <c r="AIS49" s="10"/>
      <c r="AIT49" s="10"/>
      <c r="AIU49" s="10"/>
      <c r="AIV49" s="10"/>
      <c r="AIW49" s="10"/>
      <c r="AIX49" s="10"/>
      <c r="AIY49" s="10"/>
      <c r="AIZ49" s="10"/>
      <c r="AJA49" s="10"/>
      <c r="AJB49" s="10"/>
      <c r="AJC49" s="10"/>
      <c r="AJD49" s="10"/>
      <c r="AJE49" s="10"/>
      <c r="AJF49" s="10"/>
      <c r="AJG49" s="10"/>
      <c r="AJH49" s="10"/>
      <c r="AJI49" s="10"/>
      <c r="AJJ49" s="10"/>
      <c r="AJK49" s="10"/>
      <c r="AJL49" s="10"/>
      <c r="AJM49" s="10"/>
      <c r="AJN49" s="10"/>
      <c r="AJO49" s="10"/>
      <c r="AJP49" s="10"/>
      <c r="AJQ49" s="10"/>
      <c r="AJR49" s="10"/>
      <c r="AJS49" s="10"/>
      <c r="AJT49" s="10"/>
      <c r="AJU49" s="10"/>
      <c r="AJV49" s="10"/>
      <c r="AJW49" s="10"/>
      <c r="AJX49" s="10"/>
      <c r="AJY49" s="10"/>
      <c r="AJZ49" s="10"/>
      <c r="AKA49" s="10"/>
      <c r="AKB49" s="10"/>
      <c r="AKC49" s="10"/>
      <c r="AKD49" s="10"/>
      <c r="AKE49" s="10"/>
      <c r="AKF49" s="10"/>
      <c r="AKG49" s="10"/>
      <c r="AKH49" s="10"/>
      <c r="AKI49" s="10"/>
      <c r="AKJ49" s="10"/>
      <c r="AKK49" s="10"/>
      <c r="AKL49" s="10"/>
      <c r="AKM49" s="10"/>
      <c r="AKN49" s="10"/>
      <c r="AKO49" s="10"/>
      <c r="AKP49" s="10"/>
      <c r="AKQ49" s="10"/>
      <c r="AKR49" s="10"/>
      <c r="AKS49" s="10"/>
      <c r="AKT49" s="10"/>
      <c r="AKU49" s="10"/>
      <c r="AKV49" s="10"/>
      <c r="AKW49" s="10"/>
      <c r="AKX49" s="10"/>
      <c r="AKY49" s="10"/>
      <c r="AKZ49" s="10"/>
      <c r="ALA49" s="10"/>
      <c r="ALB49" s="10"/>
      <c r="ALC49" s="10"/>
      <c r="ALD49" s="10"/>
      <c r="ALE49" s="10"/>
      <c r="ALF49" s="10"/>
      <c r="ALG49" s="10"/>
      <c r="ALH49" s="10"/>
      <c r="ALI49" s="10"/>
      <c r="ALJ49" s="10"/>
      <c r="ALK49" s="10"/>
      <c r="ALL49" s="10"/>
      <c r="ALM49" s="10"/>
      <c r="ALN49" s="10"/>
      <c r="ALO49" s="10"/>
      <c r="ALP49" s="10"/>
      <c r="ALQ49" s="10"/>
      <c r="ALR49" s="10"/>
      <c r="ALS49" s="10"/>
      <c r="ALT49" s="10"/>
      <c r="ALU49" s="10"/>
      <c r="ALV49" s="10"/>
      <c r="ALW49" s="10"/>
      <c r="ALX49" s="10"/>
      <c r="ALY49" s="10"/>
      <c r="ALZ49" s="10"/>
      <c r="AMA49" s="10"/>
      <c r="AMB49" s="10"/>
      <c r="AMC49" s="10"/>
      <c r="AMD49" s="10"/>
      <c r="AME49" s="10"/>
      <c r="AMF49" s="10"/>
      <c r="AMG49" s="10"/>
      <c r="AMH49" s="10"/>
      <c r="AMI49" s="10"/>
      <c r="AMJ49" s="10"/>
    </row>
    <row r="50" spans="2:1024" s="3" customFormat="1" x14ac:dyDescent="0.3">
      <c r="B50" s="10"/>
      <c r="C50" s="10"/>
      <c r="D50" s="10"/>
      <c r="E50" s="10"/>
      <c r="F50" s="10"/>
      <c r="H50" s="10"/>
      <c r="I50" s="10"/>
      <c r="J50" s="10"/>
      <c r="K50" s="10"/>
      <c r="L50" s="10"/>
      <c r="M50" s="10"/>
      <c r="N50" s="10"/>
      <c r="O50" s="10"/>
      <c r="P50" s="10"/>
      <c r="Q50" s="10"/>
      <c r="R50" s="10"/>
      <c r="S50" s="10"/>
      <c r="T50" s="10"/>
      <c r="U50" s="10"/>
      <c r="V50" s="10"/>
      <c r="W50" s="10"/>
      <c r="X50" s="10"/>
      <c r="Y50" s="10"/>
      <c r="Z50" s="10"/>
      <c r="AA50" s="10"/>
      <c r="AB50" s="10"/>
      <c r="AC50" s="10"/>
      <c r="AD50" s="10"/>
      <c r="AE50" s="10"/>
      <c r="AF50" s="10"/>
      <c r="AG50" s="10"/>
      <c r="AH50" s="10"/>
      <c r="AI50" s="10"/>
      <c r="AJ50" s="10"/>
      <c r="AK50" s="10"/>
      <c r="AL50" s="10"/>
      <c r="AM50" s="10"/>
      <c r="AN50" s="10"/>
      <c r="AO50" s="10"/>
      <c r="AP50" s="10"/>
      <c r="AQ50" s="10"/>
      <c r="AR50" s="10"/>
      <c r="AS50" s="10"/>
      <c r="AT50" s="10"/>
      <c r="AU50" s="10"/>
      <c r="AV50" s="10"/>
      <c r="AW50" s="10"/>
      <c r="AX50" s="10"/>
      <c r="AY50" s="10"/>
      <c r="AZ50" s="10"/>
      <c r="BA50" s="10"/>
      <c r="BB50" s="10"/>
      <c r="BC50" s="10"/>
      <c r="BD50" s="10"/>
      <c r="BE50" s="10"/>
      <c r="BF50" s="10"/>
      <c r="BG50" s="10"/>
      <c r="BH50" s="10"/>
      <c r="BI50" s="10"/>
      <c r="BJ50" s="10"/>
      <c r="BK50" s="10"/>
      <c r="BL50" s="10"/>
      <c r="BM50" s="10"/>
      <c r="BN50" s="10"/>
      <c r="BO50" s="10"/>
      <c r="BP50" s="10"/>
      <c r="BQ50" s="10"/>
      <c r="BR50" s="10"/>
      <c r="BS50" s="10"/>
      <c r="BT50" s="10"/>
      <c r="BU50" s="10"/>
      <c r="BV50" s="10"/>
      <c r="BW50" s="10"/>
      <c r="BX50" s="10"/>
      <c r="BY50" s="10"/>
      <c r="BZ50" s="10"/>
      <c r="CA50" s="10"/>
      <c r="CB50" s="10"/>
      <c r="CC50" s="10"/>
      <c r="CD50" s="10"/>
      <c r="CE50" s="10"/>
      <c r="CF50" s="10"/>
      <c r="CG50" s="10"/>
      <c r="CH50" s="10"/>
      <c r="CI50" s="10"/>
      <c r="CJ50" s="10"/>
      <c r="CK50" s="10"/>
      <c r="CL50" s="10"/>
      <c r="CM50" s="10"/>
      <c r="CN50" s="10"/>
      <c r="CO50" s="10"/>
      <c r="CP50" s="10"/>
      <c r="CQ50" s="10"/>
      <c r="CR50" s="10"/>
      <c r="CS50" s="10"/>
      <c r="CT50" s="10"/>
      <c r="CU50" s="10"/>
      <c r="CV50" s="10"/>
      <c r="CW50" s="10"/>
      <c r="CX50" s="10"/>
      <c r="CY50" s="10"/>
      <c r="CZ50" s="10"/>
      <c r="DA50" s="10"/>
      <c r="DB50" s="10"/>
      <c r="DC50" s="10"/>
      <c r="DD50" s="10"/>
      <c r="DE50" s="10"/>
      <c r="DF50" s="10"/>
      <c r="DG50" s="10"/>
      <c r="DH50" s="10"/>
      <c r="DI50" s="10"/>
      <c r="DJ50" s="10"/>
      <c r="DK50" s="10"/>
      <c r="DL50" s="10"/>
      <c r="DM50" s="10"/>
      <c r="DN50" s="10"/>
      <c r="DO50" s="10"/>
      <c r="DP50" s="10"/>
      <c r="DQ50" s="10"/>
      <c r="DR50" s="10"/>
      <c r="DS50" s="10"/>
      <c r="DT50" s="10"/>
      <c r="DU50" s="10"/>
      <c r="DV50" s="10"/>
      <c r="DW50" s="10"/>
      <c r="DX50" s="10"/>
      <c r="DY50" s="10"/>
      <c r="DZ50" s="10"/>
      <c r="EA50" s="10"/>
      <c r="EB50" s="10"/>
      <c r="EC50" s="10"/>
      <c r="ED50" s="10"/>
      <c r="EE50" s="10"/>
      <c r="EF50" s="10"/>
      <c r="EG50" s="10"/>
      <c r="EH50" s="10"/>
      <c r="EI50" s="10"/>
      <c r="EJ50" s="10"/>
      <c r="EK50" s="10"/>
      <c r="EL50" s="10"/>
      <c r="EM50" s="10"/>
      <c r="EN50" s="10"/>
      <c r="EO50" s="10"/>
      <c r="EP50" s="10"/>
      <c r="EQ50" s="10"/>
      <c r="ER50" s="10"/>
      <c r="ES50" s="10"/>
      <c r="ET50" s="10"/>
      <c r="EU50" s="10"/>
      <c r="EV50" s="10"/>
      <c r="EW50" s="10"/>
      <c r="EX50" s="10"/>
      <c r="EY50" s="10"/>
      <c r="EZ50" s="10"/>
      <c r="FA50" s="10"/>
      <c r="FB50" s="10"/>
      <c r="FC50" s="10"/>
      <c r="FD50" s="10"/>
      <c r="FE50" s="10"/>
      <c r="FF50" s="10"/>
      <c r="FG50" s="10"/>
      <c r="FH50" s="10"/>
      <c r="FI50" s="10"/>
      <c r="FJ50" s="10"/>
      <c r="FK50" s="10"/>
      <c r="FL50" s="10"/>
      <c r="FM50" s="10"/>
      <c r="FN50" s="10"/>
      <c r="FO50" s="10"/>
      <c r="FP50" s="10"/>
      <c r="FQ50" s="10"/>
      <c r="FR50" s="10"/>
      <c r="FS50" s="10"/>
      <c r="FT50" s="10"/>
      <c r="FU50" s="10"/>
      <c r="FV50" s="10"/>
      <c r="FW50" s="10"/>
      <c r="FX50" s="10"/>
      <c r="FY50" s="10"/>
      <c r="FZ50" s="10"/>
      <c r="GA50" s="10"/>
      <c r="GB50" s="10"/>
      <c r="GC50" s="10"/>
      <c r="GD50" s="10"/>
      <c r="GE50" s="10"/>
      <c r="GF50" s="10"/>
      <c r="GG50" s="10"/>
      <c r="GH50" s="10"/>
      <c r="GI50" s="10"/>
      <c r="GJ50" s="10"/>
      <c r="GK50" s="10"/>
      <c r="GL50" s="10"/>
      <c r="GM50" s="10"/>
      <c r="GN50" s="10"/>
      <c r="GO50" s="10"/>
      <c r="GP50" s="10"/>
      <c r="GQ50" s="10"/>
      <c r="GR50" s="10"/>
      <c r="GS50" s="10"/>
      <c r="GT50" s="10"/>
      <c r="GU50" s="10"/>
      <c r="GV50" s="10"/>
      <c r="GW50" s="10"/>
      <c r="GX50" s="10"/>
      <c r="GY50" s="10"/>
      <c r="GZ50" s="10"/>
      <c r="HA50" s="10"/>
      <c r="HB50" s="10"/>
      <c r="HC50" s="10"/>
      <c r="HD50" s="10"/>
      <c r="HE50" s="10"/>
      <c r="HF50" s="10"/>
      <c r="HG50" s="10"/>
      <c r="HH50" s="10"/>
      <c r="HI50" s="10"/>
      <c r="HJ50" s="10"/>
      <c r="HK50" s="10"/>
      <c r="HL50" s="10"/>
      <c r="HM50" s="10"/>
      <c r="HN50" s="10"/>
      <c r="HO50" s="10"/>
      <c r="HP50" s="10"/>
      <c r="HQ50" s="10"/>
      <c r="HR50" s="10"/>
      <c r="HS50" s="10"/>
      <c r="HT50" s="10"/>
      <c r="HU50" s="10"/>
      <c r="HV50" s="10"/>
      <c r="HW50" s="10"/>
      <c r="HX50" s="10"/>
      <c r="HY50" s="10"/>
      <c r="HZ50" s="10"/>
      <c r="IA50" s="10"/>
      <c r="IB50" s="10"/>
      <c r="IC50" s="10"/>
      <c r="ID50" s="10"/>
      <c r="IE50" s="10"/>
      <c r="IF50" s="10"/>
      <c r="IG50" s="10"/>
      <c r="IH50" s="10"/>
      <c r="II50" s="10"/>
      <c r="IJ50" s="10"/>
      <c r="IK50" s="10"/>
      <c r="IL50" s="10"/>
      <c r="IM50" s="10"/>
      <c r="IN50" s="10"/>
      <c r="IO50" s="10"/>
      <c r="IP50" s="10"/>
      <c r="IQ50" s="10"/>
      <c r="IR50" s="10"/>
      <c r="IS50" s="10"/>
      <c r="IT50" s="10"/>
      <c r="IU50" s="10"/>
      <c r="IV50" s="10"/>
      <c r="IW50" s="10"/>
      <c r="IX50" s="10"/>
      <c r="IY50" s="10"/>
      <c r="IZ50" s="10"/>
      <c r="JA50" s="10"/>
      <c r="JB50" s="10"/>
      <c r="JC50" s="10"/>
      <c r="JD50" s="10"/>
      <c r="JE50" s="10"/>
      <c r="JF50" s="10"/>
      <c r="JG50" s="10"/>
      <c r="JH50" s="10"/>
      <c r="JI50" s="10"/>
      <c r="JJ50" s="10"/>
      <c r="JK50" s="10"/>
      <c r="JL50" s="10"/>
      <c r="JM50" s="10"/>
      <c r="JN50" s="10"/>
      <c r="JO50" s="10"/>
      <c r="JP50" s="10"/>
      <c r="JQ50" s="10"/>
      <c r="JR50" s="10"/>
      <c r="JS50" s="10"/>
      <c r="JT50" s="10"/>
      <c r="JU50" s="10"/>
      <c r="JV50" s="10"/>
      <c r="JW50" s="10"/>
      <c r="JX50" s="10"/>
      <c r="JY50" s="10"/>
      <c r="JZ50" s="10"/>
      <c r="KA50" s="10"/>
      <c r="KB50" s="10"/>
      <c r="KC50" s="10"/>
      <c r="KD50" s="10"/>
      <c r="KE50" s="10"/>
      <c r="KF50" s="10"/>
      <c r="KG50" s="10"/>
      <c r="KH50" s="10"/>
      <c r="KI50" s="10"/>
      <c r="KJ50" s="10"/>
      <c r="KK50" s="10"/>
      <c r="KL50" s="10"/>
      <c r="KM50" s="10"/>
      <c r="KN50" s="10"/>
      <c r="KO50" s="10"/>
      <c r="KP50" s="10"/>
      <c r="KQ50" s="10"/>
      <c r="KR50" s="10"/>
      <c r="KS50" s="10"/>
      <c r="KT50" s="10"/>
      <c r="KU50" s="10"/>
      <c r="KV50" s="10"/>
      <c r="KW50" s="10"/>
      <c r="KX50" s="10"/>
      <c r="KY50" s="10"/>
      <c r="KZ50" s="10"/>
      <c r="LA50" s="10"/>
      <c r="LB50" s="10"/>
      <c r="LC50" s="10"/>
      <c r="LD50" s="10"/>
      <c r="LE50" s="10"/>
      <c r="LF50" s="10"/>
      <c r="LG50" s="10"/>
      <c r="LH50" s="10"/>
      <c r="LI50" s="10"/>
      <c r="LJ50" s="10"/>
      <c r="LK50" s="10"/>
      <c r="LL50" s="10"/>
      <c r="LM50" s="10"/>
      <c r="LN50" s="10"/>
      <c r="LO50" s="10"/>
      <c r="LP50" s="10"/>
      <c r="LQ50" s="10"/>
      <c r="LR50" s="10"/>
      <c r="LS50" s="10"/>
      <c r="LT50" s="10"/>
      <c r="LU50" s="10"/>
      <c r="LV50" s="10"/>
      <c r="LW50" s="10"/>
      <c r="LX50" s="10"/>
      <c r="LY50" s="10"/>
      <c r="LZ50" s="10"/>
      <c r="MA50" s="10"/>
      <c r="MB50" s="10"/>
      <c r="MC50" s="10"/>
      <c r="MD50" s="10"/>
      <c r="ME50" s="10"/>
      <c r="MF50" s="10"/>
      <c r="MG50" s="10"/>
      <c r="MH50" s="10"/>
      <c r="MI50" s="10"/>
      <c r="MJ50" s="10"/>
      <c r="MK50" s="10"/>
      <c r="ML50" s="10"/>
      <c r="MM50" s="10"/>
      <c r="MN50" s="10"/>
      <c r="MO50" s="10"/>
      <c r="MP50" s="10"/>
      <c r="MQ50" s="10"/>
      <c r="MR50" s="10"/>
      <c r="MS50" s="10"/>
      <c r="MT50" s="10"/>
      <c r="MU50" s="10"/>
      <c r="MV50" s="10"/>
      <c r="MW50" s="10"/>
      <c r="MX50" s="10"/>
      <c r="MY50" s="10"/>
      <c r="MZ50" s="10"/>
      <c r="NA50" s="10"/>
      <c r="NB50" s="10"/>
      <c r="NC50" s="10"/>
      <c r="ND50" s="10"/>
      <c r="NE50" s="10"/>
      <c r="NF50" s="10"/>
      <c r="NG50" s="10"/>
      <c r="NH50" s="10"/>
      <c r="NI50" s="10"/>
      <c r="NJ50" s="10"/>
      <c r="NK50" s="10"/>
      <c r="NL50" s="10"/>
      <c r="NM50" s="10"/>
      <c r="NN50" s="10"/>
      <c r="NO50" s="10"/>
      <c r="NP50" s="10"/>
      <c r="NQ50" s="10"/>
      <c r="NR50" s="10"/>
      <c r="NS50" s="10"/>
      <c r="NT50" s="10"/>
      <c r="NU50" s="10"/>
      <c r="NV50" s="10"/>
      <c r="NW50" s="10"/>
      <c r="NX50" s="10"/>
      <c r="NY50" s="10"/>
      <c r="NZ50" s="10"/>
      <c r="OA50" s="10"/>
      <c r="OB50" s="10"/>
      <c r="OC50" s="10"/>
      <c r="OD50" s="10"/>
      <c r="OE50" s="10"/>
      <c r="OF50" s="10"/>
      <c r="OG50" s="10"/>
      <c r="OH50" s="10"/>
      <c r="OI50" s="10"/>
      <c r="OJ50" s="10"/>
      <c r="OK50" s="10"/>
      <c r="OL50" s="10"/>
      <c r="OM50" s="10"/>
      <c r="ON50" s="10"/>
      <c r="OO50" s="10"/>
      <c r="OP50" s="10"/>
      <c r="OQ50" s="10"/>
      <c r="OR50" s="10"/>
      <c r="OS50" s="10"/>
      <c r="OT50" s="10"/>
      <c r="OU50" s="10"/>
      <c r="OV50" s="10"/>
      <c r="OW50" s="10"/>
      <c r="OX50" s="10"/>
      <c r="OY50" s="10"/>
      <c r="OZ50" s="10"/>
      <c r="PA50" s="10"/>
      <c r="PB50" s="10"/>
      <c r="PC50" s="10"/>
      <c r="PD50" s="10"/>
      <c r="PE50" s="10"/>
      <c r="PF50" s="10"/>
      <c r="PG50" s="10"/>
      <c r="PH50" s="10"/>
      <c r="PI50" s="10"/>
      <c r="PJ50" s="10"/>
      <c r="PK50" s="10"/>
      <c r="PL50" s="10"/>
      <c r="PM50" s="10"/>
      <c r="PN50" s="10"/>
      <c r="PO50" s="10"/>
      <c r="PP50" s="10"/>
      <c r="PQ50" s="10"/>
      <c r="PR50" s="10"/>
      <c r="PS50" s="10"/>
      <c r="PT50" s="10"/>
      <c r="PU50" s="10"/>
      <c r="PV50" s="10"/>
      <c r="PW50" s="10"/>
      <c r="PX50" s="10"/>
      <c r="PY50" s="10"/>
      <c r="PZ50" s="10"/>
      <c r="QA50" s="10"/>
      <c r="QB50" s="10"/>
      <c r="QC50" s="10"/>
      <c r="QD50" s="10"/>
      <c r="QE50" s="10"/>
      <c r="QF50" s="10"/>
      <c r="QG50" s="10"/>
      <c r="QH50" s="10"/>
      <c r="QI50" s="10"/>
      <c r="QJ50" s="10"/>
      <c r="QK50" s="10"/>
      <c r="QL50" s="10"/>
      <c r="QM50" s="10"/>
      <c r="QN50" s="10"/>
      <c r="QO50" s="10"/>
      <c r="QP50" s="10"/>
      <c r="QQ50" s="10"/>
      <c r="QR50" s="10"/>
      <c r="QS50" s="10"/>
      <c r="QT50" s="10"/>
      <c r="QU50" s="10"/>
      <c r="QV50" s="10"/>
      <c r="QW50" s="10"/>
      <c r="QX50" s="10"/>
      <c r="QY50" s="10"/>
      <c r="QZ50" s="10"/>
      <c r="RA50" s="10"/>
      <c r="RB50" s="10"/>
      <c r="RC50" s="10"/>
      <c r="RD50" s="10"/>
      <c r="RE50" s="10"/>
      <c r="RF50" s="10"/>
      <c r="RG50" s="10"/>
      <c r="RH50" s="10"/>
      <c r="RI50" s="10"/>
      <c r="RJ50" s="10"/>
      <c r="RK50" s="10"/>
      <c r="RL50" s="10"/>
      <c r="RM50" s="10"/>
      <c r="RN50" s="10"/>
      <c r="RO50" s="10"/>
      <c r="RP50" s="10"/>
      <c r="RQ50" s="10"/>
      <c r="RR50" s="10"/>
      <c r="RS50" s="10"/>
      <c r="RT50" s="10"/>
      <c r="RU50" s="10"/>
      <c r="RV50" s="10"/>
      <c r="RW50" s="10"/>
      <c r="RX50" s="10"/>
      <c r="RY50" s="10"/>
      <c r="RZ50" s="10"/>
      <c r="SA50" s="10"/>
      <c r="SB50" s="10"/>
      <c r="SC50" s="10"/>
      <c r="SD50" s="10"/>
      <c r="SE50" s="10"/>
      <c r="SF50" s="10"/>
      <c r="SG50" s="10"/>
      <c r="SH50" s="10"/>
      <c r="SI50" s="10"/>
      <c r="SJ50" s="10"/>
      <c r="SK50" s="10"/>
      <c r="SL50" s="10"/>
      <c r="SM50" s="10"/>
      <c r="SN50" s="10"/>
      <c r="SO50" s="10"/>
      <c r="SP50" s="10"/>
      <c r="SQ50" s="10"/>
      <c r="SR50" s="10"/>
      <c r="SS50" s="10"/>
      <c r="ST50" s="10"/>
      <c r="SU50" s="10"/>
      <c r="SV50" s="10"/>
      <c r="SW50" s="10"/>
      <c r="SX50" s="10"/>
      <c r="SY50" s="10"/>
      <c r="SZ50" s="10"/>
      <c r="TA50" s="10"/>
      <c r="TB50" s="10"/>
      <c r="TC50" s="10"/>
      <c r="TD50" s="10"/>
      <c r="TE50" s="10"/>
      <c r="TF50" s="10"/>
      <c r="TG50" s="10"/>
      <c r="TH50" s="10"/>
      <c r="TI50" s="10"/>
      <c r="TJ50" s="10"/>
      <c r="TK50" s="10"/>
      <c r="TL50" s="10"/>
      <c r="TM50" s="10"/>
      <c r="TN50" s="10"/>
      <c r="TO50" s="10"/>
      <c r="TP50" s="10"/>
      <c r="TQ50" s="10"/>
      <c r="TR50" s="10"/>
      <c r="TS50" s="10"/>
      <c r="TT50" s="10"/>
      <c r="TU50" s="10"/>
      <c r="TV50" s="10"/>
      <c r="TW50" s="10"/>
      <c r="TX50" s="10"/>
      <c r="TY50" s="10"/>
      <c r="TZ50" s="10"/>
      <c r="UA50" s="10"/>
      <c r="UB50" s="10"/>
      <c r="UC50" s="10"/>
      <c r="UD50" s="10"/>
      <c r="UE50" s="10"/>
      <c r="UF50" s="10"/>
      <c r="UG50" s="10"/>
      <c r="UH50" s="10"/>
      <c r="UI50" s="10"/>
      <c r="UJ50" s="10"/>
      <c r="UK50" s="10"/>
      <c r="UL50" s="10"/>
      <c r="UM50" s="10"/>
      <c r="UN50" s="10"/>
      <c r="UO50" s="10"/>
      <c r="UP50" s="10"/>
      <c r="UQ50" s="10"/>
      <c r="UR50" s="10"/>
      <c r="US50" s="10"/>
      <c r="UT50" s="10"/>
      <c r="UU50" s="10"/>
      <c r="UV50" s="10"/>
      <c r="UW50" s="10"/>
      <c r="UX50" s="10"/>
      <c r="UY50" s="10"/>
      <c r="UZ50" s="10"/>
      <c r="VA50" s="10"/>
      <c r="VB50" s="10"/>
      <c r="VC50" s="10"/>
      <c r="VD50" s="10"/>
      <c r="VE50" s="10"/>
      <c r="VF50" s="10"/>
      <c r="VG50" s="10"/>
      <c r="VH50" s="10"/>
      <c r="VI50" s="10"/>
      <c r="VJ50" s="10"/>
      <c r="VK50" s="10"/>
      <c r="VL50" s="10"/>
      <c r="VM50" s="10"/>
      <c r="VN50" s="10"/>
      <c r="VO50" s="10"/>
      <c r="VP50" s="10"/>
      <c r="VQ50" s="10"/>
      <c r="VR50" s="10"/>
      <c r="VS50" s="10"/>
      <c r="VT50" s="10"/>
      <c r="VU50" s="10"/>
      <c r="VV50" s="10"/>
      <c r="VW50" s="10"/>
      <c r="VX50" s="10"/>
      <c r="VY50" s="10"/>
      <c r="VZ50" s="10"/>
      <c r="WA50" s="10"/>
      <c r="WB50" s="10"/>
      <c r="WC50" s="10"/>
      <c r="WD50" s="10"/>
      <c r="WE50" s="10"/>
      <c r="WF50" s="10"/>
      <c r="WG50" s="10"/>
      <c r="WH50" s="10"/>
      <c r="WI50" s="10"/>
      <c r="WJ50" s="10"/>
      <c r="WK50" s="10"/>
      <c r="WL50" s="10"/>
      <c r="WM50" s="10"/>
      <c r="WN50" s="10"/>
      <c r="WO50" s="10"/>
      <c r="WP50" s="10"/>
      <c r="WQ50" s="10"/>
      <c r="WR50" s="10"/>
      <c r="WS50" s="10"/>
      <c r="WT50" s="10"/>
      <c r="WU50" s="10"/>
      <c r="WV50" s="10"/>
      <c r="WW50" s="10"/>
      <c r="WX50" s="10"/>
      <c r="WY50" s="10"/>
      <c r="WZ50" s="10"/>
      <c r="XA50" s="10"/>
      <c r="XB50" s="10"/>
      <c r="XC50" s="10"/>
      <c r="XD50" s="10"/>
      <c r="XE50" s="10"/>
      <c r="XF50" s="10"/>
      <c r="XG50" s="10"/>
      <c r="XH50" s="10"/>
      <c r="XI50" s="10"/>
      <c r="XJ50" s="10"/>
      <c r="XK50" s="10"/>
      <c r="XL50" s="10"/>
      <c r="XM50" s="10"/>
      <c r="XN50" s="10"/>
      <c r="XO50" s="10"/>
      <c r="XP50" s="10"/>
      <c r="XQ50" s="10"/>
      <c r="XR50" s="10"/>
      <c r="XS50" s="10"/>
      <c r="XT50" s="10"/>
      <c r="XU50" s="10"/>
      <c r="XV50" s="10"/>
      <c r="XW50" s="10"/>
      <c r="XX50" s="10"/>
      <c r="XY50" s="10"/>
      <c r="XZ50" s="10"/>
      <c r="YA50" s="10"/>
      <c r="YB50" s="10"/>
      <c r="YC50" s="10"/>
      <c r="YD50" s="10"/>
      <c r="YE50" s="10"/>
      <c r="YF50" s="10"/>
      <c r="YG50" s="10"/>
      <c r="YH50" s="10"/>
      <c r="YI50" s="10"/>
      <c r="YJ50" s="10"/>
      <c r="YK50" s="10"/>
      <c r="YL50" s="10"/>
      <c r="YM50" s="10"/>
      <c r="YN50" s="10"/>
      <c r="YO50" s="10"/>
      <c r="YP50" s="10"/>
      <c r="YQ50" s="10"/>
      <c r="YR50" s="10"/>
      <c r="YS50" s="10"/>
      <c r="YT50" s="10"/>
      <c r="YU50" s="10"/>
      <c r="YV50" s="10"/>
      <c r="YW50" s="10"/>
      <c r="YX50" s="10"/>
      <c r="YY50" s="10"/>
      <c r="YZ50" s="10"/>
      <c r="ZA50" s="10"/>
      <c r="ZB50" s="10"/>
      <c r="ZC50" s="10"/>
      <c r="ZD50" s="10"/>
      <c r="ZE50" s="10"/>
      <c r="ZF50" s="10"/>
      <c r="ZG50" s="10"/>
      <c r="ZH50" s="10"/>
      <c r="ZI50" s="10"/>
      <c r="ZJ50" s="10"/>
      <c r="ZK50" s="10"/>
      <c r="ZL50" s="10"/>
      <c r="ZM50" s="10"/>
      <c r="ZN50" s="10"/>
      <c r="ZO50" s="10"/>
      <c r="ZP50" s="10"/>
      <c r="ZQ50" s="10"/>
      <c r="ZR50" s="10"/>
      <c r="ZS50" s="10"/>
      <c r="ZT50" s="10"/>
      <c r="ZU50" s="10"/>
      <c r="ZV50" s="10"/>
      <c r="ZW50" s="10"/>
      <c r="ZX50" s="10"/>
      <c r="ZY50" s="10"/>
      <c r="ZZ50" s="10"/>
      <c r="AAA50" s="10"/>
      <c r="AAB50" s="10"/>
      <c r="AAC50" s="10"/>
      <c r="AAD50" s="10"/>
      <c r="AAE50" s="10"/>
      <c r="AAF50" s="10"/>
      <c r="AAG50" s="10"/>
      <c r="AAH50" s="10"/>
      <c r="AAI50" s="10"/>
      <c r="AAJ50" s="10"/>
      <c r="AAK50" s="10"/>
      <c r="AAL50" s="10"/>
      <c r="AAM50" s="10"/>
      <c r="AAN50" s="10"/>
      <c r="AAO50" s="10"/>
      <c r="AAP50" s="10"/>
      <c r="AAQ50" s="10"/>
      <c r="AAR50" s="10"/>
      <c r="AAS50" s="10"/>
      <c r="AAT50" s="10"/>
      <c r="AAU50" s="10"/>
      <c r="AAV50" s="10"/>
      <c r="AAW50" s="10"/>
      <c r="AAX50" s="10"/>
      <c r="AAY50" s="10"/>
      <c r="AAZ50" s="10"/>
      <c r="ABA50" s="10"/>
      <c r="ABB50" s="10"/>
      <c r="ABC50" s="10"/>
      <c r="ABD50" s="10"/>
      <c r="ABE50" s="10"/>
      <c r="ABF50" s="10"/>
      <c r="ABG50" s="10"/>
      <c r="ABH50" s="10"/>
      <c r="ABI50" s="10"/>
      <c r="ABJ50" s="10"/>
      <c r="ABK50" s="10"/>
      <c r="ABL50" s="10"/>
      <c r="ABM50" s="10"/>
      <c r="ABN50" s="10"/>
      <c r="ABO50" s="10"/>
      <c r="ABP50" s="10"/>
      <c r="ABQ50" s="10"/>
      <c r="ABR50" s="10"/>
      <c r="ABS50" s="10"/>
      <c r="ABT50" s="10"/>
      <c r="ABU50" s="10"/>
      <c r="ABV50" s="10"/>
      <c r="ABW50" s="10"/>
      <c r="ABX50" s="10"/>
      <c r="ABY50" s="10"/>
      <c r="ABZ50" s="10"/>
      <c r="ACA50" s="10"/>
      <c r="ACB50" s="10"/>
      <c r="ACC50" s="10"/>
      <c r="ACD50" s="10"/>
      <c r="ACE50" s="10"/>
      <c r="ACF50" s="10"/>
      <c r="ACG50" s="10"/>
      <c r="ACH50" s="10"/>
      <c r="ACI50" s="10"/>
      <c r="ACJ50" s="10"/>
      <c r="ACK50" s="10"/>
      <c r="ACL50" s="10"/>
      <c r="ACM50" s="10"/>
      <c r="ACN50" s="10"/>
      <c r="ACO50" s="10"/>
      <c r="ACP50" s="10"/>
      <c r="ACQ50" s="10"/>
      <c r="ACR50" s="10"/>
      <c r="ACS50" s="10"/>
      <c r="ACT50" s="10"/>
      <c r="ACU50" s="10"/>
      <c r="ACV50" s="10"/>
      <c r="ACW50" s="10"/>
      <c r="ACX50" s="10"/>
      <c r="ACY50" s="10"/>
      <c r="ACZ50" s="10"/>
      <c r="ADA50" s="10"/>
      <c r="ADB50" s="10"/>
      <c r="ADC50" s="10"/>
      <c r="ADD50" s="10"/>
      <c r="ADE50" s="10"/>
      <c r="ADF50" s="10"/>
      <c r="ADG50" s="10"/>
      <c r="ADH50" s="10"/>
      <c r="ADI50" s="10"/>
      <c r="ADJ50" s="10"/>
      <c r="ADK50" s="10"/>
      <c r="ADL50" s="10"/>
      <c r="ADM50" s="10"/>
      <c r="ADN50" s="10"/>
      <c r="ADO50" s="10"/>
      <c r="ADP50" s="10"/>
      <c r="ADQ50" s="10"/>
      <c r="ADR50" s="10"/>
      <c r="ADS50" s="10"/>
      <c r="ADT50" s="10"/>
      <c r="ADU50" s="10"/>
      <c r="ADV50" s="10"/>
      <c r="ADW50" s="10"/>
      <c r="ADX50" s="10"/>
      <c r="ADY50" s="10"/>
      <c r="ADZ50" s="10"/>
      <c r="AEA50" s="10"/>
      <c r="AEB50" s="10"/>
      <c r="AEC50" s="10"/>
      <c r="AED50" s="10"/>
      <c r="AEE50" s="10"/>
      <c r="AEF50" s="10"/>
      <c r="AEG50" s="10"/>
      <c r="AEH50" s="10"/>
      <c r="AEI50" s="10"/>
      <c r="AEJ50" s="10"/>
      <c r="AEK50" s="10"/>
      <c r="AEL50" s="10"/>
      <c r="AEM50" s="10"/>
      <c r="AEN50" s="10"/>
      <c r="AEO50" s="10"/>
      <c r="AEP50" s="10"/>
      <c r="AEQ50" s="10"/>
      <c r="AER50" s="10"/>
      <c r="AES50" s="10"/>
      <c r="AET50" s="10"/>
      <c r="AEU50" s="10"/>
      <c r="AEV50" s="10"/>
      <c r="AEW50" s="10"/>
      <c r="AEX50" s="10"/>
      <c r="AEY50" s="10"/>
      <c r="AEZ50" s="10"/>
      <c r="AFA50" s="10"/>
      <c r="AFB50" s="10"/>
      <c r="AFC50" s="10"/>
      <c r="AFD50" s="10"/>
      <c r="AFE50" s="10"/>
      <c r="AFF50" s="10"/>
      <c r="AFG50" s="10"/>
      <c r="AFH50" s="10"/>
      <c r="AFI50" s="10"/>
      <c r="AFJ50" s="10"/>
      <c r="AFK50" s="10"/>
      <c r="AFL50" s="10"/>
      <c r="AFM50" s="10"/>
      <c r="AFN50" s="10"/>
      <c r="AFO50" s="10"/>
      <c r="AFP50" s="10"/>
      <c r="AFQ50" s="10"/>
      <c r="AFR50" s="10"/>
      <c r="AFS50" s="10"/>
      <c r="AFT50" s="10"/>
      <c r="AFU50" s="10"/>
      <c r="AFV50" s="10"/>
      <c r="AFW50" s="10"/>
      <c r="AFX50" s="10"/>
      <c r="AFY50" s="10"/>
      <c r="AFZ50" s="10"/>
      <c r="AGA50" s="10"/>
      <c r="AGB50" s="10"/>
      <c r="AGC50" s="10"/>
      <c r="AGD50" s="10"/>
      <c r="AGE50" s="10"/>
      <c r="AGF50" s="10"/>
      <c r="AGG50" s="10"/>
      <c r="AGH50" s="10"/>
      <c r="AGI50" s="10"/>
      <c r="AGJ50" s="10"/>
      <c r="AGK50" s="10"/>
      <c r="AGL50" s="10"/>
      <c r="AGM50" s="10"/>
      <c r="AGN50" s="10"/>
      <c r="AGO50" s="10"/>
      <c r="AGP50" s="10"/>
      <c r="AGQ50" s="10"/>
      <c r="AGR50" s="10"/>
      <c r="AGS50" s="10"/>
      <c r="AGT50" s="10"/>
      <c r="AGU50" s="10"/>
      <c r="AGV50" s="10"/>
      <c r="AGW50" s="10"/>
      <c r="AGX50" s="10"/>
      <c r="AGY50" s="10"/>
      <c r="AGZ50" s="10"/>
      <c r="AHA50" s="10"/>
      <c r="AHB50" s="10"/>
      <c r="AHC50" s="10"/>
      <c r="AHD50" s="10"/>
      <c r="AHE50" s="10"/>
      <c r="AHF50" s="10"/>
      <c r="AHG50" s="10"/>
      <c r="AHH50" s="10"/>
      <c r="AHI50" s="10"/>
      <c r="AHJ50" s="10"/>
      <c r="AHK50" s="10"/>
      <c r="AHL50" s="10"/>
      <c r="AHM50" s="10"/>
      <c r="AHN50" s="10"/>
      <c r="AHO50" s="10"/>
      <c r="AHP50" s="10"/>
      <c r="AHQ50" s="10"/>
      <c r="AHR50" s="10"/>
      <c r="AHS50" s="10"/>
      <c r="AHT50" s="10"/>
      <c r="AHU50" s="10"/>
      <c r="AHV50" s="10"/>
      <c r="AHW50" s="10"/>
      <c r="AHX50" s="10"/>
      <c r="AHY50" s="10"/>
      <c r="AHZ50" s="10"/>
      <c r="AIA50" s="10"/>
      <c r="AIB50" s="10"/>
      <c r="AIC50" s="10"/>
      <c r="AID50" s="10"/>
      <c r="AIE50" s="10"/>
      <c r="AIF50" s="10"/>
      <c r="AIG50" s="10"/>
      <c r="AIH50" s="10"/>
      <c r="AII50" s="10"/>
      <c r="AIJ50" s="10"/>
      <c r="AIK50" s="10"/>
      <c r="AIL50" s="10"/>
      <c r="AIM50" s="10"/>
      <c r="AIN50" s="10"/>
      <c r="AIO50" s="10"/>
      <c r="AIP50" s="10"/>
      <c r="AIQ50" s="10"/>
      <c r="AIR50" s="10"/>
      <c r="AIS50" s="10"/>
      <c r="AIT50" s="10"/>
      <c r="AIU50" s="10"/>
      <c r="AIV50" s="10"/>
      <c r="AIW50" s="10"/>
      <c r="AIX50" s="10"/>
      <c r="AIY50" s="10"/>
      <c r="AIZ50" s="10"/>
      <c r="AJA50" s="10"/>
      <c r="AJB50" s="10"/>
      <c r="AJC50" s="10"/>
      <c r="AJD50" s="10"/>
      <c r="AJE50" s="10"/>
      <c r="AJF50" s="10"/>
      <c r="AJG50" s="10"/>
      <c r="AJH50" s="10"/>
      <c r="AJI50" s="10"/>
      <c r="AJJ50" s="10"/>
      <c r="AJK50" s="10"/>
      <c r="AJL50" s="10"/>
      <c r="AJM50" s="10"/>
      <c r="AJN50" s="10"/>
      <c r="AJO50" s="10"/>
      <c r="AJP50" s="10"/>
      <c r="AJQ50" s="10"/>
      <c r="AJR50" s="10"/>
      <c r="AJS50" s="10"/>
      <c r="AJT50" s="10"/>
      <c r="AJU50" s="10"/>
      <c r="AJV50" s="10"/>
      <c r="AJW50" s="10"/>
      <c r="AJX50" s="10"/>
      <c r="AJY50" s="10"/>
      <c r="AJZ50" s="10"/>
      <c r="AKA50" s="10"/>
      <c r="AKB50" s="10"/>
      <c r="AKC50" s="10"/>
      <c r="AKD50" s="10"/>
      <c r="AKE50" s="10"/>
      <c r="AKF50" s="10"/>
      <c r="AKG50" s="10"/>
      <c r="AKH50" s="10"/>
      <c r="AKI50" s="10"/>
      <c r="AKJ50" s="10"/>
      <c r="AKK50" s="10"/>
      <c r="AKL50" s="10"/>
      <c r="AKM50" s="10"/>
      <c r="AKN50" s="10"/>
      <c r="AKO50" s="10"/>
      <c r="AKP50" s="10"/>
      <c r="AKQ50" s="10"/>
      <c r="AKR50" s="10"/>
      <c r="AKS50" s="10"/>
      <c r="AKT50" s="10"/>
      <c r="AKU50" s="10"/>
      <c r="AKV50" s="10"/>
      <c r="AKW50" s="10"/>
      <c r="AKX50" s="10"/>
      <c r="AKY50" s="10"/>
      <c r="AKZ50" s="10"/>
      <c r="ALA50" s="10"/>
      <c r="ALB50" s="10"/>
      <c r="ALC50" s="10"/>
      <c r="ALD50" s="10"/>
      <c r="ALE50" s="10"/>
      <c r="ALF50" s="10"/>
      <c r="ALG50" s="10"/>
      <c r="ALH50" s="10"/>
      <c r="ALI50" s="10"/>
      <c r="ALJ50" s="10"/>
      <c r="ALK50" s="10"/>
      <c r="ALL50" s="10"/>
      <c r="ALM50" s="10"/>
      <c r="ALN50" s="10"/>
      <c r="ALO50" s="10"/>
      <c r="ALP50" s="10"/>
      <c r="ALQ50" s="10"/>
      <c r="ALR50" s="10"/>
      <c r="ALS50" s="10"/>
      <c r="ALT50" s="10"/>
      <c r="ALU50" s="10"/>
      <c r="ALV50" s="10"/>
      <c r="ALW50" s="10"/>
      <c r="ALX50" s="10"/>
      <c r="ALY50" s="10"/>
      <c r="ALZ50" s="10"/>
      <c r="AMA50" s="10"/>
      <c r="AMB50" s="10"/>
      <c r="AMC50" s="10"/>
      <c r="AMD50" s="10"/>
      <c r="AME50" s="10"/>
      <c r="AMF50" s="10"/>
      <c r="AMG50" s="10"/>
      <c r="AMH50" s="10"/>
      <c r="AMI50" s="10"/>
      <c r="AMJ50" s="10"/>
    </row>
    <row r="51" spans="2:1024" s="3" customFormat="1" x14ac:dyDescent="0.3">
      <c r="B51" s="10"/>
      <c r="C51" s="10"/>
      <c r="D51" s="10"/>
      <c r="E51" s="10"/>
      <c r="F51" s="10"/>
      <c r="H51" s="10"/>
      <c r="I51" s="10"/>
      <c r="J51" s="10"/>
      <c r="K51" s="10"/>
      <c r="L51" s="10"/>
      <c r="M51" s="10"/>
      <c r="N51" s="10"/>
      <c r="O51" s="10"/>
      <c r="P51" s="10"/>
      <c r="Q51" s="10"/>
      <c r="R51" s="10"/>
      <c r="S51" s="10"/>
      <c r="T51" s="10"/>
      <c r="U51" s="10"/>
      <c r="V51" s="10"/>
      <c r="W51" s="10"/>
      <c r="X51" s="10"/>
      <c r="Y51" s="10"/>
      <c r="Z51" s="10"/>
      <c r="AA51" s="10"/>
      <c r="AB51" s="10"/>
      <c r="AC51" s="10"/>
      <c r="AD51" s="10"/>
      <c r="AE51" s="10"/>
      <c r="AF51" s="10"/>
      <c r="AG51" s="10"/>
      <c r="AH51" s="10"/>
      <c r="AI51" s="10"/>
      <c r="AJ51" s="10"/>
      <c r="AK51" s="10"/>
      <c r="AL51" s="10"/>
      <c r="AM51" s="10"/>
      <c r="AN51" s="10"/>
      <c r="AO51" s="10"/>
      <c r="AP51" s="10"/>
      <c r="AQ51" s="10"/>
      <c r="AR51" s="10"/>
      <c r="AS51" s="10"/>
      <c r="AT51" s="10"/>
      <c r="AU51" s="10"/>
      <c r="AV51" s="10"/>
      <c r="AW51" s="10"/>
      <c r="AX51" s="10"/>
      <c r="AY51" s="10"/>
      <c r="AZ51" s="10"/>
      <c r="BA51" s="10"/>
      <c r="BB51" s="10"/>
      <c r="BC51" s="10"/>
      <c r="BD51" s="10"/>
      <c r="BE51" s="10"/>
      <c r="BF51" s="10"/>
      <c r="BG51" s="10"/>
      <c r="BH51" s="10"/>
      <c r="BI51" s="10"/>
      <c r="BJ51" s="10"/>
      <c r="BK51" s="10"/>
      <c r="BL51" s="10"/>
      <c r="BM51" s="10"/>
      <c r="BN51" s="10"/>
      <c r="BO51" s="10"/>
      <c r="BP51" s="10"/>
      <c r="BQ51" s="10"/>
      <c r="BR51" s="10"/>
      <c r="BS51" s="10"/>
      <c r="BT51" s="10"/>
      <c r="BU51" s="10"/>
      <c r="BV51" s="10"/>
      <c r="BW51" s="10"/>
      <c r="BX51" s="10"/>
      <c r="BY51" s="10"/>
      <c r="BZ51" s="10"/>
      <c r="CA51" s="10"/>
      <c r="CB51" s="10"/>
      <c r="CC51" s="10"/>
      <c r="CD51" s="10"/>
      <c r="CE51" s="10"/>
      <c r="CF51" s="10"/>
      <c r="CG51" s="10"/>
      <c r="CH51" s="10"/>
      <c r="CI51" s="10"/>
      <c r="CJ51" s="10"/>
      <c r="CK51" s="10"/>
      <c r="CL51" s="10"/>
      <c r="CM51" s="10"/>
      <c r="CN51" s="10"/>
      <c r="CO51" s="10"/>
      <c r="CP51" s="10"/>
      <c r="CQ51" s="10"/>
      <c r="CR51" s="10"/>
      <c r="CS51" s="10"/>
      <c r="CT51" s="10"/>
      <c r="CU51" s="10"/>
      <c r="CV51" s="10"/>
      <c r="CW51" s="10"/>
      <c r="CX51" s="10"/>
      <c r="CY51" s="10"/>
      <c r="CZ51" s="10"/>
      <c r="DA51" s="10"/>
      <c r="DB51" s="10"/>
      <c r="DC51" s="10"/>
      <c r="DD51" s="10"/>
      <c r="DE51" s="10"/>
      <c r="DF51" s="10"/>
      <c r="DG51" s="10"/>
      <c r="DH51" s="10"/>
      <c r="DI51" s="10"/>
      <c r="DJ51" s="10"/>
      <c r="DK51" s="10"/>
      <c r="DL51" s="10"/>
      <c r="DM51" s="10"/>
      <c r="DN51" s="10"/>
      <c r="DO51" s="10"/>
      <c r="DP51" s="10"/>
      <c r="DQ51" s="10"/>
      <c r="DR51" s="10"/>
      <c r="DS51" s="10"/>
      <c r="DT51" s="10"/>
      <c r="DU51" s="10"/>
      <c r="DV51" s="10"/>
      <c r="DW51" s="10"/>
      <c r="DX51" s="10"/>
      <c r="DY51" s="10"/>
      <c r="DZ51" s="10"/>
      <c r="EA51" s="10"/>
      <c r="EB51" s="10"/>
      <c r="EC51" s="10"/>
      <c r="ED51" s="10"/>
      <c r="EE51" s="10"/>
      <c r="EF51" s="10"/>
      <c r="EG51" s="10"/>
      <c r="EH51" s="10"/>
      <c r="EI51" s="10"/>
      <c r="EJ51" s="10"/>
      <c r="EK51" s="10"/>
      <c r="EL51" s="10"/>
      <c r="EM51" s="10"/>
      <c r="EN51" s="10"/>
      <c r="EO51" s="10"/>
      <c r="EP51" s="10"/>
      <c r="EQ51" s="10"/>
      <c r="ER51" s="10"/>
      <c r="ES51" s="10"/>
      <c r="ET51" s="10"/>
      <c r="EU51" s="10"/>
      <c r="EV51" s="10"/>
      <c r="EW51" s="10"/>
      <c r="EX51" s="10"/>
      <c r="EY51" s="10"/>
      <c r="EZ51" s="10"/>
      <c r="FA51" s="10"/>
      <c r="FB51" s="10"/>
      <c r="FC51" s="10"/>
      <c r="FD51" s="10"/>
      <c r="FE51" s="10"/>
      <c r="FF51" s="10"/>
      <c r="FG51" s="10"/>
      <c r="FH51" s="10"/>
      <c r="FI51" s="10"/>
      <c r="FJ51" s="10"/>
      <c r="FK51" s="10"/>
      <c r="FL51" s="10"/>
      <c r="FM51" s="10"/>
      <c r="FN51" s="10"/>
      <c r="FO51" s="10"/>
      <c r="FP51" s="10"/>
      <c r="FQ51" s="10"/>
      <c r="FR51" s="10"/>
      <c r="FS51" s="10"/>
      <c r="FT51" s="10"/>
      <c r="FU51" s="10"/>
      <c r="FV51" s="10"/>
      <c r="FW51" s="10"/>
      <c r="FX51" s="10"/>
      <c r="FY51" s="10"/>
      <c r="FZ51" s="10"/>
      <c r="GA51" s="10"/>
      <c r="GB51" s="10"/>
      <c r="GC51" s="10"/>
      <c r="GD51" s="10"/>
      <c r="GE51" s="10"/>
      <c r="GF51" s="10"/>
      <c r="GG51" s="10"/>
      <c r="GH51" s="10"/>
      <c r="GI51" s="10"/>
      <c r="GJ51" s="10"/>
      <c r="GK51" s="10"/>
      <c r="GL51" s="10"/>
      <c r="GM51" s="10"/>
      <c r="GN51" s="10"/>
      <c r="GO51" s="10"/>
      <c r="GP51" s="10"/>
      <c r="GQ51" s="10"/>
      <c r="GR51" s="10"/>
      <c r="GS51" s="10"/>
      <c r="GT51" s="10"/>
      <c r="GU51" s="10"/>
      <c r="GV51" s="10"/>
      <c r="GW51" s="10"/>
      <c r="GX51" s="10"/>
      <c r="GY51" s="10"/>
      <c r="GZ51" s="10"/>
      <c r="HA51" s="10"/>
      <c r="HB51" s="10"/>
      <c r="HC51" s="10"/>
      <c r="HD51" s="10"/>
      <c r="HE51" s="10"/>
      <c r="HF51" s="10"/>
      <c r="HG51" s="10"/>
      <c r="HH51" s="10"/>
      <c r="HI51" s="10"/>
      <c r="HJ51" s="10"/>
      <c r="HK51" s="10"/>
      <c r="HL51" s="10"/>
      <c r="HM51" s="10"/>
      <c r="HN51" s="10"/>
      <c r="HO51" s="10"/>
      <c r="HP51" s="10"/>
      <c r="HQ51" s="10"/>
      <c r="HR51" s="10"/>
      <c r="HS51" s="10"/>
      <c r="HT51" s="10"/>
      <c r="HU51" s="10"/>
      <c r="HV51" s="10"/>
      <c r="HW51" s="10"/>
      <c r="HX51" s="10"/>
      <c r="HY51" s="10"/>
      <c r="HZ51" s="10"/>
      <c r="IA51" s="10"/>
      <c r="IB51" s="10"/>
      <c r="IC51" s="10"/>
      <c r="ID51" s="10"/>
      <c r="IE51" s="10"/>
      <c r="IF51" s="10"/>
      <c r="IG51" s="10"/>
      <c r="IH51" s="10"/>
      <c r="II51" s="10"/>
      <c r="IJ51" s="10"/>
      <c r="IK51" s="10"/>
      <c r="IL51" s="10"/>
      <c r="IM51" s="10"/>
      <c r="IN51" s="10"/>
      <c r="IO51" s="10"/>
      <c r="IP51" s="10"/>
      <c r="IQ51" s="10"/>
      <c r="IR51" s="10"/>
      <c r="IS51" s="10"/>
      <c r="IT51" s="10"/>
      <c r="IU51" s="10"/>
      <c r="IV51" s="10"/>
      <c r="IW51" s="10"/>
      <c r="IX51" s="10"/>
      <c r="IY51" s="10"/>
      <c r="IZ51" s="10"/>
      <c r="JA51" s="10"/>
      <c r="JB51" s="10"/>
      <c r="JC51" s="10"/>
      <c r="JD51" s="10"/>
      <c r="JE51" s="10"/>
      <c r="JF51" s="10"/>
      <c r="JG51" s="10"/>
      <c r="JH51" s="10"/>
      <c r="JI51" s="10"/>
      <c r="JJ51" s="10"/>
      <c r="JK51" s="10"/>
      <c r="JL51" s="10"/>
      <c r="JM51" s="10"/>
      <c r="JN51" s="10"/>
      <c r="JO51" s="10"/>
      <c r="JP51" s="10"/>
      <c r="JQ51" s="10"/>
      <c r="JR51" s="10"/>
      <c r="JS51" s="10"/>
      <c r="JT51" s="10"/>
      <c r="JU51" s="10"/>
      <c r="JV51" s="10"/>
      <c r="JW51" s="10"/>
      <c r="JX51" s="10"/>
      <c r="JY51" s="10"/>
      <c r="JZ51" s="10"/>
      <c r="KA51" s="10"/>
      <c r="KB51" s="10"/>
      <c r="KC51" s="10"/>
      <c r="KD51" s="10"/>
      <c r="KE51" s="10"/>
      <c r="KF51" s="10"/>
      <c r="KG51" s="10"/>
      <c r="KH51" s="10"/>
      <c r="KI51" s="10"/>
      <c r="KJ51" s="10"/>
      <c r="KK51" s="10"/>
      <c r="KL51" s="10"/>
      <c r="KM51" s="10"/>
      <c r="KN51" s="10"/>
      <c r="KO51" s="10"/>
      <c r="KP51" s="10"/>
      <c r="KQ51" s="10"/>
      <c r="KR51" s="10"/>
      <c r="KS51" s="10"/>
      <c r="KT51" s="10"/>
      <c r="KU51" s="10"/>
      <c r="KV51" s="10"/>
      <c r="KW51" s="10"/>
      <c r="KX51" s="10"/>
      <c r="KY51" s="10"/>
      <c r="KZ51" s="10"/>
      <c r="LA51" s="10"/>
      <c r="LB51" s="10"/>
      <c r="LC51" s="10"/>
      <c r="LD51" s="10"/>
      <c r="LE51" s="10"/>
      <c r="LF51" s="10"/>
      <c r="LG51" s="10"/>
      <c r="LH51" s="10"/>
      <c r="LI51" s="10"/>
      <c r="LJ51" s="10"/>
      <c r="LK51" s="10"/>
      <c r="LL51" s="10"/>
      <c r="LM51" s="10"/>
      <c r="LN51" s="10"/>
      <c r="LO51" s="10"/>
      <c r="LP51" s="10"/>
      <c r="LQ51" s="10"/>
      <c r="LR51" s="10"/>
      <c r="LS51" s="10"/>
      <c r="LT51" s="10"/>
      <c r="LU51" s="10"/>
      <c r="LV51" s="10"/>
      <c r="LW51" s="10"/>
      <c r="LX51" s="10"/>
      <c r="LY51" s="10"/>
      <c r="LZ51" s="10"/>
      <c r="MA51" s="10"/>
      <c r="MB51" s="10"/>
      <c r="MC51" s="10"/>
      <c r="MD51" s="10"/>
      <c r="ME51" s="10"/>
      <c r="MF51" s="10"/>
      <c r="MG51" s="10"/>
      <c r="MH51" s="10"/>
      <c r="MI51" s="10"/>
      <c r="MJ51" s="10"/>
      <c r="MK51" s="10"/>
      <c r="ML51" s="10"/>
      <c r="MM51" s="10"/>
      <c r="MN51" s="10"/>
      <c r="MO51" s="10"/>
      <c r="MP51" s="10"/>
      <c r="MQ51" s="10"/>
      <c r="MR51" s="10"/>
      <c r="MS51" s="10"/>
      <c r="MT51" s="10"/>
      <c r="MU51" s="10"/>
      <c r="MV51" s="10"/>
      <c r="MW51" s="10"/>
      <c r="MX51" s="10"/>
      <c r="MY51" s="10"/>
      <c r="MZ51" s="10"/>
      <c r="NA51" s="10"/>
      <c r="NB51" s="10"/>
      <c r="NC51" s="10"/>
      <c r="ND51" s="10"/>
      <c r="NE51" s="10"/>
      <c r="NF51" s="10"/>
      <c r="NG51" s="10"/>
      <c r="NH51" s="10"/>
      <c r="NI51" s="10"/>
      <c r="NJ51" s="10"/>
      <c r="NK51" s="10"/>
      <c r="NL51" s="10"/>
      <c r="NM51" s="10"/>
      <c r="NN51" s="10"/>
      <c r="NO51" s="10"/>
      <c r="NP51" s="10"/>
      <c r="NQ51" s="10"/>
      <c r="NR51" s="10"/>
      <c r="NS51" s="10"/>
      <c r="NT51" s="10"/>
      <c r="NU51" s="10"/>
      <c r="NV51" s="10"/>
      <c r="NW51" s="10"/>
      <c r="NX51" s="10"/>
      <c r="NY51" s="10"/>
      <c r="NZ51" s="10"/>
      <c r="OA51" s="10"/>
      <c r="OB51" s="10"/>
      <c r="OC51" s="10"/>
      <c r="OD51" s="10"/>
      <c r="OE51" s="10"/>
      <c r="OF51" s="10"/>
      <c r="OG51" s="10"/>
      <c r="OH51" s="10"/>
      <c r="OI51" s="10"/>
      <c r="OJ51" s="10"/>
      <c r="OK51" s="10"/>
      <c r="OL51" s="10"/>
      <c r="OM51" s="10"/>
      <c r="ON51" s="10"/>
      <c r="OO51" s="10"/>
      <c r="OP51" s="10"/>
      <c r="OQ51" s="10"/>
      <c r="OR51" s="10"/>
      <c r="OS51" s="10"/>
      <c r="OT51" s="10"/>
      <c r="OU51" s="10"/>
      <c r="OV51" s="10"/>
      <c r="OW51" s="10"/>
      <c r="OX51" s="10"/>
      <c r="OY51" s="10"/>
      <c r="OZ51" s="10"/>
      <c r="PA51" s="10"/>
      <c r="PB51" s="10"/>
      <c r="PC51" s="10"/>
      <c r="PD51" s="10"/>
      <c r="PE51" s="10"/>
      <c r="PF51" s="10"/>
      <c r="PG51" s="10"/>
      <c r="PH51" s="10"/>
      <c r="PI51" s="10"/>
      <c r="PJ51" s="10"/>
      <c r="PK51" s="10"/>
      <c r="PL51" s="10"/>
      <c r="PM51" s="10"/>
      <c r="PN51" s="10"/>
      <c r="PO51" s="10"/>
      <c r="PP51" s="10"/>
      <c r="PQ51" s="10"/>
      <c r="PR51" s="10"/>
      <c r="PS51" s="10"/>
      <c r="PT51" s="10"/>
      <c r="PU51" s="10"/>
      <c r="PV51" s="10"/>
      <c r="PW51" s="10"/>
      <c r="PX51" s="10"/>
      <c r="PY51" s="10"/>
      <c r="PZ51" s="10"/>
      <c r="QA51" s="10"/>
      <c r="QB51" s="10"/>
      <c r="QC51" s="10"/>
      <c r="QD51" s="10"/>
      <c r="QE51" s="10"/>
      <c r="QF51" s="10"/>
      <c r="QG51" s="10"/>
      <c r="QH51" s="10"/>
      <c r="QI51" s="10"/>
      <c r="QJ51" s="10"/>
      <c r="QK51" s="10"/>
      <c r="QL51" s="10"/>
      <c r="QM51" s="10"/>
      <c r="QN51" s="10"/>
      <c r="QO51" s="10"/>
      <c r="QP51" s="10"/>
      <c r="QQ51" s="10"/>
      <c r="QR51" s="10"/>
      <c r="QS51" s="10"/>
      <c r="QT51" s="10"/>
      <c r="QU51" s="10"/>
      <c r="QV51" s="10"/>
      <c r="QW51" s="10"/>
      <c r="QX51" s="10"/>
      <c r="QY51" s="10"/>
      <c r="QZ51" s="10"/>
      <c r="RA51" s="10"/>
      <c r="RB51" s="10"/>
      <c r="RC51" s="10"/>
      <c r="RD51" s="10"/>
      <c r="RE51" s="10"/>
      <c r="RF51" s="10"/>
      <c r="RG51" s="10"/>
      <c r="RH51" s="10"/>
      <c r="RI51" s="10"/>
      <c r="RJ51" s="10"/>
      <c r="RK51" s="10"/>
      <c r="RL51" s="10"/>
      <c r="RM51" s="10"/>
      <c r="RN51" s="10"/>
      <c r="RO51" s="10"/>
      <c r="RP51" s="10"/>
      <c r="RQ51" s="10"/>
      <c r="RR51" s="10"/>
      <c r="RS51" s="10"/>
      <c r="RT51" s="10"/>
      <c r="RU51" s="10"/>
      <c r="RV51" s="10"/>
      <c r="RW51" s="10"/>
      <c r="RX51" s="10"/>
      <c r="RY51" s="10"/>
      <c r="RZ51" s="10"/>
      <c r="SA51" s="10"/>
      <c r="SB51" s="10"/>
      <c r="SC51" s="10"/>
      <c r="SD51" s="10"/>
      <c r="SE51" s="10"/>
      <c r="SF51" s="10"/>
      <c r="SG51" s="10"/>
      <c r="SH51" s="10"/>
      <c r="SI51" s="10"/>
      <c r="SJ51" s="10"/>
      <c r="SK51" s="10"/>
      <c r="SL51" s="10"/>
      <c r="SM51" s="10"/>
      <c r="SN51" s="10"/>
      <c r="SO51" s="10"/>
      <c r="SP51" s="10"/>
      <c r="SQ51" s="10"/>
      <c r="SR51" s="10"/>
      <c r="SS51" s="10"/>
      <c r="ST51" s="10"/>
      <c r="SU51" s="10"/>
      <c r="SV51" s="10"/>
      <c r="SW51" s="10"/>
      <c r="SX51" s="10"/>
      <c r="SY51" s="10"/>
      <c r="SZ51" s="10"/>
      <c r="TA51" s="10"/>
      <c r="TB51" s="10"/>
      <c r="TC51" s="10"/>
      <c r="TD51" s="10"/>
      <c r="TE51" s="10"/>
      <c r="TF51" s="10"/>
      <c r="TG51" s="10"/>
      <c r="TH51" s="10"/>
      <c r="TI51" s="10"/>
      <c r="TJ51" s="10"/>
      <c r="TK51" s="10"/>
      <c r="TL51" s="10"/>
      <c r="TM51" s="10"/>
      <c r="TN51" s="10"/>
      <c r="TO51" s="10"/>
      <c r="TP51" s="10"/>
      <c r="TQ51" s="10"/>
      <c r="TR51" s="10"/>
      <c r="TS51" s="10"/>
      <c r="TT51" s="10"/>
      <c r="TU51" s="10"/>
      <c r="TV51" s="10"/>
      <c r="TW51" s="10"/>
      <c r="TX51" s="10"/>
      <c r="TY51" s="10"/>
      <c r="TZ51" s="10"/>
      <c r="UA51" s="10"/>
      <c r="UB51" s="10"/>
      <c r="UC51" s="10"/>
      <c r="UD51" s="10"/>
      <c r="UE51" s="10"/>
      <c r="UF51" s="10"/>
      <c r="UG51" s="10"/>
      <c r="UH51" s="10"/>
      <c r="UI51" s="10"/>
      <c r="UJ51" s="10"/>
      <c r="UK51" s="10"/>
      <c r="UL51" s="10"/>
      <c r="UM51" s="10"/>
      <c r="UN51" s="10"/>
      <c r="UO51" s="10"/>
      <c r="UP51" s="10"/>
      <c r="UQ51" s="10"/>
      <c r="UR51" s="10"/>
      <c r="US51" s="10"/>
      <c r="UT51" s="10"/>
      <c r="UU51" s="10"/>
      <c r="UV51" s="10"/>
      <c r="UW51" s="10"/>
      <c r="UX51" s="10"/>
      <c r="UY51" s="10"/>
      <c r="UZ51" s="10"/>
      <c r="VA51" s="10"/>
      <c r="VB51" s="10"/>
      <c r="VC51" s="10"/>
      <c r="VD51" s="10"/>
      <c r="VE51" s="10"/>
      <c r="VF51" s="10"/>
      <c r="VG51" s="10"/>
      <c r="VH51" s="10"/>
      <c r="VI51" s="10"/>
      <c r="VJ51" s="10"/>
      <c r="VK51" s="10"/>
      <c r="VL51" s="10"/>
      <c r="VM51" s="10"/>
      <c r="VN51" s="10"/>
      <c r="VO51" s="10"/>
      <c r="VP51" s="10"/>
      <c r="VQ51" s="10"/>
      <c r="VR51" s="10"/>
      <c r="VS51" s="10"/>
      <c r="VT51" s="10"/>
      <c r="VU51" s="10"/>
      <c r="VV51" s="10"/>
      <c r="VW51" s="10"/>
      <c r="VX51" s="10"/>
      <c r="VY51" s="10"/>
      <c r="VZ51" s="10"/>
      <c r="WA51" s="10"/>
      <c r="WB51" s="10"/>
      <c r="WC51" s="10"/>
      <c r="WD51" s="10"/>
      <c r="WE51" s="10"/>
      <c r="WF51" s="10"/>
      <c r="WG51" s="10"/>
      <c r="WH51" s="10"/>
      <c r="WI51" s="10"/>
      <c r="WJ51" s="10"/>
      <c r="WK51" s="10"/>
      <c r="WL51" s="10"/>
      <c r="WM51" s="10"/>
      <c r="WN51" s="10"/>
      <c r="WO51" s="10"/>
      <c r="WP51" s="10"/>
      <c r="WQ51" s="10"/>
      <c r="WR51" s="10"/>
      <c r="WS51" s="10"/>
      <c r="WT51" s="10"/>
      <c r="WU51" s="10"/>
      <c r="WV51" s="10"/>
      <c r="WW51" s="10"/>
      <c r="WX51" s="10"/>
      <c r="WY51" s="10"/>
      <c r="WZ51" s="10"/>
      <c r="XA51" s="10"/>
      <c r="XB51" s="10"/>
      <c r="XC51" s="10"/>
      <c r="XD51" s="10"/>
      <c r="XE51" s="10"/>
      <c r="XF51" s="10"/>
      <c r="XG51" s="10"/>
      <c r="XH51" s="10"/>
      <c r="XI51" s="10"/>
      <c r="XJ51" s="10"/>
      <c r="XK51" s="10"/>
      <c r="XL51" s="10"/>
      <c r="XM51" s="10"/>
      <c r="XN51" s="10"/>
      <c r="XO51" s="10"/>
      <c r="XP51" s="10"/>
      <c r="XQ51" s="10"/>
      <c r="XR51" s="10"/>
      <c r="XS51" s="10"/>
      <c r="XT51" s="10"/>
      <c r="XU51" s="10"/>
      <c r="XV51" s="10"/>
      <c r="XW51" s="10"/>
      <c r="XX51" s="10"/>
      <c r="XY51" s="10"/>
      <c r="XZ51" s="10"/>
      <c r="YA51" s="10"/>
      <c r="YB51" s="10"/>
      <c r="YC51" s="10"/>
      <c r="YD51" s="10"/>
      <c r="YE51" s="10"/>
      <c r="YF51" s="10"/>
      <c r="YG51" s="10"/>
      <c r="YH51" s="10"/>
      <c r="YI51" s="10"/>
      <c r="YJ51" s="10"/>
      <c r="YK51" s="10"/>
      <c r="YL51" s="10"/>
      <c r="YM51" s="10"/>
      <c r="YN51" s="10"/>
      <c r="YO51" s="10"/>
      <c r="YP51" s="10"/>
      <c r="YQ51" s="10"/>
      <c r="YR51" s="10"/>
      <c r="YS51" s="10"/>
      <c r="YT51" s="10"/>
      <c r="YU51" s="10"/>
      <c r="YV51" s="10"/>
      <c r="YW51" s="10"/>
      <c r="YX51" s="10"/>
      <c r="YY51" s="10"/>
      <c r="YZ51" s="10"/>
      <c r="ZA51" s="10"/>
      <c r="ZB51" s="10"/>
      <c r="ZC51" s="10"/>
      <c r="ZD51" s="10"/>
      <c r="ZE51" s="10"/>
      <c r="ZF51" s="10"/>
      <c r="ZG51" s="10"/>
      <c r="ZH51" s="10"/>
      <c r="ZI51" s="10"/>
      <c r="ZJ51" s="10"/>
      <c r="ZK51" s="10"/>
      <c r="ZL51" s="10"/>
      <c r="ZM51" s="10"/>
      <c r="ZN51" s="10"/>
      <c r="ZO51" s="10"/>
      <c r="ZP51" s="10"/>
      <c r="ZQ51" s="10"/>
      <c r="ZR51" s="10"/>
      <c r="ZS51" s="10"/>
      <c r="ZT51" s="10"/>
      <c r="ZU51" s="10"/>
      <c r="ZV51" s="10"/>
      <c r="ZW51" s="10"/>
      <c r="ZX51" s="10"/>
      <c r="ZY51" s="10"/>
      <c r="ZZ51" s="10"/>
      <c r="AAA51" s="10"/>
      <c r="AAB51" s="10"/>
      <c r="AAC51" s="10"/>
      <c r="AAD51" s="10"/>
      <c r="AAE51" s="10"/>
      <c r="AAF51" s="10"/>
      <c r="AAG51" s="10"/>
      <c r="AAH51" s="10"/>
      <c r="AAI51" s="10"/>
      <c r="AAJ51" s="10"/>
      <c r="AAK51" s="10"/>
      <c r="AAL51" s="10"/>
      <c r="AAM51" s="10"/>
      <c r="AAN51" s="10"/>
      <c r="AAO51" s="10"/>
      <c r="AAP51" s="10"/>
      <c r="AAQ51" s="10"/>
      <c r="AAR51" s="10"/>
      <c r="AAS51" s="10"/>
      <c r="AAT51" s="10"/>
      <c r="AAU51" s="10"/>
      <c r="AAV51" s="10"/>
      <c r="AAW51" s="10"/>
      <c r="AAX51" s="10"/>
      <c r="AAY51" s="10"/>
      <c r="AAZ51" s="10"/>
      <c r="ABA51" s="10"/>
      <c r="ABB51" s="10"/>
      <c r="ABC51" s="10"/>
      <c r="ABD51" s="10"/>
      <c r="ABE51" s="10"/>
      <c r="ABF51" s="10"/>
      <c r="ABG51" s="10"/>
      <c r="ABH51" s="10"/>
      <c r="ABI51" s="10"/>
      <c r="ABJ51" s="10"/>
      <c r="ABK51" s="10"/>
      <c r="ABL51" s="10"/>
      <c r="ABM51" s="10"/>
      <c r="ABN51" s="10"/>
      <c r="ABO51" s="10"/>
      <c r="ABP51" s="10"/>
      <c r="ABQ51" s="10"/>
      <c r="ABR51" s="10"/>
      <c r="ABS51" s="10"/>
      <c r="ABT51" s="10"/>
      <c r="ABU51" s="10"/>
      <c r="ABV51" s="10"/>
      <c r="ABW51" s="10"/>
      <c r="ABX51" s="10"/>
      <c r="ABY51" s="10"/>
      <c r="ABZ51" s="10"/>
      <c r="ACA51" s="10"/>
      <c r="ACB51" s="10"/>
      <c r="ACC51" s="10"/>
      <c r="ACD51" s="10"/>
      <c r="ACE51" s="10"/>
      <c r="ACF51" s="10"/>
      <c r="ACG51" s="10"/>
      <c r="ACH51" s="10"/>
      <c r="ACI51" s="10"/>
      <c r="ACJ51" s="10"/>
      <c r="ACK51" s="10"/>
      <c r="ACL51" s="10"/>
      <c r="ACM51" s="10"/>
      <c r="ACN51" s="10"/>
      <c r="ACO51" s="10"/>
      <c r="ACP51" s="10"/>
      <c r="ACQ51" s="10"/>
      <c r="ACR51" s="10"/>
      <c r="ACS51" s="10"/>
      <c r="ACT51" s="10"/>
      <c r="ACU51" s="10"/>
      <c r="ACV51" s="10"/>
      <c r="ACW51" s="10"/>
      <c r="ACX51" s="10"/>
      <c r="ACY51" s="10"/>
      <c r="ACZ51" s="10"/>
      <c r="ADA51" s="10"/>
      <c r="ADB51" s="10"/>
      <c r="ADC51" s="10"/>
      <c r="ADD51" s="10"/>
      <c r="ADE51" s="10"/>
      <c r="ADF51" s="10"/>
      <c r="ADG51" s="10"/>
      <c r="ADH51" s="10"/>
      <c r="ADI51" s="10"/>
      <c r="ADJ51" s="10"/>
      <c r="ADK51" s="10"/>
      <c r="ADL51" s="10"/>
      <c r="ADM51" s="10"/>
      <c r="ADN51" s="10"/>
      <c r="ADO51" s="10"/>
      <c r="ADP51" s="10"/>
      <c r="ADQ51" s="10"/>
      <c r="ADR51" s="10"/>
      <c r="ADS51" s="10"/>
      <c r="ADT51" s="10"/>
      <c r="ADU51" s="10"/>
      <c r="ADV51" s="10"/>
      <c r="ADW51" s="10"/>
      <c r="ADX51" s="10"/>
      <c r="ADY51" s="10"/>
      <c r="ADZ51" s="10"/>
      <c r="AEA51" s="10"/>
      <c r="AEB51" s="10"/>
      <c r="AEC51" s="10"/>
      <c r="AED51" s="10"/>
      <c r="AEE51" s="10"/>
      <c r="AEF51" s="10"/>
      <c r="AEG51" s="10"/>
      <c r="AEH51" s="10"/>
      <c r="AEI51" s="10"/>
      <c r="AEJ51" s="10"/>
      <c r="AEK51" s="10"/>
      <c r="AEL51" s="10"/>
      <c r="AEM51" s="10"/>
      <c r="AEN51" s="10"/>
      <c r="AEO51" s="10"/>
      <c r="AEP51" s="10"/>
      <c r="AEQ51" s="10"/>
      <c r="AER51" s="10"/>
      <c r="AES51" s="10"/>
      <c r="AET51" s="10"/>
      <c r="AEU51" s="10"/>
      <c r="AEV51" s="10"/>
      <c r="AEW51" s="10"/>
      <c r="AEX51" s="10"/>
      <c r="AEY51" s="10"/>
      <c r="AEZ51" s="10"/>
      <c r="AFA51" s="10"/>
      <c r="AFB51" s="10"/>
      <c r="AFC51" s="10"/>
      <c r="AFD51" s="10"/>
      <c r="AFE51" s="10"/>
      <c r="AFF51" s="10"/>
      <c r="AFG51" s="10"/>
      <c r="AFH51" s="10"/>
      <c r="AFI51" s="10"/>
      <c r="AFJ51" s="10"/>
      <c r="AFK51" s="10"/>
      <c r="AFL51" s="10"/>
      <c r="AFM51" s="10"/>
      <c r="AFN51" s="10"/>
      <c r="AFO51" s="10"/>
      <c r="AFP51" s="10"/>
      <c r="AFQ51" s="10"/>
      <c r="AFR51" s="10"/>
      <c r="AFS51" s="10"/>
      <c r="AFT51" s="10"/>
      <c r="AFU51" s="10"/>
      <c r="AFV51" s="10"/>
      <c r="AFW51" s="10"/>
      <c r="AFX51" s="10"/>
      <c r="AFY51" s="10"/>
      <c r="AFZ51" s="10"/>
      <c r="AGA51" s="10"/>
      <c r="AGB51" s="10"/>
      <c r="AGC51" s="10"/>
      <c r="AGD51" s="10"/>
      <c r="AGE51" s="10"/>
      <c r="AGF51" s="10"/>
      <c r="AGG51" s="10"/>
      <c r="AGH51" s="10"/>
      <c r="AGI51" s="10"/>
      <c r="AGJ51" s="10"/>
      <c r="AGK51" s="10"/>
      <c r="AGL51" s="10"/>
      <c r="AGM51" s="10"/>
      <c r="AGN51" s="10"/>
      <c r="AGO51" s="10"/>
      <c r="AGP51" s="10"/>
      <c r="AGQ51" s="10"/>
      <c r="AGR51" s="10"/>
      <c r="AGS51" s="10"/>
      <c r="AGT51" s="10"/>
      <c r="AGU51" s="10"/>
      <c r="AGV51" s="10"/>
      <c r="AGW51" s="10"/>
      <c r="AGX51" s="10"/>
      <c r="AGY51" s="10"/>
      <c r="AGZ51" s="10"/>
      <c r="AHA51" s="10"/>
      <c r="AHB51" s="10"/>
      <c r="AHC51" s="10"/>
      <c r="AHD51" s="10"/>
      <c r="AHE51" s="10"/>
      <c r="AHF51" s="10"/>
      <c r="AHG51" s="10"/>
      <c r="AHH51" s="10"/>
      <c r="AHI51" s="10"/>
      <c r="AHJ51" s="10"/>
      <c r="AHK51" s="10"/>
      <c r="AHL51" s="10"/>
      <c r="AHM51" s="10"/>
      <c r="AHN51" s="10"/>
      <c r="AHO51" s="10"/>
      <c r="AHP51" s="10"/>
      <c r="AHQ51" s="10"/>
      <c r="AHR51" s="10"/>
      <c r="AHS51" s="10"/>
      <c r="AHT51" s="10"/>
      <c r="AHU51" s="10"/>
      <c r="AHV51" s="10"/>
      <c r="AHW51" s="10"/>
      <c r="AHX51" s="10"/>
      <c r="AHY51" s="10"/>
      <c r="AHZ51" s="10"/>
      <c r="AIA51" s="10"/>
      <c r="AIB51" s="10"/>
      <c r="AIC51" s="10"/>
      <c r="AID51" s="10"/>
      <c r="AIE51" s="10"/>
      <c r="AIF51" s="10"/>
      <c r="AIG51" s="10"/>
      <c r="AIH51" s="10"/>
      <c r="AII51" s="10"/>
      <c r="AIJ51" s="10"/>
      <c r="AIK51" s="10"/>
      <c r="AIL51" s="10"/>
      <c r="AIM51" s="10"/>
      <c r="AIN51" s="10"/>
      <c r="AIO51" s="10"/>
      <c r="AIP51" s="10"/>
      <c r="AIQ51" s="10"/>
      <c r="AIR51" s="10"/>
      <c r="AIS51" s="10"/>
      <c r="AIT51" s="10"/>
      <c r="AIU51" s="10"/>
      <c r="AIV51" s="10"/>
      <c r="AIW51" s="10"/>
      <c r="AIX51" s="10"/>
      <c r="AIY51" s="10"/>
      <c r="AIZ51" s="10"/>
      <c r="AJA51" s="10"/>
      <c r="AJB51" s="10"/>
      <c r="AJC51" s="10"/>
      <c r="AJD51" s="10"/>
      <c r="AJE51" s="10"/>
      <c r="AJF51" s="10"/>
      <c r="AJG51" s="10"/>
      <c r="AJH51" s="10"/>
      <c r="AJI51" s="10"/>
      <c r="AJJ51" s="10"/>
      <c r="AJK51" s="10"/>
      <c r="AJL51" s="10"/>
      <c r="AJM51" s="10"/>
      <c r="AJN51" s="10"/>
      <c r="AJO51" s="10"/>
      <c r="AJP51" s="10"/>
      <c r="AJQ51" s="10"/>
      <c r="AJR51" s="10"/>
      <c r="AJS51" s="10"/>
      <c r="AJT51" s="10"/>
      <c r="AJU51" s="10"/>
      <c r="AJV51" s="10"/>
      <c r="AJW51" s="10"/>
      <c r="AJX51" s="10"/>
      <c r="AJY51" s="10"/>
      <c r="AJZ51" s="10"/>
      <c r="AKA51" s="10"/>
      <c r="AKB51" s="10"/>
      <c r="AKC51" s="10"/>
      <c r="AKD51" s="10"/>
      <c r="AKE51" s="10"/>
      <c r="AKF51" s="10"/>
      <c r="AKG51" s="10"/>
      <c r="AKH51" s="10"/>
      <c r="AKI51" s="10"/>
      <c r="AKJ51" s="10"/>
      <c r="AKK51" s="10"/>
      <c r="AKL51" s="10"/>
      <c r="AKM51" s="10"/>
      <c r="AKN51" s="10"/>
      <c r="AKO51" s="10"/>
      <c r="AKP51" s="10"/>
      <c r="AKQ51" s="10"/>
      <c r="AKR51" s="10"/>
      <c r="AKS51" s="10"/>
      <c r="AKT51" s="10"/>
      <c r="AKU51" s="10"/>
      <c r="AKV51" s="10"/>
      <c r="AKW51" s="10"/>
      <c r="AKX51" s="10"/>
      <c r="AKY51" s="10"/>
      <c r="AKZ51" s="10"/>
      <c r="ALA51" s="10"/>
      <c r="ALB51" s="10"/>
      <c r="ALC51" s="10"/>
      <c r="ALD51" s="10"/>
      <c r="ALE51" s="10"/>
      <c r="ALF51" s="10"/>
      <c r="ALG51" s="10"/>
      <c r="ALH51" s="10"/>
      <c r="ALI51" s="10"/>
      <c r="ALJ51" s="10"/>
      <c r="ALK51" s="10"/>
      <c r="ALL51" s="10"/>
      <c r="ALM51" s="10"/>
      <c r="ALN51" s="10"/>
      <c r="ALO51" s="10"/>
      <c r="ALP51" s="10"/>
      <c r="ALQ51" s="10"/>
      <c r="ALR51" s="10"/>
      <c r="ALS51" s="10"/>
      <c r="ALT51" s="10"/>
      <c r="ALU51" s="10"/>
      <c r="ALV51" s="10"/>
      <c r="ALW51" s="10"/>
      <c r="ALX51" s="10"/>
      <c r="ALY51" s="10"/>
      <c r="ALZ51" s="10"/>
      <c r="AMA51" s="10"/>
      <c r="AMB51" s="10"/>
      <c r="AMC51" s="10"/>
      <c r="AMD51" s="10"/>
      <c r="AME51" s="10"/>
      <c r="AMF51" s="10"/>
      <c r="AMG51" s="10"/>
      <c r="AMH51" s="10"/>
      <c r="AMI51" s="10"/>
      <c r="AMJ51" s="10"/>
    </row>
    <row r="52" spans="2:1024" s="3" customFormat="1" x14ac:dyDescent="0.3">
      <c r="B52" s="10"/>
      <c r="C52" s="10"/>
      <c r="D52" s="10"/>
      <c r="E52" s="10"/>
      <c r="F52" s="10"/>
      <c r="H52" s="10"/>
      <c r="I52" s="10"/>
      <c r="J52" s="10"/>
      <c r="K52" s="10"/>
      <c r="L52" s="10"/>
      <c r="M52" s="10"/>
      <c r="N52" s="10"/>
      <c r="O52" s="10"/>
      <c r="P52" s="10"/>
      <c r="Q52" s="10"/>
      <c r="R52" s="10"/>
      <c r="S52" s="10"/>
      <c r="T52" s="10"/>
      <c r="U52" s="10"/>
      <c r="V52" s="10"/>
      <c r="W52" s="10"/>
      <c r="X52" s="10"/>
      <c r="Y52" s="10"/>
      <c r="Z52" s="10"/>
      <c r="AA52" s="10"/>
      <c r="AB52" s="10"/>
      <c r="AC52" s="10"/>
      <c r="AD52" s="10"/>
      <c r="AE52" s="10"/>
      <c r="AF52" s="10"/>
      <c r="AG52" s="10"/>
      <c r="AH52" s="10"/>
      <c r="AI52" s="10"/>
      <c r="AJ52" s="10"/>
      <c r="AK52" s="10"/>
      <c r="AL52" s="10"/>
      <c r="AM52" s="10"/>
      <c r="AN52" s="10"/>
      <c r="AO52" s="10"/>
      <c r="AP52" s="10"/>
      <c r="AQ52" s="10"/>
      <c r="AR52" s="10"/>
      <c r="AS52" s="10"/>
      <c r="AT52" s="10"/>
      <c r="AU52" s="10"/>
      <c r="AV52" s="10"/>
      <c r="AW52" s="10"/>
      <c r="AX52" s="10"/>
      <c r="AY52" s="10"/>
      <c r="AZ52" s="10"/>
      <c r="BA52" s="10"/>
      <c r="BB52" s="10"/>
      <c r="BC52" s="10"/>
      <c r="BD52" s="10"/>
      <c r="BE52" s="10"/>
      <c r="BF52" s="10"/>
      <c r="BG52" s="10"/>
      <c r="BH52" s="10"/>
      <c r="BI52" s="10"/>
      <c r="BJ52" s="10"/>
      <c r="BK52" s="10"/>
      <c r="BL52" s="10"/>
      <c r="BM52" s="10"/>
      <c r="BN52" s="10"/>
      <c r="BO52" s="10"/>
      <c r="BP52" s="10"/>
      <c r="BQ52" s="10"/>
      <c r="BR52" s="10"/>
      <c r="BS52" s="10"/>
      <c r="BT52" s="10"/>
      <c r="BU52" s="10"/>
      <c r="BV52" s="10"/>
      <c r="BW52" s="10"/>
      <c r="BX52" s="10"/>
      <c r="BY52" s="10"/>
      <c r="BZ52" s="10"/>
      <c r="CA52" s="10"/>
      <c r="CB52" s="10"/>
      <c r="CC52" s="10"/>
      <c r="CD52" s="10"/>
      <c r="CE52" s="10"/>
      <c r="CF52" s="10"/>
      <c r="CG52" s="10"/>
      <c r="CH52" s="10"/>
      <c r="CI52" s="10"/>
      <c r="CJ52" s="10"/>
      <c r="CK52" s="10"/>
      <c r="CL52" s="10"/>
      <c r="CM52" s="10"/>
      <c r="CN52" s="10"/>
      <c r="CO52" s="10"/>
      <c r="CP52" s="10"/>
      <c r="CQ52" s="10"/>
      <c r="CR52" s="10"/>
      <c r="CS52" s="10"/>
      <c r="CT52" s="10"/>
      <c r="CU52" s="10"/>
      <c r="CV52" s="10"/>
      <c r="CW52" s="10"/>
      <c r="CX52" s="10"/>
      <c r="CY52" s="10"/>
      <c r="CZ52" s="10"/>
      <c r="DA52" s="10"/>
      <c r="DB52" s="10"/>
      <c r="DC52" s="10"/>
      <c r="DD52" s="10"/>
      <c r="DE52" s="10"/>
      <c r="DF52" s="10"/>
      <c r="DG52" s="10"/>
      <c r="DH52" s="10"/>
      <c r="DI52" s="10"/>
      <c r="DJ52" s="10"/>
      <c r="DK52" s="10"/>
      <c r="DL52" s="10"/>
      <c r="DM52" s="10"/>
      <c r="DN52" s="10"/>
      <c r="DO52" s="10"/>
      <c r="DP52" s="10"/>
      <c r="DQ52" s="10"/>
      <c r="DR52" s="10"/>
      <c r="DS52" s="10"/>
      <c r="DT52" s="10"/>
      <c r="DU52" s="10"/>
      <c r="DV52" s="10"/>
      <c r="DW52" s="10"/>
      <c r="DX52" s="10"/>
      <c r="DY52" s="10"/>
      <c r="DZ52" s="10"/>
      <c r="EA52" s="10"/>
      <c r="EB52" s="10"/>
      <c r="EC52" s="10"/>
      <c r="ED52" s="10"/>
      <c r="EE52" s="10"/>
      <c r="EF52" s="10"/>
      <c r="EG52" s="10"/>
      <c r="EH52" s="10"/>
      <c r="EI52" s="10"/>
      <c r="EJ52" s="10"/>
      <c r="EK52" s="10"/>
      <c r="EL52" s="10"/>
      <c r="EM52" s="10"/>
      <c r="EN52" s="10"/>
      <c r="EO52" s="10"/>
      <c r="EP52" s="10"/>
      <c r="EQ52" s="10"/>
      <c r="ER52" s="10"/>
      <c r="ES52" s="10"/>
      <c r="ET52" s="10"/>
      <c r="EU52" s="10"/>
      <c r="EV52" s="10"/>
      <c r="EW52" s="10"/>
      <c r="EX52" s="10"/>
      <c r="EY52" s="10"/>
      <c r="EZ52" s="10"/>
      <c r="FA52" s="10"/>
      <c r="FB52" s="10"/>
      <c r="FC52" s="10"/>
      <c r="FD52" s="10"/>
      <c r="FE52" s="10"/>
      <c r="FF52" s="10"/>
      <c r="FG52" s="10"/>
      <c r="FH52" s="10"/>
      <c r="FI52" s="10"/>
      <c r="FJ52" s="10"/>
      <c r="FK52" s="10"/>
      <c r="FL52" s="10"/>
      <c r="FM52" s="10"/>
      <c r="FN52" s="10"/>
      <c r="FO52" s="10"/>
      <c r="FP52" s="10"/>
      <c r="FQ52" s="10"/>
      <c r="FR52" s="10"/>
      <c r="FS52" s="10"/>
      <c r="FT52" s="10"/>
      <c r="FU52" s="10"/>
      <c r="FV52" s="10"/>
      <c r="FW52" s="10"/>
      <c r="FX52" s="10"/>
      <c r="FY52" s="10"/>
      <c r="FZ52" s="10"/>
      <c r="GA52" s="10"/>
      <c r="GB52" s="10"/>
      <c r="GC52" s="10"/>
      <c r="GD52" s="10"/>
      <c r="GE52" s="10"/>
      <c r="GF52" s="10"/>
      <c r="GG52" s="10"/>
      <c r="GH52" s="10"/>
      <c r="GI52" s="10"/>
      <c r="GJ52" s="10"/>
      <c r="GK52" s="10"/>
      <c r="GL52" s="10"/>
      <c r="GM52" s="10"/>
      <c r="GN52" s="10"/>
      <c r="GO52" s="10"/>
      <c r="GP52" s="10"/>
      <c r="GQ52" s="10"/>
      <c r="GR52" s="10"/>
      <c r="GS52" s="10"/>
      <c r="GT52" s="10"/>
      <c r="GU52" s="10"/>
      <c r="GV52" s="10"/>
      <c r="GW52" s="10"/>
      <c r="GX52" s="10"/>
      <c r="GY52" s="10"/>
      <c r="GZ52" s="10"/>
      <c r="HA52" s="10"/>
      <c r="HB52" s="10"/>
      <c r="HC52" s="10"/>
      <c r="HD52" s="10"/>
      <c r="HE52" s="10"/>
      <c r="HF52" s="10"/>
      <c r="HG52" s="10"/>
      <c r="HH52" s="10"/>
      <c r="HI52" s="10"/>
      <c r="HJ52" s="10"/>
      <c r="HK52" s="10"/>
      <c r="HL52" s="10"/>
      <c r="HM52" s="10"/>
      <c r="HN52" s="10"/>
      <c r="HO52" s="10"/>
      <c r="HP52" s="10"/>
      <c r="HQ52" s="10"/>
      <c r="HR52" s="10"/>
      <c r="HS52" s="10"/>
      <c r="HT52" s="10"/>
      <c r="HU52" s="10"/>
      <c r="HV52" s="10"/>
      <c r="HW52" s="10"/>
      <c r="HX52" s="10"/>
      <c r="HY52" s="10"/>
      <c r="HZ52" s="10"/>
      <c r="IA52" s="10"/>
      <c r="IB52" s="10"/>
      <c r="IC52" s="10"/>
      <c r="ID52" s="10"/>
      <c r="IE52" s="10"/>
      <c r="IF52" s="10"/>
      <c r="IG52" s="10"/>
      <c r="IH52" s="10"/>
      <c r="II52" s="10"/>
      <c r="IJ52" s="10"/>
      <c r="IK52" s="10"/>
      <c r="IL52" s="10"/>
      <c r="IM52" s="10"/>
      <c r="IN52" s="10"/>
      <c r="IO52" s="10"/>
      <c r="IP52" s="10"/>
      <c r="IQ52" s="10"/>
      <c r="IR52" s="10"/>
      <c r="IS52" s="10"/>
      <c r="IT52" s="10"/>
      <c r="IU52" s="10"/>
      <c r="IV52" s="10"/>
      <c r="IW52" s="10"/>
      <c r="IX52" s="10"/>
      <c r="IY52" s="10"/>
      <c r="IZ52" s="10"/>
      <c r="JA52" s="10"/>
      <c r="JB52" s="10"/>
      <c r="JC52" s="10"/>
      <c r="JD52" s="10"/>
      <c r="JE52" s="10"/>
      <c r="JF52" s="10"/>
      <c r="JG52" s="10"/>
      <c r="JH52" s="10"/>
      <c r="JI52" s="10"/>
      <c r="JJ52" s="10"/>
      <c r="JK52" s="10"/>
      <c r="JL52" s="10"/>
      <c r="JM52" s="10"/>
      <c r="JN52" s="10"/>
      <c r="JO52" s="10"/>
      <c r="JP52" s="10"/>
      <c r="JQ52" s="10"/>
      <c r="JR52" s="10"/>
      <c r="JS52" s="10"/>
      <c r="JT52" s="10"/>
      <c r="JU52" s="10"/>
      <c r="JV52" s="10"/>
      <c r="JW52" s="10"/>
      <c r="JX52" s="10"/>
      <c r="JY52" s="10"/>
      <c r="JZ52" s="10"/>
      <c r="KA52" s="10"/>
      <c r="KB52" s="10"/>
      <c r="KC52" s="10"/>
      <c r="KD52" s="10"/>
      <c r="KE52" s="10"/>
      <c r="KF52" s="10"/>
      <c r="KG52" s="10"/>
      <c r="KH52" s="10"/>
      <c r="KI52" s="10"/>
      <c r="KJ52" s="10"/>
      <c r="KK52" s="10"/>
      <c r="KL52" s="10"/>
      <c r="KM52" s="10"/>
      <c r="KN52" s="10"/>
      <c r="KO52" s="10"/>
      <c r="KP52" s="10"/>
      <c r="KQ52" s="10"/>
      <c r="KR52" s="10"/>
      <c r="KS52" s="10"/>
      <c r="KT52" s="10"/>
      <c r="KU52" s="10"/>
      <c r="KV52" s="10"/>
      <c r="KW52" s="10"/>
      <c r="KX52" s="10"/>
      <c r="KY52" s="10"/>
      <c r="KZ52" s="10"/>
      <c r="LA52" s="10"/>
      <c r="LB52" s="10"/>
      <c r="LC52" s="10"/>
      <c r="LD52" s="10"/>
      <c r="LE52" s="10"/>
      <c r="LF52" s="10"/>
      <c r="LG52" s="10"/>
      <c r="LH52" s="10"/>
      <c r="LI52" s="10"/>
      <c r="LJ52" s="10"/>
      <c r="LK52" s="10"/>
      <c r="LL52" s="10"/>
      <c r="LM52" s="10"/>
      <c r="LN52" s="10"/>
      <c r="LO52" s="10"/>
      <c r="LP52" s="10"/>
      <c r="LQ52" s="10"/>
      <c r="LR52" s="10"/>
      <c r="LS52" s="10"/>
      <c r="LT52" s="10"/>
      <c r="LU52" s="10"/>
      <c r="LV52" s="10"/>
      <c r="LW52" s="10"/>
      <c r="LX52" s="10"/>
      <c r="LY52" s="10"/>
      <c r="LZ52" s="10"/>
      <c r="MA52" s="10"/>
      <c r="MB52" s="10"/>
      <c r="MC52" s="10"/>
      <c r="MD52" s="10"/>
      <c r="ME52" s="10"/>
      <c r="MF52" s="10"/>
      <c r="MG52" s="10"/>
      <c r="MH52" s="10"/>
      <c r="MI52" s="10"/>
      <c r="MJ52" s="10"/>
      <c r="MK52" s="10"/>
      <c r="ML52" s="10"/>
      <c r="MM52" s="10"/>
      <c r="MN52" s="10"/>
      <c r="MO52" s="10"/>
      <c r="MP52" s="10"/>
      <c r="MQ52" s="10"/>
      <c r="MR52" s="10"/>
      <c r="MS52" s="10"/>
      <c r="MT52" s="10"/>
      <c r="MU52" s="10"/>
      <c r="MV52" s="10"/>
      <c r="MW52" s="10"/>
      <c r="MX52" s="10"/>
      <c r="MY52" s="10"/>
      <c r="MZ52" s="10"/>
      <c r="NA52" s="10"/>
      <c r="NB52" s="10"/>
      <c r="NC52" s="10"/>
      <c r="ND52" s="10"/>
      <c r="NE52" s="10"/>
      <c r="NF52" s="10"/>
      <c r="NG52" s="10"/>
      <c r="NH52" s="10"/>
      <c r="NI52" s="10"/>
      <c r="NJ52" s="10"/>
      <c r="NK52" s="10"/>
      <c r="NL52" s="10"/>
      <c r="NM52" s="10"/>
      <c r="NN52" s="10"/>
      <c r="NO52" s="10"/>
      <c r="NP52" s="10"/>
      <c r="NQ52" s="10"/>
      <c r="NR52" s="10"/>
      <c r="NS52" s="10"/>
      <c r="NT52" s="10"/>
      <c r="NU52" s="10"/>
      <c r="NV52" s="10"/>
      <c r="NW52" s="10"/>
      <c r="NX52" s="10"/>
      <c r="NY52" s="10"/>
      <c r="NZ52" s="10"/>
      <c r="OA52" s="10"/>
      <c r="OB52" s="10"/>
      <c r="OC52" s="10"/>
      <c r="OD52" s="10"/>
      <c r="OE52" s="10"/>
      <c r="OF52" s="10"/>
      <c r="OG52" s="10"/>
      <c r="OH52" s="10"/>
      <c r="OI52" s="10"/>
      <c r="OJ52" s="10"/>
      <c r="OK52" s="10"/>
      <c r="OL52" s="10"/>
      <c r="OM52" s="10"/>
      <c r="ON52" s="10"/>
      <c r="OO52" s="10"/>
      <c r="OP52" s="10"/>
      <c r="OQ52" s="10"/>
      <c r="OR52" s="10"/>
      <c r="OS52" s="10"/>
      <c r="OT52" s="10"/>
      <c r="OU52" s="10"/>
      <c r="OV52" s="10"/>
      <c r="OW52" s="10"/>
      <c r="OX52" s="10"/>
      <c r="OY52" s="10"/>
      <c r="OZ52" s="10"/>
      <c r="PA52" s="10"/>
      <c r="PB52" s="10"/>
      <c r="PC52" s="10"/>
      <c r="PD52" s="10"/>
      <c r="PE52" s="10"/>
      <c r="PF52" s="10"/>
      <c r="PG52" s="10"/>
      <c r="PH52" s="10"/>
      <c r="PI52" s="10"/>
      <c r="PJ52" s="10"/>
      <c r="PK52" s="10"/>
      <c r="PL52" s="10"/>
      <c r="PM52" s="10"/>
      <c r="PN52" s="10"/>
      <c r="PO52" s="10"/>
      <c r="PP52" s="10"/>
      <c r="PQ52" s="10"/>
      <c r="PR52" s="10"/>
      <c r="PS52" s="10"/>
      <c r="PT52" s="10"/>
      <c r="PU52" s="10"/>
      <c r="PV52" s="10"/>
      <c r="PW52" s="10"/>
      <c r="PX52" s="10"/>
      <c r="PY52" s="10"/>
      <c r="PZ52" s="10"/>
      <c r="QA52" s="10"/>
      <c r="QB52" s="10"/>
      <c r="QC52" s="10"/>
      <c r="QD52" s="10"/>
      <c r="QE52" s="10"/>
      <c r="QF52" s="10"/>
      <c r="QG52" s="10"/>
      <c r="QH52" s="10"/>
      <c r="QI52" s="10"/>
      <c r="QJ52" s="10"/>
      <c r="QK52" s="10"/>
      <c r="QL52" s="10"/>
      <c r="QM52" s="10"/>
      <c r="QN52" s="10"/>
      <c r="QO52" s="10"/>
      <c r="QP52" s="10"/>
      <c r="QQ52" s="10"/>
      <c r="QR52" s="10"/>
      <c r="QS52" s="10"/>
      <c r="QT52" s="10"/>
      <c r="QU52" s="10"/>
      <c r="QV52" s="10"/>
      <c r="QW52" s="10"/>
      <c r="QX52" s="10"/>
      <c r="QY52" s="10"/>
      <c r="QZ52" s="10"/>
      <c r="RA52" s="10"/>
      <c r="RB52" s="10"/>
      <c r="RC52" s="10"/>
      <c r="RD52" s="10"/>
      <c r="RE52" s="10"/>
      <c r="RF52" s="10"/>
      <c r="RG52" s="10"/>
      <c r="RH52" s="10"/>
      <c r="RI52" s="10"/>
      <c r="RJ52" s="10"/>
      <c r="RK52" s="10"/>
      <c r="RL52" s="10"/>
      <c r="RM52" s="10"/>
      <c r="RN52" s="10"/>
      <c r="RO52" s="10"/>
      <c r="RP52" s="10"/>
      <c r="RQ52" s="10"/>
      <c r="RR52" s="10"/>
      <c r="RS52" s="10"/>
      <c r="RT52" s="10"/>
      <c r="RU52" s="10"/>
      <c r="RV52" s="10"/>
      <c r="RW52" s="10"/>
      <c r="RX52" s="10"/>
      <c r="RY52" s="10"/>
      <c r="RZ52" s="10"/>
      <c r="SA52" s="10"/>
      <c r="SB52" s="10"/>
      <c r="SC52" s="10"/>
      <c r="SD52" s="10"/>
      <c r="SE52" s="10"/>
      <c r="SF52" s="10"/>
      <c r="SG52" s="10"/>
      <c r="SH52" s="10"/>
      <c r="SI52" s="10"/>
      <c r="SJ52" s="10"/>
      <c r="SK52" s="10"/>
      <c r="SL52" s="10"/>
      <c r="SM52" s="10"/>
      <c r="SN52" s="10"/>
      <c r="SO52" s="10"/>
      <c r="SP52" s="10"/>
      <c r="SQ52" s="10"/>
      <c r="SR52" s="10"/>
      <c r="SS52" s="10"/>
      <c r="ST52" s="10"/>
      <c r="SU52" s="10"/>
      <c r="SV52" s="10"/>
      <c r="SW52" s="10"/>
      <c r="SX52" s="10"/>
      <c r="SY52" s="10"/>
      <c r="SZ52" s="10"/>
      <c r="TA52" s="10"/>
      <c r="TB52" s="10"/>
      <c r="TC52" s="10"/>
      <c r="TD52" s="10"/>
      <c r="TE52" s="10"/>
      <c r="TF52" s="10"/>
      <c r="TG52" s="10"/>
      <c r="TH52" s="10"/>
      <c r="TI52" s="10"/>
      <c r="TJ52" s="10"/>
      <c r="TK52" s="10"/>
      <c r="TL52" s="10"/>
      <c r="TM52" s="10"/>
      <c r="TN52" s="10"/>
      <c r="TO52" s="10"/>
      <c r="TP52" s="10"/>
      <c r="TQ52" s="10"/>
      <c r="TR52" s="10"/>
      <c r="TS52" s="10"/>
      <c r="TT52" s="10"/>
      <c r="TU52" s="10"/>
      <c r="TV52" s="10"/>
      <c r="TW52" s="10"/>
      <c r="TX52" s="10"/>
      <c r="TY52" s="10"/>
      <c r="TZ52" s="10"/>
      <c r="UA52" s="10"/>
      <c r="UB52" s="10"/>
      <c r="UC52" s="10"/>
      <c r="UD52" s="10"/>
      <c r="UE52" s="10"/>
      <c r="UF52" s="10"/>
      <c r="UG52" s="10"/>
      <c r="UH52" s="10"/>
      <c r="UI52" s="10"/>
      <c r="UJ52" s="10"/>
      <c r="UK52" s="10"/>
      <c r="UL52" s="10"/>
      <c r="UM52" s="10"/>
      <c r="UN52" s="10"/>
      <c r="UO52" s="10"/>
      <c r="UP52" s="10"/>
      <c r="UQ52" s="10"/>
      <c r="UR52" s="10"/>
      <c r="US52" s="10"/>
      <c r="UT52" s="10"/>
      <c r="UU52" s="10"/>
      <c r="UV52" s="10"/>
      <c r="UW52" s="10"/>
      <c r="UX52" s="10"/>
      <c r="UY52" s="10"/>
      <c r="UZ52" s="10"/>
      <c r="VA52" s="10"/>
      <c r="VB52" s="10"/>
      <c r="VC52" s="10"/>
      <c r="VD52" s="10"/>
      <c r="VE52" s="10"/>
      <c r="VF52" s="10"/>
      <c r="VG52" s="10"/>
      <c r="VH52" s="10"/>
      <c r="VI52" s="10"/>
      <c r="VJ52" s="10"/>
      <c r="VK52" s="10"/>
      <c r="VL52" s="10"/>
      <c r="VM52" s="10"/>
      <c r="VN52" s="10"/>
      <c r="VO52" s="10"/>
      <c r="VP52" s="10"/>
      <c r="VQ52" s="10"/>
      <c r="VR52" s="10"/>
      <c r="VS52" s="10"/>
      <c r="VT52" s="10"/>
      <c r="VU52" s="10"/>
      <c r="VV52" s="10"/>
      <c r="VW52" s="10"/>
      <c r="VX52" s="10"/>
      <c r="VY52" s="10"/>
      <c r="VZ52" s="10"/>
      <c r="WA52" s="10"/>
      <c r="WB52" s="10"/>
      <c r="WC52" s="10"/>
      <c r="WD52" s="10"/>
      <c r="WE52" s="10"/>
      <c r="WF52" s="10"/>
      <c r="WG52" s="10"/>
      <c r="WH52" s="10"/>
      <c r="WI52" s="10"/>
      <c r="WJ52" s="10"/>
      <c r="WK52" s="10"/>
      <c r="WL52" s="10"/>
      <c r="WM52" s="10"/>
      <c r="WN52" s="10"/>
      <c r="WO52" s="10"/>
      <c r="WP52" s="10"/>
      <c r="WQ52" s="10"/>
      <c r="WR52" s="10"/>
      <c r="WS52" s="10"/>
      <c r="WT52" s="10"/>
      <c r="WU52" s="10"/>
      <c r="WV52" s="10"/>
      <c r="WW52" s="10"/>
      <c r="WX52" s="10"/>
      <c r="WY52" s="10"/>
      <c r="WZ52" s="10"/>
      <c r="XA52" s="10"/>
      <c r="XB52" s="10"/>
      <c r="XC52" s="10"/>
      <c r="XD52" s="10"/>
      <c r="XE52" s="10"/>
      <c r="XF52" s="10"/>
      <c r="XG52" s="10"/>
      <c r="XH52" s="10"/>
      <c r="XI52" s="10"/>
      <c r="XJ52" s="10"/>
      <c r="XK52" s="10"/>
      <c r="XL52" s="10"/>
      <c r="XM52" s="10"/>
      <c r="XN52" s="10"/>
      <c r="XO52" s="10"/>
      <c r="XP52" s="10"/>
      <c r="XQ52" s="10"/>
      <c r="XR52" s="10"/>
      <c r="XS52" s="10"/>
      <c r="XT52" s="10"/>
      <c r="XU52" s="10"/>
      <c r="XV52" s="10"/>
      <c r="XW52" s="10"/>
      <c r="XX52" s="10"/>
      <c r="XY52" s="10"/>
      <c r="XZ52" s="10"/>
      <c r="YA52" s="10"/>
      <c r="YB52" s="10"/>
      <c r="YC52" s="10"/>
      <c r="YD52" s="10"/>
      <c r="YE52" s="10"/>
      <c r="YF52" s="10"/>
      <c r="YG52" s="10"/>
      <c r="YH52" s="10"/>
      <c r="YI52" s="10"/>
      <c r="YJ52" s="10"/>
      <c r="YK52" s="10"/>
      <c r="YL52" s="10"/>
      <c r="YM52" s="10"/>
      <c r="YN52" s="10"/>
      <c r="YO52" s="10"/>
      <c r="YP52" s="10"/>
      <c r="YQ52" s="10"/>
      <c r="YR52" s="10"/>
      <c r="YS52" s="10"/>
      <c r="YT52" s="10"/>
      <c r="YU52" s="10"/>
      <c r="YV52" s="10"/>
      <c r="YW52" s="10"/>
      <c r="YX52" s="10"/>
      <c r="YY52" s="10"/>
      <c r="YZ52" s="10"/>
      <c r="ZA52" s="10"/>
      <c r="ZB52" s="10"/>
      <c r="ZC52" s="10"/>
      <c r="ZD52" s="10"/>
      <c r="ZE52" s="10"/>
      <c r="ZF52" s="10"/>
      <c r="ZG52" s="10"/>
      <c r="ZH52" s="10"/>
      <c r="ZI52" s="10"/>
      <c r="ZJ52" s="10"/>
      <c r="ZK52" s="10"/>
      <c r="ZL52" s="10"/>
      <c r="ZM52" s="10"/>
      <c r="ZN52" s="10"/>
      <c r="ZO52" s="10"/>
      <c r="ZP52" s="10"/>
      <c r="ZQ52" s="10"/>
      <c r="ZR52" s="10"/>
      <c r="ZS52" s="10"/>
      <c r="ZT52" s="10"/>
      <c r="ZU52" s="10"/>
      <c r="ZV52" s="10"/>
      <c r="ZW52" s="10"/>
      <c r="ZX52" s="10"/>
      <c r="ZY52" s="10"/>
      <c r="ZZ52" s="10"/>
      <c r="AAA52" s="10"/>
      <c r="AAB52" s="10"/>
      <c r="AAC52" s="10"/>
      <c r="AAD52" s="10"/>
      <c r="AAE52" s="10"/>
      <c r="AAF52" s="10"/>
      <c r="AAG52" s="10"/>
      <c r="AAH52" s="10"/>
      <c r="AAI52" s="10"/>
      <c r="AAJ52" s="10"/>
      <c r="AAK52" s="10"/>
      <c r="AAL52" s="10"/>
      <c r="AAM52" s="10"/>
      <c r="AAN52" s="10"/>
      <c r="AAO52" s="10"/>
      <c r="AAP52" s="10"/>
      <c r="AAQ52" s="10"/>
      <c r="AAR52" s="10"/>
      <c r="AAS52" s="10"/>
      <c r="AAT52" s="10"/>
      <c r="AAU52" s="10"/>
      <c r="AAV52" s="10"/>
      <c r="AAW52" s="10"/>
      <c r="AAX52" s="10"/>
      <c r="AAY52" s="10"/>
      <c r="AAZ52" s="10"/>
      <c r="ABA52" s="10"/>
      <c r="ABB52" s="10"/>
      <c r="ABC52" s="10"/>
      <c r="ABD52" s="10"/>
      <c r="ABE52" s="10"/>
      <c r="ABF52" s="10"/>
      <c r="ABG52" s="10"/>
      <c r="ABH52" s="10"/>
      <c r="ABI52" s="10"/>
      <c r="ABJ52" s="10"/>
      <c r="ABK52" s="10"/>
      <c r="ABL52" s="10"/>
      <c r="ABM52" s="10"/>
      <c r="ABN52" s="10"/>
      <c r="ABO52" s="10"/>
      <c r="ABP52" s="10"/>
      <c r="ABQ52" s="10"/>
      <c r="ABR52" s="10"/>
      <c r="ABS52" s="10"/>
      <c r="ABT52" s="10"/>
      <c r="ABU52" s="10"/>
      <c r="ABV52" s="10"/>
      <c r="ABW52" s="10"/>
      <c r="ABX52" s="10"/>
      <c r="ABY52" s="10"/>
      <c r="ABZ52" s="10"/>
      <c r="ACA52" s="10"/>
      <c r="ACB52" s="10"/>
      <c r="ACC52" s="10"/>
      <c r="ACD52" s="10"/>
      <c r="ACE52" s="10"/>
      <c r="ACF52" s="10"/>
      <c r="ACG52" s="10"/>
      <c r="ACH52" s="10"/>
      <c r="ACI52" s="10"/>
      <c r="ACJ52" s="10"/>
      <c r="ACK52" s="10"/>
      <c r="ACL52" s="10"/>
      <c r="ACM52" s="10"/>
      <c r="ACN52" s="10"/>
      <c r="ACO52" s="10"/>
      <c r="ACP52" s="10"/>
      <c r="ACQ52" s="10"/>
      <c r="ACR52" s="10"/>
      <c r="ACS52" s="10"/>
      <c r="ACT52" s="10"/>
      <c r="ACU52" s="10"/>
      <c r="ACV52" s="10"/>
      <c r="ACW52" s="10"/>
      <c r="ACX52" s="10"/>
      <c r="ACY52" s="10"/>
      <c r="ACZ52" s="10"/>
      <c r="ADA52" s="10"/>
      <c r="ADB52" s="10"/>
      <c r="ADC52" s="10"/>
      <c r="ADD52" s="10"/>
      <c r="ADE52" s="10"/>
      <c r="ADF52" s="10"/>
      <c r="ADG52" s="10"/>
      <c r="ADH52" s="10"/>
      <c r="ADI52" s="10"/>
      <c r="ADJ52" s="10"/>
      <c r="ADK52" s="10"/>
      <c r="ADL52" s="10"/>
      <c r="ADM52" s="10"/>
      <c r="ADN52" s="10"/>
      <c r="ADO52" s="10"/>
      <c r="ADP52" s="10"/>
      <c r="ADQ52" s="10"/>
      <c r="ADR52" s="10"/>
      <c r="ADS52" s="10"/>
      <c r="ADT52" s="10"/>
      <c r="ADU52" s="10"/>
      <c r="ADV52" s="10"/>
      <c r="ADW52" s="10"/>
      <c r="ADX52" s="10"/>
      <c r="ADY52" s="10"/>
      <c r="ADZ52" s="10"/>
      <c r="AEA52" s="10"/>
      <c r="AEB52" s="10"/>
      <c r="AEC52" s="10"/>
      <c r="AED52" s="10"/>
      <c r="AEE52" s="10"/>
      <c r="AEF52" s="10"/>
      <c r="AEG52" s="10"/>
      <c r="AEH52" s="10"/>
      <c r="AEI52" s="10"/>
      <c r="AEJ52" s="10"/>
      <c r="AEK52" s="10"/>
      <c r="AEL52" s="10"/>
      <c r="AEM52" s="10"/>
      <c r="AEN52" s="10"/>
      <c r="AEO52" s="10"/>
      <c r="AEP52" s="10"/>
      <c r="AEQ52" s="10"/>
      <c r="AER52" s="10"/>
      <c r="AES52" s="10"/>
      <c r="AET52" s="10"/>
      <c r="AEU52" s="10"/>
      <c r="AEV52" s="10"/>
      <c r="AEW52" s="10"/>
      <c r="AEX52" s="10"/>
      <c r="AEY52" s="10"/>
      <c r="AEZ52" s="10"/>
      <c r="AFA52" s="10"/>
      <c r="AFB52" s="10"/>
      <c r="AFC52" s="10"/>
      <c r="AFD52" s="10"/>
      <c r="AFE52" s="10"/>
      <c r="AFF52" s="10"/>
      <c r="AFG52" s="10"/>
      <c r="AFH52" s="10"/>
      <c r="AFI52" s="10"/>
      <c r="AFJ52" s="10"/>
      <c r="AFK52" s="10"/>
      <c r="AFL52" s="10"/>
      <c r="AFM52" s="10"/>
      <c r="AFN52" s="10"/>
      <c r="AFO52" s="10"/>
      <c r="AFP52" s="10"/>
      <c r="AFQ52" s="10"/>
      <c r="AFR52" s="10"/>
      <c r="AFS52" s="10"/>
      <c r="AFT52" s="10"/>
      <c r="AFU52" s="10"/>
      <c r="AFV52" s="10"/>
      <c r="AFW52" s="10"/>
      <c r="AFX52" s="10"/>
      <c r="AFY52" s="10"/>
      <c r="AFZ52" s="10"/>
      <c r="AGA52" s="10"/>
      <c r="AGB52" s="10"/>
      <c r="AGC52" s="10"/>
      <c r="AGD52" s="10"/>
      <c r="AGE52" s="10"/>
      <c r="AGF52" s="10"/>
      <c r="AGG52" s="10"/>
      <c r="AGH52" s="10"/>
      <c r="AGI52" s="10"/>
      <c r="AGJ52" s="10"/>
      <c r="AGK52" s="10"/>
      <c r="AGL52" s="10"/>
      <c r="AGM52" s="10"/>
      <c r="AGN52" s="10"/>
      <c r="AGO52" s="10"/>
      <c r="AGP52" s="10"/>
      <c r="AGQ52" s="10"/>
      <c r="AGR52" s="10"/>
      <c r="AGS52" s="10"/>
      <c r="AGT52" s="10"/>
      <c r="AGU52" s="10"/>
      <c r="AGV52" s="10"/>
      <c r="AGW52" s="10"/>
      <c r="AGX52" s="10"/>
      <c r="AGY52" s="10"/>
      <c r="AGZ52" s="10"/>
      <c r="AHA52" s="10"/>
      <c r="AHB52" s="10"/>
      <c r="AHC52" s="10"/>
      <c r="AHD52" s="10"/>
      <c r="AHE52" s="10"/>
      <c r="AHF52" s="10"/>
      <c r="AHG52" s="10"/>
      <c r="AHH52" s="10"/>
      <c r="AHI52" s="10"/>
      <c r="AHJ52" s="10"/>
      <c r="AHK52" s="10"/>
      <c r="AHL52" s="10"/>
      <c r="AHM52" s="10"/>
      <c r="AHN52" s="10"/>
      <c r="AHO52" s="10"/>
      <c r="AHP52" s="10"/>
      <c r="AHQ52" s="10"/>
      <c r="AHR52" s="10"/>
      <c r="AHS52" s="10"/>
      <c r="AHT52" s="10"/>
      <c r="AHU52" s="10"/>
      <c r="AHV52" s="10"/>
      <c r="AHW52" s="10"/>
      <c r="AHX52" s="10"/>
      <c r="AHY52" s="10"/>
      <c r="AHZ52" s="10"/>
      <c r="AIA52" s="10"/>
      <c r="AIB52" s="10"/>
      <c r="AIC52" s="10"/>
      <c r="AID52" s="10"/>
      <c r="AIE52" s="10"/>
      <c r="AIF52" s="10"/>
      <c r="AIG52" s="10"/>
      <c r="AIH52" s="10"/>
      <c r="AII52" s="10"/>
      <c r="AIJ52" s="10"/>
      <c r="AIK52" s="10"/>
      <c r="AIL52" s="10"/>
      <c r="AIM52" s="10"/>
      <c r="AIN52" s="10"/>
      <c r="AIO52" s="10"/>
      <c r="AIP52" s="10"/>
      <c r="AIQ52" s="10"/>
      <c r="AIR52" s="10"/>
      <c r="AIS52" s="10"/>
      <c r="AIT52" s="10"/>
      <c r="AIU52" s="10"/>
      <c r="AIV52" s="10"/>
      <c r="AIW52" s="10"/>
      <c r="AIX52" s="10"/>
      <c r="AIY52" s="10"/>
      <c r="AIZ52" s="10"/>
      <c r="AJA52" s="10"/>
      <c r="AJB52" s="10"/>
      <c r="AJC52" s="10"/>
      <c r="AJD52" s="10"/>
      <c r="AJE52" s="10"/>
      <c r="AJF52" s="10"/>
      <c r="AJG52" s="10"/>
      <c r="AJH52" s="10"/>
      <c r="AJI52" s="10"/>
      <c r="AJJ52" s="10"/>
      <c r="AJK52" s="10"/>
      <c r="AJL52" s="10"/>
      <c r="AJM52" s="10"/>
      <c r="AJN52" s="10"/>
      <c r="AJO52" s="10"/>
      <c r="AJP52" s="10"/>
      <c r="AJQ52" s="10"/>
      <c r="AJR52" s="10"/>
      <c r="AJS52" s="10"/>
      <c r="AJT52" s="10"/>
      <c r="AJU52" s="10"/>
      <c r="AJV52" s="10"/>
      <c r="AJW52" s="10"/>
      <c r="AJX52" s="10"/>
      <c r="AJY52" s="10"/>
      <c r="AJZ52" s="10"/>
      <c r="AKA52" s="10"/>
      <c r="AKB52" s="10"/>
      <c r="AKC52" s="10"/>
      <c r="AKD52" s="10"/>
      <c r="AKE52" s="10"/>
      <c r="AKF52" s="10"/>
      <c r="AKG52" s="10"/>
      <c r="AKH52" s="10"/>
      <c r="AKI52" s="10"/>
      <c r="AKJ52" s="10"/>
      <c r="AKK52" s="10"/>
      <c r="AKL52" s="10"/>
      <c r="AKM52" s="10"/>
      <c r="AKN52" s="10"/>
      <c r="AKO52" s="10"/>
      <c r="AKP52" s="10"/>
      <c r="AKQ52" s="10"/>
      <c r="AKR52" s="10"/>
      <c r="AKS52" s="10"/>
      <c r="AKT52" s="10"/>
      <c r="AKU52" s="10"/>
      <c r="AKV52" s="10"/>
      <c r="AKW52" s="10"/>
      <c r="AKX52" s="10"/>
      <c r="AKY52" s="10"/>
      <c r="AKZ52" s="10"/>
      <c r="ALA52" s="10"/>
      <c r="ALB52" s="10"/>
      <c r="ALC52" s="10"/>
      <c r="ALD52" s="10"/>
      <c r="ALE52" s="10"/>
      <c r="ALF52" s="10"/>
      <c r="ALG52" s="10"/>
      <c r="ALH52" s="10"/>
      <c r="ALI52" s="10"/>
      <c r="ALJ52" s="10"/>
      <c r="ALK52" s="10"/>
      <c r="ALL52" s="10"/>
      <c r="ALM52" s="10"/>
      <c r="ALN52" s="10"/>
      <c r="ALO52" s="10"/>
      <c r="ALP52" s="10"/>
      <c r="ALQ52" s="10"/>
      <c r="ALR52" s="10"/>
      <c r="ALS52" s="10"/>
      <c r="ALT52" s="10"/>
      <c r="ALU52" s="10"/>
      <c r="ALV52" s="10"/>
      <c r="ALW52" s="10"/>
      <c r="ALX52" s="10"/>
      <c r="ALY52" s="10"/>
      <c r="ALZ52" s="10"/>
      <c r="AMA52" s="10"/>
      <c r="AMB52" s="10"/>
      <c r="AMC52" s="10"/>
      <c r="AMD52" s="10"/>
      <c r="AME52" s="10"/>
      <c r="AMF52" s="10"/>
      <c r="AMG52" s="10"/>
      <c r="AMH52" s="10"/>
      <c r="AMI52" s="10"/>
      <c r="AMJ52" s="10"/>
    </row>
    <row r="53" spans="2:1024" s="3" customFormat="1" x14ac:dyDescent="0.3">
      <c r="B53" s="10"/>
      <c r="C53" s="10"/>
      <c r="D53" s="10"/>
      <c r="E53" s="10"/>
      <c r="F53" s="10"/>
      <c r="H53" s="10"/>
      <c r="I53" s="10"/>
      <c r="J53" s="10"/>
      <c r="K53" s="10"/>
      <c r="L53" s="10"/>
      <c r="M53" s="10"/>
      <c r="N53" s="10"/>
      <c r="O53" s="10"/>
      <c r="P53" s="10"/>
      <c r="Q53" s="10"/>
      <c r="R53" s="10"/>
      <c r="S53" s="10"/>
      <c r="T53" s="10"/>
      <c r="U53" s="10"/>
      <c r="V53" s="10"/>
      <c r="W53" s="10"/>
      <c r="X53" s="10"/>
      <c r="Y53" s="10"/>
      <c r="Z53" s="10"/>
      <c r="AA53" s="10"/>
      <c r="AB53" s="10"/>
      <c r="AC53" s="10"/>
      <c r="AD53" s="10"/>
      <c r="AE53" s="10"/>
      <c r="AF53" s="10"/>
      <c r="AG53" s="10"/>
      <c r="AH53" s="10"/>
      <c r="AI53" s="10"/>
      <c r="AJ53" s="10"/>
      <c r="AK53" s="10"/>
      <c r="AL53" s="10"/>
      <c r="AM53" s="10"/>
      <c r="AN53" s="10"/>
      <c r="AO53" s="10"/>
      <c r="AP53" s="10"/>
      <c r="AQ53" s="10"/>
      <c r="AR53" s="10"/>
      <c r="AS53" s="10"/>
      <c r="AT53" s="10"/>
      <c r="AU53" s="10"/>
      <c r="AV53" s="10"/>
      <c r="AW53" s="10"/>
      <c r="AX53" s="10"/>
      <c r="AY53" s="10"/>
      <c r="AZ53" s="10"/>
      <c r="BA53" s="10"/>
      <c r="BB53" s="10"/>
      <c r="BC53" s="10"/>
      <c r="BD53" s="10"/>
      <c r="BE53" s="10"/>
      <c r="BF53" s="10"/>
      <c r="BG53" s="10"/>
      <c r="BH53" s="10"/>
      <c r="BI53" s="10"/>
      <c r="BJ53" s="10"/>
      <c r="BK53" s="10"/>
      <c r="BL53" s="10"/>
      <c r="BM53" s="10"/>
      <c r="BN53" s="10"/>
      <c r="BO53" s="10"/>
      <c r="BP53" s="10"/>
      <c r="BQ53" s="10"/>
      <c r="BR53" s="10"/>
      <c r="BS53" s="10"/>
      <c r="BT53" s="10"/>
      <c r="BU53" s="10"/>
      <c r="BV53" s="10"/>
      <c r="BW53" s="10"/>
      <c r="BX53" s="10"/>
      <c r="BY53" s="10"/>
      <c r="BZ53" s="10"/>
      <c r="CA53" s="10"/>
      <c r="CB53" s="10"/>
      <c r="CC53" s="10"/>
      <c r="CD53" s="10"/>
      <c r="CE53" s="10"/>
      <c r="CF53" s="10"/>
      <c r="CG53" s="10"/>
      <c r="CH53" s="10"/>
      <c r="CI53" s="10"/>
      <c r="CJ53" s="10"/>
      <c r="CK53" s="10"/>
      <c r="CL53" s="10"/>
      <c r="CM53" s="10"/>
      <c r="CN53" s="10"/>
      <c r="CO53" s="10"/>
      <c r="CP53" s="10"/>
      <c r="CQ53" s="10"/>
      <c r="CR53" s="10"/>
      <c r="CS53" s="10"/>
      <c r="CT53" s="10"/>
      <c r="CU53" s="10"/>
      <c r="CV53" s="10"/>
      <c r="CW53" s="10"/>
      <c r="CX53" s="10"/>
      <c r="CY53" s="10"/>
      <c r="CZ53" s="10"/>
      <c r="DA53" s="10"/>
      <c r="DB53" s="10"/>
      <c r="DC53" s="10"/>
      <c r="DD53" s="10"/>
      <c r="DE53" s="10"/>
      <c r="DF53" s="10"/>
      <c r="DG53" s="10"/>
      <c r="DH53" s="10"/>
      <c r="DI53" s="10"/>
      <c r="DJ53" s="10"/>
      <c r="DK53" s="10"/>
      <c r="DL53" s="10"/>
      <c r="DM53" s="10"/>
      <c r="DN53" s="10"/>
      <c r="DO53" s="10"/>
      <c r="DP53" s="10"/>
      <c r="DQ53" s="10"/>
      <c r="DR53" s="10"/>
      <c r="DS53" s="10"/>
      <c r="DT53" s="10"/>
      <c r="DU53" s="10"/>
      <c r="DV53" s="10"/>
      <c r="DW53" s="10"/>
      <c r="DX53" s="10"/>
      <c r="DY53" s="10"/>
      <c r="DZ53" s="10"/>
      <c r="EA53" s="10"/>
      <c r="EB53" s="10"/>
      <c r="EC53" s="10"/>
      <c r="ED53" s="10"/>
      <c r="EE53" s="10"/>
      <c r="EF53" s="10"/>
      <c r="EG53" s="10"/>
      <c r="EH53" s="10"/>
      <c r="EI53" s="10"/>
      <c r="EJ53" s="10"/>
      <c r="EK53" s="10"/>
      <c r="EL53" s="10"/>
      <c r="EM53" s="10"/>
      <c r="EN53" s="10"/>
      <c r="EO53" s="10"/>
      <c r="EP53" s="10"/>
      <c r="EQ53" s="10"/>
      <c r="ER53" s="10"/>
      <c r="ES53" s="10"/>
      <c r="ET53" s="10"/>
      <c r="EU53" s="10"/>
      <c r="EV53" s="10"/>
      <c r="EW53" s="10"/>
      <c r="EX53" s="10"/>
      <c r="EY53" s="10"/>
      <c r="EZ53" s="10"/>
      <c r="FA53" s="10"/>
      <c r="FB53" s="10"/>
      <c r="FC53" s="10"/>
      <c r="FD53" s="10"/>
      <c r="FE53" s="10"/>
      <c r="FF53" s="10"/>
      <c r="FG53" s="10"/>
      <c r="FH53" s="10"/>
      <c r="FI53" s="10"/>
      <c r="FJ53" s="10"/>
      <c r="FK53" s="10"/>
      <c r="FL53" s="10"/>
      <c r="FM53" s="10"/>
      <c r="FN53" s="10"/>
      <c r="FO53" s="10"/>
      <c r="FP53" s="10"/>
      <c r="FQ53" s="10"/>
      <c r="FR53" s="10"/>
      <c r="FS53" s="10"/>
      <c r="FT53" s="10"/>
      <c r="FU53" s="10"/>
      <c r="FV53" s="10"/>
      <c r="FW53" s="10"/>
      <c r="FX53" s="10"/>
      <c r="FY53" s="10"/>
      <c r="FZ53" s="10"/>
      <c r="GA53" s="10"/>
      <c r="GB53" s="10"/>
      <c r="GC53" s="10"/>
      <c r="GD53" s="10"/>
      <c r="GE53" s="10"/>
      <c r="GF53" s="10"/>
      <c r="GG53" s="10"/>
      <c r="GH53" s="10"/>
      <c r="GI53" s="10"/>
      <c r="GJ53" s="10"/>
      <c r="GK53" s="10"/>
      <c r="GL53" s="10"/>
      <c r="GM53" s="10"/>
      <c r="GN53" s="10"/>
      <c r="GO53" s="10"/>
      <c r="GP53" s="10"/>
      <c r="GQ53" s="10"/>
      <c r="GR53" s="10"/>
      <c r="GS53" s="10"/>
      <c r="GT53" s="10"/>
      <c r="GU53" s="10"/>
      <c r="GV53" s="10"/>
      <c r="GW53" s="10"/>
      <c r="GX53" s="10"/>
      <c r="GY53" s="10"/>
      <c r="GZ53" s="10"/>
      <c r="HA53" s="10"/>
      <c r="HB53" s="10"/>
      <c r="HC53" s="10"/>
      <c r="HD53" s="10"/>
      <c r="HE53" s="10"/>
      <c r="HF53" s="10"/>
      <c r="HG53" s="10"/>
      <c r="HH53" s="10"/>
      <c r="HI53" s="10"/>
      <c r="HJ53" s="10"/>
      <c r="HK53" s="10"/>
      <c r="HL53" s="10"/>
      <c r="HM53" s="10"/>
      <c r="HN53" s="10"/>
      <c r="HO53" s="10"/>
      <c r="HP53" s="10"/>
      <c r="HQ53" s="10"/>
      <c r="HR53" s="10"/>
      <c r="HS53" s="10"/>
      <c r="HT53" s="10"/>
      <c r="HU53" s="10"/>
      <c r="HV53" s="10"/>
      <c r="HW53" s="10"/>
      <c r="HX53" s="10"/>
      <c r="HY53" s="10"/>
      <c r="HZ53" s="10"/>
      <c r="IA53" s="10"/>
      <c r="IB53" s="10"/>
      <c r="IC53" s="10"/>
      <c r="ID53" s="10"/>
      <c r="IE53" s="10"/>
      <c r="IF53" s="10"/>
      <c r="IG53" s="10"/>
      <c r="IH53" s="10"/>
      <c r="II53" s="10"/>
      <c r="IJ53" s="10"/>
      <c r="IK53" s="10"/>
      <c r="IL53" s="10"/>
      <c r="IM53" s="10"/>
      <c r="IN53" s="10"/>
      <c r="IO53" s="10"/>
      <c r="IP53" s="10"/>
      <c r="IQ53" s="10"/>
      <c r="IR53" s="10"/>
      <c r="IS53" s="10"/>
      <c r="IT53" s="10"/>
      <c r="IU53" s="10"/>
      <c r="IV53" s="10"/>
      <c r="IW53" s="10"/>
      <c r="IX53" s="10"/>
      <c r="IY53" s="10"/>
      <c r="IZ53" s="10"/>
      <c r="JA53" s="10"/>
      <c r="JB53" s="10"/>
      <c r="JC53" s="10"/>
      <c r="JD53" s="10"/>
      <c r="JE53" s="10"/>
      <c r="JF53" s="10"/>
      <c r="JG53" s="10"/>
      <c r="JH53" s="10"/>
      <c r="JI53" s="10"/>
      <c r="JJ53" s="10"/>
      <c r="JK53" s="10"/>
      <c r="JL53" s="10"/>
      <c r="JM53" s="10"/>
      <c r="JN53" s="10"/>
      <c r="JO53" s="10"/>
      <c r="JP53" s="10"/>
      <c r="JQ53" s="10"/>
      <c r="JR53" s="10"/>
      <c r="JS53" s="10"/>
      <c r="JT53" s="10"/>
      <c r="JU53" s="10"/>
      <c r="JV53" s="10"/>
      <c r="JW53" s="10"/>
      <c r="JX53" s="10"/>
      <c r="JY53" s="10"/>
      <c r="JZ53" s="10"/>
      <c r="KA53" s="10"/>
      <c r="KB53" s="10"/>
      <c r="KC53" s="10"/>
      <c r="KD53" s="10"/>
      <c r="KE53" s="10"/>
      <c r="KF53" s="10"/>
      <c r="KG53" s="10"/>
      <c r="KH53" s="10"/>
      <c r="KI53" s="10"/>
      <c r="KJ53" s="10"/>
      <c r="KK53" s="10"/>
      <c r="KL53" s="10"/>
      <c r="KM53" s="10"/>
      <c r="KN53" s="10"/>
      <c r="KO53" s="10"/>
      <c r="KP53" s="10"/>
      <c r="KQ53" s="10"/>
      <c r="KR53" s="10"/>
      <c r="KS53" s="10"/>
      <c r="KT53" s="10"/>
      <c r="KU53" s="10"/>
      <c r="KV53" s="10"/>
      <c r="KW53" s="10"/>
      <c r="KX53" s="10"/>
      <c r="KY53" s="10"/>
      <c r="KZ53" s="10"/>
      <c r="LA53" s="10"/>
      <c r="LB53" s="10"/>
      <c r="LC53" s="10"/>
      <c r="LD53" s="10"/>
      <c r="LE53" s="10"/>
      <c r="LF53" s="10"/>
      <c r="LG53" s="10"/>
      <c r="LH53" s="10"/>
      <c r="LI53" s="10"/>
      <c r="LJ53" s="10"/>
      <c r="LK53" s="10"/>
      <c r="LL53" s="10"/>
      <c r="LM53" s="10"/>
      <c r="LN53" s="10"/>
      <c r="LO53" s="10"/>
      <c r="LP53" s="10"/>
      <c r="LQ53" s="10"/>
      <c r="LR53" s="10"/>
      <c r="LS53" s="10"/>
      <c r="LT53" s="10"/>
      <c r="LU53" s="10"/>
      <c r="LV53" s="10"/>
      <c r="LW53" s="10"/>
      <c r="LX53" s="10"/>
      <c r="LY53" s="10"/>
      <c r="LZ53" s="10"/>
      <c r="MA53" s="10"/>
      <c r="MB53" s="10"/>
      <c r="MC53" s="10"/>
      <c r="MD53" s="10"/>
      <c r="ME53" s="10"/>
      <c r="MF53" s="10"/>
      <c r="MG53" s="10"/>
      <c r="MH53" s="10"/>
      <c r="MI53" s="10"/>
      <c r="MJ53" s="10"/>
      <c r="MK53" s="10"/>
      <c r="ML53" s="10"/>
      <c r="MM53" s="10"/>
      <c r="MN53" s="10"/>
      <c r="MO53" s="10"/>
      <c r="MP53" s="10"/>
      <c r="MQ53" s="10"/>
      <c r="MR53" s="10"/>
      <c r="MS53" s="10"/>
      <c r="MT53" s="10"/>
      <c r="MU53" s="10"/>
      <c r="MV53" s="10"/>
      <c r="MW53" s="10"/>
      <c r="MX53" s="10"/>
      <c r="MY53" s="10"/>
      <c r="MZ53" s="10"/>
      <c r="NA53" s="10"/>
      <c r="NB53" s="10"/>
      <c r="NC53" s="10"/>
      <c r="ND53" s="10"/>
      <c r="NE53" s="10"/>
      <c r="NF53" s="10"/>
      <c r="NG53" s="10"/>
      <c r="NH53" s="10"/>
      <c r="NI53" s="10"/>
      <c r="NJ53" s="10"/>
      <c r="NK53" s="10"/>
      <c r="NL53" s="10"/>
      <c r="NM53" s="10"/>
      <c r="NN53" s="10"/>
      <c r="NO53" s="10"/>
      <c r="NP53" s="10"/>
      <c r="NQ53" s="10"/>
      <c r="NR53" s="10"/>
      <c r="NS53" s="10"/>
      <c r="NT53" s="10"/>
      <c r="NU53" s="10"/>
      <c r="NV53" s="10"/>
      <c r="NW53" s="10"/>
      <c r="NX53" s="10"/>
      <c r="NY53" s="10"/>
      <c r="NZ53" s="10"/>
      <c r="OA53" s="10"/>
      <c r="OB53" s="10"/>
      <c r="OC53" s="10"/>
      <c r="OD53" s="10"/>
      <c r="OE53" s="10"/>
      <c r="OF53" s="10"/>
      <c r="OG53" s="10"/>
      <c r="OH53" s="10"/>
      <c r="OI53" s="10"/>
      <c r="OJ53" s="10"/>
      <c r="OK53" s="10"/>
      <c r="OL53" s="10"/>
      <c r="OM53" s="10"/>
      <c r="ON53" s="10"/>
      <c r="OO53" s="10"/>
      <c r="OP53" s="10"/>
      <c r="OQ53" s="10"/>
      <c r="OR53" s="10"/>
      <c r="OS53" s="10"/>
      <c r="OT53" s="10"/>
      <c r="OU53" s="10"/>
      <c r="OV53" s="10"/>
      <c r="OW53" s="10"/>
      <c r="OX53" s="10"/>
      <c r="OY53" s="10"/>
      <c r="OZ53" s="10"/>
      <c r="PA53" s="10"/>
      <c r="PB53" s="10"/>
      <c r="PC53" s="10"/>
      <c r="PD53" s="10"/>
      <c r="PE53" s="10"/>
      <c r="PF53" s="10"/>
      <c r="PG53" s="10"/>
      <c r="PH53" s="10"/>
      <c r="PI53" s="10"/>
      <c r="PJ53" s="10"/>
      <c r="PK53" s="10"/>
      <c r="PL53" s="10"/>
      <c r="PM53" s="10"/>
      <c r="PN53" s="10"/>
      <c r="PO53" s="10"/>
      <c r="PP53" s="10"/>
      <c r="PQ53" s="10"/>
      <c r="PR53" s="10"/>
      <c r="PS53" s="10"/>
      <c r="PT53" s="10"/>
      <c r="PU53" s="10"/>
      <c r="PV53" s="10"/>
      <c r="PW53" s="10"/>
      <c r="PX53" s="10"/>
      <c r="PY53" s="10"/>
      <c r="PZ53" s="10"/>
      <c r="QA53" s="10"/>
      <c r="QB53" s="10"/>
      <c r="QC53" s="10"/>
      <c r="QD53" s="10"/>
      <c r="QE53" s="10"/>
      <c r="QF53" s="10"/>
      <c r="QG53" s="10"/>
      <c r="QH53" s="10"/>
      <c r="QI53" s="10"/>
      <c r="QJ53" s="10"/>
      <c r="QK53" s="10"/>
      <c r="QL53" s="10"/>
      <c r="QM53" s="10"/>
      <c r="QN53" s="10"/>
      <c r="QO53" s="10"/>
      <c r="QP53" s="10"/>
      <c r="QQ53" s="10"/>
      <c r="QR53" s="10"/>
      <c r="QS53" s="10"/>
      <c r="QT53" s="10"/>
      <c r="QU53" s="10"/>
      <c r="QV53" s="10"/>
      <c r="QW53" s="10"/>
      <c r="QX53" s="10"/>
      <c r="QY53" s="10"/>
      <c r="QZ53" s="10"/>
      <c r="RA53" s="10"/>
      <c r="RB53" s="10"/>
      <c r="RC53" s="10"/>
      <c r="RD53" s="10"/>
      <c r="RE53" s="10"/>
      <c r="RF53" s="10"/>
      <c r="RG53" s="10"/>
      <c r="RH53" s="10"/>
      <c r="RI53" s="10"/>
      <c r="RJ53" s="10"/>
      <c r="RK53" s="10"/>
      <c r="RL53" s="10"/>
      <c r="RM53" s="10"/>
      <c r="RN53" s="10"/>
      <c r="RO53" s="10"/>
      <c r="RP53" s="10"/>
      <c r="RQ53" s="10"/>
      <c r="RR53" s="10"/>
      <c r="RS53" s="10"/>
      <c r="RT53" s="10"/>
      <c r="RU53" s="10"/>
      <c r="RV53" s="10"/>
      <c r="RW53" s="10"/>
      <c r="RX53" s="10"/>
      <c r="RY53" s="10"/>
      <c r="RZ53" s="10"/>
      <c r="SA53" s="10"/>
      <c r="SB53" s="10"/>
      <c r="SC53" s="10"/>
      <c r="SD53" s="10"/>
      <c r="SE53" s="10"/>
      <c r="SF53" s="10"/>
      <c r="SG53" s="10"/>
      <c r="SH53" s="10"/>
      <c r="SI53" s="10"/>
      <c r="SJ53" s="10"/>
      <c r="SK53" s="10"/>
      <c r="SL53" s="10"/>
      <c r="SM53" s="10"/>
      <c r="SN53" s="10"/>
      <c r="SO53" s="10"/>
      <c r="SP53" s="10"/>
      <c r="SQ53" s="10"/>
      <c r="SR53" s="10"/>
      <c r="SS53" s="10"/>
      <c r="ST53" s="10"/>
      <c r="SU53" s="10"/>
      <c r="SV53" s="10"/>
      <c r="SW53" s="10"/>
      <c r="SX53" s="10"/>
      <c r="SY53" s="10"/>
      <c r="SZ53" s="10"/>
      <c r="TA53" s="10"/>
      <c r="TB53" s="10"/>
      <c r="TC53" s="10"/>
      <c r="TD53" s="10"/>
      <c r="TE53" s="10"/>
      <c r="TF53" s="10"/>
      <c r="TG53" s="10"/>
      <c r="TH53" s="10"/>
      <c r="TI53" s="10"/>
      <c r="TJ53" s="10"/>
      <c r="TK53" s="10"/>
      <c r="TL53" s="10"/>
      <c r="TM53" s="10"/>
      <c r="TN53" s="10"/>
      <c r="TO53" s="10"/>
      <c r="TP53" s="10"/>
      <c r="TQ53" s="10"/>
      <c r="TR53" s="10"/>
      <c r="TS53" s="10"/>
      <c r="TT53" s="10"/>
      <c r="TU53" s="10"/>
      <c r="TV53" s="10"/>
      <c r="TW53" s="10"/>
      <c r="TX53" s="10"/>
      <c r="TY53" s="10"/>
      <c r="TZ53" s="10"/>
      <c r="UA53" s="10"/>
      <c r="UB53" s="10"/>
      <c r="UC53" s="10"/>
      <c r="UD53" s="10"/>
      <c r="UE53" s="10"/>
      <c r="UF53" s="10"/>
      <c r="UG53" s="10"/>
      <c r="UH53" s="10"/>
      <c r="UI53" s="10"/>
      <c r="UJ53" s="10"/>
      <c r="UK53" s="10"/>
      <c r="UL53" s="10"/>
      <c r="UM53" s="10"/>
      <c r="UN53" s="10"/>
      <c r="UO53" s="10"/>
      <c r="UP53" s="10"/>
      <c r="UQ53" s="10"/>
      <c r="UR53" s="10"/>
      <c r="US53" s="10"/>
      <c r="UT53" s="10"/>
      <c r="UU53" s="10"/>
      <c r="UV53" s="10"/>
      <c r="UW53" s="10"/>
      <c r="UX53" s="10"/>
      <c r="UY53" s="10"/>
      <c r="UZ53" s="10"/>
      <c r="VA53" s="10"/>
      <c r="VB53" s="10"/>
      <c r="VC53" s="10"/>
      <c r="VD53" s="10"/>
      <c r="VE53" s="10"/>
      <c r="VF53" s="10"/>
      <c r="VG53" s="10"/>
      <c r="VH53" s="10"/>
      <c r="VI53" s="10"/>
      <c r="VJ53" s="10"/>
      <c r="VK53" s="10"/>
      <c r="VL53" s="10"/>
      <c r="VM53" s="10"/>
      <c r="VN53" s="10"/>
      <c r="VO53" s="10"/>
      <c r="VP53" s="10"/>
      <c r="VQ53" s="10"/>
      <c r="VR53" s="10"/>
      <c r="VS53" s="10"/>
      <c r="VT53" s="10"/>
      <c r="VU53" s="10"/>
      <c r="VV53" s="10"/>
      <c r="VW53" s="10"/>
      <c r="VX53" s="10"/>
      <c r="VY53" s="10"/>
      <c r="VZ53" s="10"/>
      <c r="WA53" s="10"/>
      <c r="WB53" s="10"/>
      <c r="WC53" s="10"/>
      <c r="WD53" s="10"/>
      <c r="WE53" s="10"/>
      <c r="WF53" s="10"/>
      <c r="WG53" s="10"/>
      <c r="WH53" s="10"/>
      <c r="WI53" s="10"/>
      <c r="WJ53" s="10"/>
      <c r="WK53" s="10"/>
      <c r="WL53" s="10"/>
      <c r="WM53" s="10"/>
      <c r="WN53" s="10"/>
      <c r="WO53" s="10"/>
      <c r="WP53" s="10"/>
      <c r="WQ53" s="10"/>
      <c r="WR53" s="10"/>
      <c r="WS53" s="10"/>
      <c r="WT53" s="10"/>
      <c r="WU53" s="10"/>
      <c r="WV53" s="10"/>
      <c r="WW53" s="10"/>
      <c r="WX53" s="10"/>
      <c r="WY53" s="10"/>
      <c r="WZ53" s="10"/>
      <c r="XA53" s="10"/>
      <c r="XB53" s="10"/>
      <c r="XC53" s="10"/>
      <c r="XD53" s="10"/>
      <c r="XE53" s="10"/>
      <c r="XF53" s="10"/>
      <c r="XG53" s="10"/>
      <c r="XH53" s="10"/>
      <c r="XI53" s="10"/>
      <c r="XJ53" s="10"/>
      <c r="XK53" s="10"/>
      <c r="XL53" s="10"/>
      <c r="XM53" s="10"/>
      <c r="XN53" s="10"/>
      <c r="XO53" s="10"/>
      <c r="XP53" s="10"/>
      <c r="XQ53" s="10"/>
      <c r="XR53" s="10"/>
      <c r="XS53" s="10"/>
      <c r="XT53" s="10"/>
      <c r="XU53" s="10"/>
      <c r="XV53" s="10"/>
      <c r="XW53" s="10"/>
      <c r="XX53" s="10"/>
      <c r="XY53" s="10"/>
      <c r="XZ53" s="10"/>
      <c r="YA53" s="10"/>
      <c r="YB53" s="10"/>
      <c r="YC53" s="10"/>
      <c r="YD53" s="10"/>
      <c r="YE53" s="10"/>
      <c r="YF53" s="10"/>
      <c r="YG53" s="10"/>
      <c r="YH53" s="10"/>
      <c r="YI53" s="10"/>
      <c r="YJ53" s="10"/>
      <c r="YK53" s="10"/>
      <c r="YL53" s="10"/>
      <c r="YM53" s="10"/>
      <c r="YN53" s="10"/>
      <c r="YO53" s="10"/>
      <c r="YP53" s="10"/>
      <c r="YQ53" s="10"/>
      <c r="YR53" s="10"/>
      <c r="YS53" s="10"/>
      <c r="YT53" s="10"/>
      <c r="YU53" s="10"/>
      <c r="YV53" s="10"/>
      <c r="YW53" s="10"/>
      <c r="YX53" s="10"/>
      <c r="YY53" s="10"/>
      <c r="YZ53" s="10"/>
      <c r="ZA53" s="10"/>
      <c r="ZB53" s="10"/>
      <c r="ZC53" s="10"/>
      <c r="ZD53" s="10"/>
      <c r="ZE53" s="10"/>
      <c r="ZF53" s="10"/>
      <c r="ZG53" s="10"/>
      <c r="ZH53" s="10"/>
      <c r="ZI53" s="10"/>
      <c r="ZJ53" s="10"/>
      <c r="ZK53" s="10"/>
      <c r="ZL53" s="10"/>
      <c r="ZM53" s="10"/>
      <c r="ZN53" s="10"/>
      <c r="ZO53" s="10"/>
      <c r="ZP53" s="10"/>
      <c r="ZQ53" s="10"/>
      <c r="ZR53" s="10"/>
      <c r="ZS53" s="10"/>
      <c r="ZT53" s="10"/>
      <c r="ZU53" s="10"/>
      <c r="ZV53" s="10"/>
      <c r="ZW53" s="10"/>
      <c r="ZX53" s="10"/>
      <c r="ZY53" s="10"/>
      <c r="ZZ53" s="10"/>
      <c r="AAA53" s="10"/>
      <c r="AAB53" s="10"/>
      <c r="AAC53" s="10"/>
      <c r="AAD53" s="10"/>
      <c r="AAE53" s="10"/>
      <c r="AAF53" s="10"/>
      <c r="AAG53" s="10"/>
      <c r="AAH53" s="10"/>
      <c r="AAI53" s="10"/>
      <c r="AAJ53" s="10"/>
      <c r="AAK53" s="10"/>
      <c r="AAL53" s="10"/>
      <c r="AAM53" s="10"/>
      <c r="AAN53" s="10"/>
      <c r="AAO53" s="10"/>
      <c r="AAP53" s="10"/>
      <c r="AAQ53" s="10"/>
      <c r="AAR53" s="10"/>
      <c r="AAS53" s="10"/>
      <c r="AAT53" s="10"/>
      <c r="AAU53" s="10"/>
      <c r="AAV53" s="10"/>
      <c r="AAW53" s="10"/>
      <c r="AAX53" s="10"/>
      <c r="AAY53" s="10"/>
      <c r="AAZ53" s="10"/>
      <c r="ABA53" s="10"/>
      <c r="ABB53" s="10"/>
      <c r="ABC53" s="10"/>
      <c r="ABD53" s="10"/>
      <c r="ABE53" s="10"/>
      <c r="ABF53" s="10"/>
      <c r="ABG53" s="10"/>
      <c r="ABH53" s="10"/>
      <c r="ABI53" s="10"/>
      <c r="ABJ53" s="10"/>
      <c r="ABK53" s="10"/>
      <c r="ABL53" s="10"/>
      <c r="ABM53" s="10"/>
      <c r="ABN53" s="10"/>
      <c r="ABO53" s="10"/>
      <c r="ABP53" s="10"/>
      <c r="ABQ53" s="10"/>
      <c r="ABR53" s="10"/>
      <c r="ABS53" s="10"/>
      <c r="ABT53" s="10"/>
      <c r="ABU53" s="10"/>
      <c r="ABV53" s="10"/>
      <c r="ABW53" s="10"/>
      <c r="ABX53" s="10"/>
      <c r="ABY53" s="10"/>
      <c r="ABZ53" s="10"/>
      <c r="ACA53" s="10"/>
      <c r="ACB53" s="10"/>
      <c r="ACC53" s="10"/>
      <c r="ACD53" s="10"/>
      <c r="ACE53" s="10"/>
      <c r="ACF53" s="10"/>
      <c r="ACG53" s="10"/>
      <c r="ACH53" s="10"/>
      <c r="ACI53" s="10"/>
      <c r="ACJ53" s="10"/>
      <c r="ACK53" s="10"/>
      <c r="ACL53" s="10"/>
      <c r="ACM53" s="10"/>
      <c r="ACN53" s="10"/>
      <c r="ACO53" s="10"/>
      <c r="ACP53" s="10"/>
      <c r="ACQ53" s="10"/>
      <c r="ACR53" s="10"/>
      <c r="ACS53" s="10"/>
      <c r="ACT53" s="10"/>
      <c r="ACU53" s="10"/>
      <c r="ACV53" s="10"/>
      <c r="ACW53" s="10"/>
      <c r="ACX53" s="10"/>
      <c r="ACY53" s="10"/>
      <c r="ACZ53" s="10"/>
      <c r="ADA53" s="10"/>
      <c r="ADB53" s="10"/>
      <c r="ADC53" s="10"/>
      <c r="ADD53" s="10"/>
      <c r="ADE53" s="10"/>
      <c r="ADF53" s="10"/>
      <c r="ADG53" s="10"/>
      <c r="ADH53" s="10"/>
      <c r="ADI53" s="10"/>
      <c r="ADJ53" s="10"/>
      <c r="ADK53" s="10"/>
      <c r="ADL53" s="10"/>
      <c r="ADM53" s="10"/>
      <c r="ADN53" s="10"/>
      <c r="ADO53" s="10"/>
      <c r="ADP53" s="10"/>
      <c r="ADQ53" s="10"/>
      <c r="ADR53" s="10"/>
      <c r="ADS53" s="10"/>
      <c r="ADT53" s="10"/>
      <c r="ADU53" s="10"/>
      <c r="ADV53" s="10"/>
      <c r="ADW53" s="10"/>
      <c r="ADX53" s="10"/>
      <c r="ADY53" s="10"/>
      <c r="ADZ53" s="10"/>
      <c r="AEA53" s="10"/>
      <c r="AEB53" s="10"/>
      <c r="AEC53" s="10"/>
      <c r="AED53" s="10"/>
      <c r="AEE53" s="10"/>
      <c r="AEF53" s="10"/>
      <c r="AEG53" s="10"/>
      <c r="AEH53" s="10"/>
      <c r="AEI53" s="10"/>
      <c r="AEJ53" s="10"/>
      <c r="AEK53" s="10"/>
      <c r="AEL53" s="10"/>
      <c r="AEM53" s="10"/>
      <c r="AEN53" s="10"/>
      <c r="AEO53" s="10"/>
      <c r="AEP53" s="10"/>
      <c r="AEQ53" s="10"/>
      <c r="AER53" s="10"/>
      <c r="AES53" s="10"/>
      <c r="AET53" s="10"/>
      <c r="AEU53" s="10"/>
      <c r="AEV53" s="10"/>
      <c r="AEW53" s="10"/>
      <c r="AEX53" s="10"/>
      <c r="AEY53" s="10"/>
      <c r="AEZ53" s="10"/>
      <c r="AFA53" s="10"/>
      <c r="AFB53" s="10"/>
      <c r="AFC53" s="10"/>
      <c r="AFD53" s="10"/>
      <c r="AFE53" s="10"/>
      <c r="AFF53" s="10"/>
      <c r="AFG53" s="10"/>
      <c r="AFH53" s="10"/>
      <c r="AFI53" s="10"/>
      <c r="AFJ53" s="10"/>
      <c r="AFK53" s="10"/>
      <c r="AFL53" s="10"/>
      <c r="AFM53" s="10"/>
      <c r="AFN53" s="10"/>
      <c r="AFO53" s="10"/>
      <c r="AFP53" s="10"/>
      <c r="AFQ53" s="10"/>
      <c r="AFR53" s="10"/>
      <c r="AFS53" s="10"/>
      <c r="AFT53" s="10"/>
      <c r="AFU53" s="10"/>
      <c r="AFV53" s="10"/>
      <c r="AFW53" s="10"/>
      <c r="AFX53" s="10"/>
      <c r="AFY53" s="10"/>
      <c r="AFZ53" s="10"/>
      <c r="AGA53" s="10"/>
      <c r="AGB53" s="10"/>
      <c r="AGC53" s="10"/>
      <c r="AGD53" s="10"/>
      <c r="AGE53" s="10"/>
      <c r="AGF53" s="10"/>
      <c r="AGG53" s="10"/>
      <c r="AGH53" s="10"/>
      <c r="AGI53" s="10"/>
      <c r="AGJ53" s="10"/>
      <c r="AGK53" s="10"/>
      <c r="AGL53" s="10"/>
      <c r="AGM53" s="10"/>
      <c r="AGN53" s="10"/>
      <c r="AGO53" s="10"/>
      <c r="AGP53" s="10"/>
      <c r="AGQ53" s="10"/>
      <c r="AGR53" s="10"/>
      <c r="AGS53" s="10"/>
      <c r="AGT53" s="10"/>
      <c r="AGU53" s="10"/>
      <c r="AGV53" s="10"/>
      <c r="AGW53" s="10"/>
      <c r="AGX53" s="10"/>
      <c r="AGY53" s="10"/>
      <c r="AGZ53" s="10"/>
      <c r="AHA53" s="10"/>
      <c r="AHB53" s="10"/>
      <c r="AHC53" s="10"/>
      <c r="AHD53" s="10"/>
      <c r="AHE53" s="10"/>
      <c r="AHF53" s="10"/>
      <c r="AHG53" s="10"/>
      <c r="AHH53" s="10"/>
      <c r="AHI53" s="10"/>
      <c r="AHJ53" s="10"/>
      <c r="AHK53" s="10"/>
      <c r="AHL53" s="10"/>
      <c r="AHM53" s="10"/>
      <c r="AHN53" s="10"/>
      <c r="AHO53" s="10"/>
      <c r="AHP53" s="10"/>
      <c r="AHQ53" s="10"/>
      <c r="AHR53" s="10"/>
      <c r="AHS53" s="10"/>
      <c r="AHT53" s="10"/>
      <c r="AHU53" s="10"/>
      <c r="AHV53" s="10"/>
      <c r="AHW53" s="10"/>
      <c r="AHX53" s="10"/>
      <c r="AHY53" s="10"/>
      <c r="AHZ53" s="10"/>
      <c r="AIA53" s="10"/>
      <c r="AIB53" s="10"/>
      <c r="AIC53" s="10"/>
      <c r="AID53" s="10"/>
      <c r="AIE53" s="10"/>
      <c r="AIF53" s="10"/>
      <c r="AIG53" s="10"/>
      <c r="AIH53" s="10"/>
      <c r="AII53" s="10"/>
      <c r="AIJ53" s="10"/>
      <c r="AIK53" s="10"/>
      <c r="AIL53" s="10"/>
      <c r="AIM53" s="10"/>
      <c r="AIN53" s="10"/>
      <c r="AIO53" s="10"/>
      <c r="AIP53" s="10"/>
      <c r="AIQ53" s="10"/>
      <c r="AIR53" s="10"/>
      <c r="AIS53" s="10"/>
      <c r="AIT53" s="10"/>
      <c r="AIU53" s="10"/>
      <c r="AIV53" s="10"/>
      <c r="AIW53" s="10"/>
      <c r="AIX53" s="10"/>
      <c r="AIY53" s="10"/>
      <c r="AIZ53" s="10"/>
      <c r="AJA53" s="10"/>
      <c r="AJB53" s="10"/>
      <c r="AJC53" s="10"/>
      <c r="AJD53" s="10"/>
      <c r="AJE53" s="10"/>
      <c r="AJF53" s="10"/>
      <c r="AJG53" s="10"/>
      <c r="AJH53" s="10"/>
      <c r="AJI53" s="10"/>
      <c r="AJJ53" s="10"/>
      <c r="AJK53" s="10"/>
      <c r="AJL53" s="10"/>
      <c r="AJM53" s="10"/>
      <c r="AJN53" s="10"/>
      <c r="AJO53" s="10"/>
      <c r="AJP53" s="10"/>
      <c r="AJQ53" s="10"/>
      <c r="AJR53" s="10"/>
      <c r="AJS53" s="10"/>
      <c r="AJT53" s="10"/>
      <c r="AJU53" s="10"/>
      <c r="AJV53" s="10"/>
      <c r="AJW53" s="10"/>
      <c r="AJX53" s="10"/>
      <c r="AJY53" s="10"/>
      <c r="AJZ53" s="10"/>
      <c r="AKA53" s="10"/>
      <c r="AKB53" s="10"/>
      <c r="AKC53" s="10"/>
      <c r="AKD53" s="10"/>
      <c r="AKE53" s="10"/>
      <c r="AKF53" s="10"/>
      <c r="AKG53" s="10"/>
      <c r="AKH53" s="10"/>
      <c r="AKI53" s="10"/>
      <c r="AKJ53" s="10"/>
      <c r="AKK53" s="10"/>
      <c r="AKL53" s="10"/>
      <c r="AKM53" s="10"/>
      <c r="AKN53" s="10"/>
      <c r="AKO53" s="10"/>
      <c r="AKP53" s="10"/>
      <c r="AKQ53" s="10"/>
      <c r="AKR53" s="10"/>
      <c r="AKS53" s="10"/>
      <c r="AKT53" s="10"/>
      <c r="AKU53" s="10"/>
      <c r="AKV53" s="10"/>
      <c r="AKW53" s="10"/>
      <c r="AKX53" s="10"/>
      <c r="AKY53" s="10"/>
      <c r="AKZ53" s="10"/>
      <c r="ALA53" s="10"/>
      <c r="ALB53" s="10"/>
      <c r="ALC53" s="10"/>
      <c r="ALD53" s="10"/>
      <c r="ALE53" s="10"/>
      <c r="ALF53" s="10"/>
      <c r="ALG53" s="10"/>
      <c r="ALH53" s="10"/>
      <c r="ALI53" s="10"/>
      <c r="ALJ53" s="10"/>
      <c r="ALK53" s="10"/>
      <c r="ALL53" s="10"/>
      <c r="ALM53" s="10"/>
      <c r="ALN53" s="10"/>
      <c r="ALO53" s="10"/>
      <c r="ALP53" s="10"/>
      <c r="ALQ53" s="10"/>
      <c r="ALR53" s="10"/>
      <c r="ALS53" s="10"/>
      <c r="ALT53" s="10"/>
      <c r="ALU53" s="10"/>
      <c r="ALV53" s="10"/>
      <c r="ALW53" s="10"/>
      <c r="ALX53" s="10"/>
      <c r="ALY53" s="10"/>
      <c r="ALZ53" s="10"/>
      <c r="AMA53" s="10"/>
      <c r="AMB53" s="10"/>
      <c r="AMC53" s="10"/>
      <c r="AMD53" s="10"/>
      <c r="AME53" s="10"/>
      <c r="AMF53" s="10"/>
      <c r="AMG53" s="10"/>
      <c r="AMH53" s="10"/>
      <c r="AMI53" s="10"/>
      <c r="AMJ53" s="10"/>
    </row>
    <row r="54" spans="2:1024" s="3" customFormat="1" x14ac:dyDescent="0.3">
      <c r="B54" s="10"/>
      <c r="C54" s="10"/>
      <c r="D54" s="10"/>
      <c r="E54" s="10"/>
      <c r="F54" s="10"/>
      <c r="H54" s="10"/>
      <c r="I54" s="10"/>
      <c r="J54" s="10"/>
      <c r="K54" s="10"/>
      <c r="L54" s="10"/>
      <c r="M54" s="10"/>
      <c r="N54" s="10"/>
      <c r="O54" s="10"/>
      <c r="P54" s="10"/>
      <c r="Q54" s="10"/>
      <c r="R54" s="10"/>
      <c r="S54" s="10"/>
      <c r="T54" s="10"/>
      <c r="U54" s="10"/>
      <c r="V54" s="10"/>
      <c r="W54" s="10"/>
      <c r="X54" s="10"/>
      <c r="Y54" s="10"/>
      <c r="Z54" s="10"/>
      <c r="AA54" s="10"/>
      <c r="AB54" s="10"/>
      <c r="AC54" s="10"/>
      <c r="AD54" s="10"/>
      <c r="AE54" s="10"/>
      <c r="AF54" s="10"/>
      <c r="AG54" s="10"/>
      <c r="AH54" s="10"/>
      <c r="AI54" s="10"/>
      <c r="AJ54" s="10"/>
      <c r="AK54" s="10"/>
      <c r="AL54" s="10"/>
      <c r="AM54" s="10"/>
      <c r="AN54" s="10"/>
      <c r="AO54" s="10"/>
      <c r="AP54" s="10"/>
      <c r="AQ54" s="10"/>
      <c r="AR54" s="10"/>
      <c r="AS54" s="10"/>
      <c r="AT54" s="10"/>
      <c r="AU54" s="10"/>
      <c r="AV54" s="10"/>
      <c r="AW54" s="10"/>
      <c r="AX54" s="10"/>
      <c r="AY54" s="10"/>
      <c r="AZ54" s="10"/>
      <c r="BA54" s="10"/>
      <c r="BB54" s="10"/>
      <c r="BC54" s="10"/>
      <c r="BD54" s="10"/>
      <c r="BE54" s="10"/>
      <c r="BF54" s="10"/>
      <c r="BG54" s="10"/>
      <c r="BH54" s="10"/>
      <c r="BI54" s="10"/>
      <c r="BJ54" s="10"/>
      <c r="BK54" s="10"/>
      <c r="BL54" s="10"/>
      <c r="BM54" s="10"/>
      <c r="BN54" s="10"/>
      <c r="BO54" s="10"/>
      <c r="BP54" s="10"/>
      <c r="BQ54" s="10"/>
      <c r="BR54" s="10"/>
      <c r="BS54" s="10"/>
      <c r="BT54" s="10"/>
      <c r="BU54" s="10"/>
      <c r="BV54" s="10"/>
      <c r="BW54" s="10"/>
      <c r="BX54" s="10"/>
      <c r="BY54" s="10"/>
      <c r="BZ54" s="10"/>
      <c r="CA54" s="10"/>
      <c r="CB54" s="10"/>
      <c r="CC54" s="10"/>
      <c r="CD54" s="10"/>
      <c r="CE54" s="10"/>
      <c r="CF54" s="10"/>
      <c r="CG54" s="10"/>
      <c r="CH54" s="10"/>
      <c r="CI54" s="10"/>
      <c r="CJ54" s="10"/>
      <c r="CK54" s="10"/>
      <c r="CL54" s="10"/>
      <c r="CM54" s="10"/>
      <c r="CN54" s="10"/>
      <c r="CO54" s="10"/>
      <c r="CP54" s="10"/>
      <c r="CQ54" s="10"/>
      <c r="CR54" s="10"/>
      <c r="CS54" s="10"/>
      <c r="CT54" s="10"/>
      <c r="CU54" s="10"/>
      <c r="CV54" s="10"/>
      <c r="CW54" s="10"/>
      <c r="CX54" s="10"/>
      <c r="CY54" s="10"/>
      <c r="CZ54" s="10"/>
      <c r="DA54" s="10"/>
      <c r="DB54" s="10"/>
      <c r="DC54" s="10"/>
      <c r="DD54" s="10"/>
      <c r="DE54" s="10"/>
      <c r="DF54" s="10"/>
      <c r="DG54" s="10"/>
      <c r="DH54" s="10"/>
      <c r="DI54" s="10"/>
      <c r="DJ54" s="10"/>
      <c r="DK54" s="10"/>
      <c r="DL54" s="10"/>
      <c r="DM54" s="10"/>
      <c r="DN54" s="10"/>
      <c r="DO54" s="10"/>
      <c r="DP54" s="10"/>
      <c r="DQ54" s="10"/>
      <c r="DR54" s="10"/>
      <c r="DS54" s="10"/>
      <c r="DT54" s="10"/>
      <c r="DU54" s="10"/>
      <c r="DV54" s="10"/>
      <c r="DW54" s="10"/>
      <c r="DX54" s="10"/>
      <c r="DY54" s="10"/>
      <c r="DZ54" s="10"/>
      <c r="EA54" s="10"/>
      <c r="EB54" s="10"/>
      <c r="EC54" s="10"/>
      <c r="ED54" s="10"/>
      <c r="EE54" s="10"/>
      <c r="EF54" s="10"/>
      <c r="EG54" s="10"/>
      <c r="EH54" s="10"/>
      <c r="EI54" s="10"/>
      <c r="EJ54" s="10"/>
      <c r="EK54" s="10"/>
      <c r="EL54" s="10"/>
      <c r="EM54" s="10"/>
      <c r="EN54" s="10"/>
      <c r="EO54" s="10"/>
      <c r="EP54" s="10"/>
      <c r="EQ54" s="10"/>
      <c r="ER54" s="10"/>
      <c r="ES54" s="10"/>
      <c r="ET54" s="10"/>
      <c r="EU54" s="10"/>
      <c r="EV54" s="10"/>
      <c r="EW54" s="10"/>
      <c r="EX54" s="10"/>
      <c r="EY54" s="10"/>
      <c r="EZ54" s="10"/>
      <c r="FA54" s="10"/>
      <c r="FB54" s="10"/>
      <c r="FC54" s="10"/>
      <c r="FD54" s="10"/>
      <c r="FE54" s="10"/>
      <c r="FF54" s="10"/>
      <c r="FG54" s="10"/>
      <c r="FH54" s="10"/>
      <c r="FI54" s="10"/>
      <c r="FJ54" s="10"/>
      <c r="FK54" s="10"/>
      <c r="FL54" s="10"/>
      <c r="FM54" s="10"/>
      <c r="FN54" s="10"/>
      <c r="FO54" s="10"/>
      <c r="FP54" s="10"/>
      <c r="FQ54" s="10"/>
      <c r="FR54" s="10"/>
      <c r="FS54" s="10"/>
      <c r="FT54" s="10"/>
      <c r="FU54" s="10"/>
      <c r="FV54" s="10"/>
      <c r="FW54" s="10"/>
      <c r="FX54" s="10"/>
      <c r="FY54" s="10"/>
      <c r="FZ54" s="10"/>
      <c r="GA54" s="10"/>
      <c r="GB54" s="10"/>
      <c r="GC54" s="10"/>
      <c r="GD54" s="10"/>
      <c r="GE54" s="10"/>
      <c r="GF54" s="10"/>
      <c r="GG54" s="10"/>
      <c r="GH54" s="10"/>
      <c r="GI54" s="10"/>
      <c r="GJ54" s="10"/>
      <c r="GK54" s="10"/>
      <c r="GL54" s="10"/>
      <c r="GM54" s="10"/>
      <c r="GN54" s="10"/>
      <c r="GO54" s="10"/>
      <c r="GP54" s="10"/>
      <c r="GQ54" s="10"/>
      <c r="GR54" s="10"/>
      <c r="GS54" s="10"/>
      <c r="GT54" s="10"/>
      <c r="GU54" s="10"/>
      <c r="GV54" s="10"/>
      <c r="GW54" s="10"/>
      <c r="GX54" s="10"/>
      <c r="GY54" s="10"/>
      <c r="GZ54" s="10"/>
      <c r="HA54" s="10"/>
      <c r="HB54" s="10"/>
      <c r="HC54" s="10"/>
      <c r="HD54" s="10"/>
      <c r="HE54" s="10"/>
      <c r="HF54" s="10"/>
      <c r="HG54" s="10"/>
      <c r="HH54" s="10"/>
      <c r="HI54" s="10"/>
      <c r="HJ54" s="10"/>
      <c r="HK54" s="10"/>
      <c r="HL54" s="10"/>
      <c r="HM54" s="10"/>
      <c r="HN54" s="10"/>
      <c r="HO54" s="10"/>
      <c r="HP54" s="10"/>
      <c r="HQ54" s="10"/>
      <c r="HR54" s="10"/>
      <c r="HS54" s="10"/>
      <c r="HT54" s="10"/>
      <c r="HU54" s="10"/>
      <c r="HV54" s="10"/>
      <c r="HW54" s="10"/>
      <c r="HX54" s="10"/>
      <c r="HY54" s="10"/>
      <c r="HZ54" s="10"/>
      <c r="IA54" s="10"/>
      <c r="IB54" s="10"/>
      <c r="IC54" s="10"/>
      <c r="ID54" s="10"/>
      <c r="IE54" s="10"/>
      <c r="IF54" s="10"/>
      <c r="IG54" s="10"/>
      <c r="IH54" s="10"/>
      <c r="II54" s="10"/>
      <c r="IJ54" s="10"/>
      <c r="IK54" s="10"/>
      <c r="IL54" s="10"/>
      <c r="IM54" s="10"/>
      <c r="IN54" s="10"/>
      <c r="IO54" s="10"/>
      <c r="IP54" s="10"/>
      <c r="IQ54" s="10"/>
      <c r="IR54" s="10"/>
      <c r="IS54" s="10"/>
      <c r="IT54" s="10"/>
      <c r="IU54" s="10"/>
      <c r="IV54" s="10"/>
      <c r="IW54" s="10"/>
      <c r="IX54" s="10"/>
      <c r="IY54" s="10"/>
      <c r="IZ54" s="10"/>
      <c r="JA54" s="10"/>
      <c r="JB54" s="10"/>
      <c r="JC54" s="10"/>
      <c r="JD54" s="10"/>
      <c r="JE54" s="10"/>
      <c r="JF54" s="10"/>
      <c r="JG54" s="10"/>
      <c r="JH54" s="10"/>
      <c r="JI54" s="10"/>
      <c r="JJ54" s="10"/>
      <c r="JK54" s="10"/>
      <c r="JL54" s="10"/>
      <c r="JM54" s="10"/>
      <c r="JN54" s="10"/>
      <c r="JO54" s="10"/>
      <c r="JP54" s="10"/>
      <c r="JQ54" s="10"/>
      <c r="JR54" s="10"/>
      <c r="JS54" s="10"/>
      <c r="JT54" s="10"/>
      <c r="JU54" s="10"/>
      <c r="JV54" s="10"/>
      <c r="JW54" s="10"/>
      <c r="JX54" s="10"/>
      <c r="JY54" s="10"/>
      <c r="JZ54" s="10"/>
      <c r="KA54" s="10"/>
      <c r="KB54" s="10"/>
      <c r="KC54" s="10"/>
      <c r="KD54" s="10"/>
      <c r="KE54" s="10"/>
      <c r="KF54" s="10"/>
      <c r="KG54" s="10"/>
      <c r="KH54" s="10"/>
      <c r="KI54" s="10"/>
      <c r="KJ54" s="10"/>
      <c r="KK54" s="10"/>
      <c r="KL54" s="10"/>
      <c r="KM54" s="10"/>
      <c r="KN54" s="10"/>
      <c r="KO54" s="10"/>
      <c r="KP54" s="10"/>
      <c r="KQ54" s="10"/>
      <c r="KR54" s="10"/>
      <c r="KS54" s="10"/>
      <c r="KT54" s="10"/>
      <c r="KU54" s="10"/>
      <c r="KV54" s="10"/>
      <c r="KW54" s="10"/>
      <c r="KX54" s="10"/>
      <c r="KY54" s="10"/>
      <c r="KZ54" s="10"/>
      <c r="LA54" s="10"/>
      <c r="LB54" s="10"/>
      <c r="LC54" s="10"/>
      <c r="LD54" s="10"/>
      <c r="LE54" s="10"/>
      <c r="LF54" s="10"/>
      <c r="LG54" s="10"/>
      <c r="LH54" s="10"/>
      <c r="LI54" s="10"/>
      <c r="LJ54" s="10"/>
      <c r="LK54" s="10"/>
      <c r="LL54" s="10"/>
      <c r="LM54" s="10"/>
      <c r="LN54" s="10"/>
      <c r="LO54" s="10"/>
      <c r="LP54" s="10"/>
      <c r="LQ54" s="10"/>
      <c r="LR54" s="10"/>
      <c r="LS54" s="10"/>
      <c r="LT54" s="10"/>
      <c r="LU54" s="10"/>
      <c r="LV54" s="10"/>
      <c r="LW54" s="10"/>
      <c r="LX54" s="10"/>
      <c r="LY54" s="10"/>
      <c r="LZ54" s="10"/>
      <c r="MA54" s="10"/>
      <c r="MB54" s="10"/>
      <c r="MC54" s="10"/>
      <c r="MD54" s="10"/>
      <c r="ME54" s="10"/>
      <c r="MF54" s="10"/>
      <c r="MG54" s="10"/>
      <c r="MH54" s="10"/>
      <c r="MI54" s="10"/>
      <c r="MJ54" s="10"/>
      <c r="MK54" s="10"/>
      <c r="ML54" s="10"/>
      <c r="MM54" s="10"/>
      <c r="MN54" s="10"/>
      <c r="MO54" s="10"/>
      <c r="MP54" s="10"/>
      <c r="MQ54" s="10"/>
      <c r="MR54" s="10"/>
      <c r="MS54" s="10"/>
      <c r="MT54" s="10"/>
      <c r="MU54" s="10"/>
      <c r="MV54" s="10"/>
      <c r="MW54" s="10"/>
      <c r="MX54" s="10"/>
      <c r="MY54" s="10"/>
      <c r="MZ54" s="10"/>
      <c r="NA54" s="10"/>
      <c r="NB54" s="10"/>
      <c r="NC54" s="10"/>
      <c r="ND54" s="10"/>
      <c r="NE54" s="10"/>
      <c r="NF54" s="10"/>
      <c r="NG54" s="10"/>
      <c r="NH54" s="10"/>
      <c r="NI54" s="10"/>
      <c r="NJ54" s="10"/>
      <c r="NK54" s="10"/>
      <c r="NL54" s="10"/>
      <c r="NM54" s="10"/>
      <c r="NN54" s="10"/>
      <c r="NO54" s="10"/>
      <c r="NP54" s="10"/>
      <c r="NQ54" s="10"/>
      <c r="NR54" s="10"/>
      <c r="NS54" s="10"/>
      <c r="NT54" s="10"/>
      <c r="NU54" s="10"/>
      <c r="NV54" s="10"/>
      <c r="NW54" s="10"/>
      <c r="NX54" s="10"/>
      <c r="NY54" s="10"/>
      <c r="NZ54" s="10"/>
      <c r="OA54" s="10"/>
      <c r="OB54" s="10"/>
      <c r="OC54" s="10"/>
      <c r="OD54" s="10"/>
      <c r="OE54" s="10"/>
      <c r="OF54" s="10"/>
      <c r="OG54" s="10"/>
      <c r="OH54" s="10"/>
      <c r="OI54" s="10"/>
      <c r="OJ54" s="10"/>
      <c r="OK54" s="10"/>
      <c r="OL54" s="10"/>
      <c r="OM54" s="10"/>
      <c r="ON54" s="10"/>
      <c r="OO54" s="10"/>
      <c r="OP54" s="10"/>
      <c r="OQ54" s="10"/>
      <c r="OR54" s="10"/>
      <c r="OS54" s="10"/>
      <c r="OT54" s="10"/>
      <c r="OU54" s="10"/>
      <c r="OV54" s="10"/>
      <c r="OW54" s="10"/>
      <c r="OX54" s="10"/>
      <c r="OY54" s="10"/>
      <c r="OZ54" s="10"/>
      <c r="PA54" s="10"/>
      <c r="PB54" s="10"/>
      <c r="PC54" s="10"/>
      <c r="PD54" s="10"/>
      <c r="PE54" s="10"/>
      <c r="PF54" s="10"/>
      <c r="PG54" s="10"/>
      <c r="PH54" s="10"/>
      <c r="PI54" s="10"/>
      <c r="PJ54" s="10"/>
      <c r="PK54" s="10"/>
      <c r="PL54" s="10"/>
      <c r="PM54" s="10"/>
      <c r="PN54" s="10"/>
      <c r="PO54" s="10"/>
      <c r="PP54" s="10"/>
      <c r="PQ54" s="10"/>
      <c r="PR54" s="10"/>
      <c r="PS54" s="10"/>
      <c r="PT54" s="10"/>
      <c r="PU54" s="10"/>
      <c r="PV54" s="10"/>
      <c r="PW54" s="10"/>
      <c r="PX54" s="10"/>
      <c r="PY54" s="10"/>
      <c r="PZ54" s="10"/>
      <c r="QA54" s="10"/>
      <c r="QB54" s="10"/>
      <c r="QC54" s="10"/>
      <c r="QD54" s="10"/>
      <c r="QE54" s="10"/>
      <c r="QF54" s="10"/>
      <c r="QG54" s="10"/>
      <c r="QH54" s="10"/>
      <c r="QI54" s="10"/>
      <c r="QJ54" s="10"/>
      <c r="QK54" s="10"/>
      <c r="QL54" s="10"/>
      <c r="QM54" s="10"/>
      <c r="QN54" s="10"/>
      <c r="QO54" s="10"/>
      <c r="QP54" s="10"/>
      <c r="QQ54" s="10"/>
      <c r="QR54" s="10"/>
      <c r="QS54" s="10"/>
      <c r="QT54" s="10"/>
      <c r="QU54" s="10"/>
      <c r="QV54" s="10"/>
      <c r="QW54" s="10"/>
      <c r="QX54" s="10"/>
      <c r="QY54" s="10"/>
      <c r="QZ54" s="10"/>
      <c r="RA54" s="10"/>
      <c r="RB54" s="10"/>
      <c r="RC54" s="10"/>
      <c r="RD54" s="10"/>
      <c r="RE54" s="10"/>
      <c r="RF54" s="10"/>
      <c r="RG54" s="10"/>
      <c r="RH54" s="10"/>
      <c r="RI54" s="10"/>
      <c r="RJ54" s="10"/>
      <c r="RK54" s="10"/>
      <c r="RL54" s="10"/>
      <c r="RM54" s="10"/>
      <c r="RN54" s="10"/>
      <c r="RO54" s="10"/>
      <c r="RP54" s="10"/>
      <c r="RQ54" s="10"/>
      <c r="RR54" s="10"/>
      <c r="RS54" s="10"/>
      <c r="RT54" s="10"/>
      <c r="RU54" s="10"/>
      <c r="RV54" s="10"/>
      <c r="RW54" s="10"/>
      <c r="RX54" s="10"/>
      <c r="RY54" s="10"/>
      <c r="RZ54" s="10"/>
      <c r="SA54" s="10"/>
      <c r="SB54" s="10"/>
      <c r="SC54" s="10"/>
      <c r="SD54" s="10"/>
      <c r="SE54" s="10"/>
      <c r="SF54" s="10"/>
      <c r="SG54" s="10"/>
      <c r="SH54" s="10"/>
      <c r="SI54" s="10"/>
      <c r="SJ54" s="10"/>
      <c r="SK54" s="10"/>
      <c r="SL54" s="10"/>
      <c r="SM54" s="10"/>
      <c r="SN54" s="10"/>
      <c r="SO54" s="10"/>
      <c r="SP54" s="10"/>
      <c r="SQ54" s="10"/>
      <c r="SR54" s="10"/>
      <c r="SS54" s="10"/>
      <c r="ST54" s="10"/>
      <c r="SU54" s="10"/>
      <c r="SV54" s="10"/>
      <c r="SW54" s="10"/>
      <c r="SX54" s="10"/>
      <c r="SY54" s="10"/>
      <c r="SZ54" s="10"/>
      <c r="TA54" s="10"/>
      <c r="TB54" s="10"/>
      <c r="TC54" s="10"/>
      <c r="TD54" s="10"/>
      <c r="TE54" s="10"/>
      <c r="TF54" s="10"/>
      <c r="TG54" s="10"/>
      <c r="TH54" s="10"/>
      <c r="TI54" s="10"/>
      <c r="TJ54" s="10"/>
      <c r="TK54" s="10"/>
      <c r="TL54" s="10"/>
      <c r="TM54" s="10"/>
      <c r="TN54" s="10"/>
      <c r="TO54" s="10"/>
      <c r="TP54" s="10"/>
      <c r="TQ54" s="10"/>
      <c r="TR54" s="10"/>
      <c r="TS54" s="10"/>
      <c r="TT54" s="10"/>
      <c r="TU54" s="10"/>
      <c r="TV54" s="10"/>
      <c r="TW54" s="10"/>
      <c r="TX54" s="10"/>
      <c r="TY54" s="10"/>
      <c r="TZ54" s="10"/>
      <c r="UA54" s="10"/>
      <c r="UB54" s="10"/>
      <c r="UC54" s="10"/>
      <c r="UD54" s="10"/>
      <c r="UE54" s="10"/>
      <c r="UF54" s="10"/>
      <c r="UG54" s="10"/>
      <c r="UH54" s="10"/>
      <c r="UI54" s="10"/>
      <c r="UJ54" s="10"/>
      <c r="UK54" s="10"/>
      <c r="UL54" s="10"/>
      <c r="UM54" s="10"/>
      <c r="UN54" s="10"/>
      <c r="UO54" s="10"/>
      <c r="UP54" s="10"/>
      <c r="UQ54" s="10"/>
      <c r="UR54" s="10"/>
      <c r="US54" s="10"/>
      <c r="UT54" s="10"/>
      <c r="UU54" s="10"/>
      <c r="UV54" s="10"/>
      <c r="UW54" s="10"/>
      <c r="UX54" s="10"/>
      <c r="UY54" s="10"/>
      <c r="UZ54" s="10"/>
      <c r="VA54" s="10"/>
      <c r="VB54" s="10"/>
      <c r="VC54" s="10"/>
      <c r="VD54" s="10"/>
      <c r="VE54" s="10"/>
      <c r="VF54" s="10"/>
      <c r="VG54" s="10"/>
      <c r="VH54" s="10"/>
      <c r="VI54" s="10"/>
      <c r="VJ54" s="10"/>
      <c r="VK54" s="10"/>
      <c r="VL54" s="10"/>
      <c r="VM54" s="10"/>
      <c r="VN54" s="10"/>
      <c r="VO54" s="10"/>
      <c r="VP54" s="10"/>
      <c r="VQ54" s="10"/>
      <c r="VR54" s="10"/>
      <c r="VS54" s="10"/>
      <c r="VT54" s="10"/>
      <c r="VU54" s="10"/>
      <c r="VV54" s="10"/>
      <c r="VW54" s="10"/>
      <c r="VX54" s="10"/>
      <c r="VY54" s="10"/>
      <c r="VZ54" s="10"/>
      <c r="WA54" s="10"/>
      <c r="WB54" s="10"/>
      <c r="WC54" s="10"/>
      <c r="WD54" s="10"/>
      <c r="WE54" s="10"/>
      <c r="WF54" s="10"/>
      <c r="WG54" s="10"/>
      <c r="WH54" s="10"/>
      <c r="WI54" s="10"/>
      <c r="WJ54" s="10"/>
      <c r="WK54" s="10"/>
      <c r="WL54" s="10"/>
      <c r="WM54" s="10"/>
      <c r="WN54" s="10"/>
      <c r="WO54" s="10"/>
      <c r="WP54" s="10"/>
      <c r="WQ54" s="10"/>
      <c r="WR54" s="10"/>
      <c r="WS54" s="10"/>
      <c r="WT54" s="10"/>
      <c r="WU54" s="10"/>
      <c r="WV54" s="10"/>
      <c r="WW54" s="10"/>
      <c r="WX54" s="10"/>
      <c r="WY54" s="10"/>
      <c r="WZ54" s="10"/>
      <c r="XA54" s="10"/>
      <c r="XB54" s="10"/>
      <c r="XC54" s="10"/>
      <c r="XD54" s="10"/>
      <c r="XE54" s="10"/>
      <c r="XF54" s="10"/>
      <c r="XG54" s="10"/>
      <c r="XH54" s="10"/>
      <c r="XI54" s="10"/>
      <c r="XJ54" s="10"/>
      <c r="XK54" s="10"/>
      <c r="XL54" s="10"/>
      <c r="XM54" s="10"/>
      <c r="XN54" s="10"/>
      <c r="XO54" s="10"/>
      <c r="XP54" s="10"/>
      <c r="XQ54" s="10"/>
      <c r="XR54" s="10"/>
      <c r="XS54" s="10"/>
      <c r="XT54" s="10"/>
      <c r="XU54" s="10"/>
      <c r="XV54" s="10"/>
      <c r="XW54" s="10"/>
      <c r="XX54" s="10"/>
      <c r="XY54" s="10"/>
      <c r="XZ54" s="10"/>
      <c r="YA54" s="10"/>
      <c r="YB54" s="10"/>
      <c r="YC54" s="10"/>
      <c r="YD54" s="10"/>
      <c r="YE54" s="10"/>
      <c r="YF54" s="10"/>
      <c r="YG54" s="10"/>
      <c r="YH54" s="10"/>
      <c r="YI54" s="10"/>
      <c r="YJ54" s="10"/>
      <c r="YK54" s="10"/>
      <c r="YL54" s="10"/>
      <c r="YM54" s="10"/>
      <c r="YN54" s="10"/>
      <c r="YO54" s="10"/>
      <c r="YP54" s="10"/>
      <c r="YQ54" s="10"/>
      <c r="YR54" s="10"/>
      <c r="YS54" s="10"/>
      <c r="YT54" s="10"/>
      <c r="YU54" s="10"/>
      <c r="YV54" s="10"/>
      <c r="YW54" s="10"/>
      <c r="YX54" s="10"/>
      <c r="YY54" s="10"/>
      <c r="YZ54" s="10"/>
      <c r="ZA54" s="10"/>
      <c r="ZB54" s="10"/>
      <c r="ZC54" s="10"/>
      <c r="ZD54" s="10"/>
      <c r="ZE54" s="10"/>
      <c r="ZF54" s="10"/>
      <c r="ZG54" s="10"/>
      <c r="ZH54" s="10"/>
      <c r="ZI54" s="10"/>
      <c r="ZJ54" s="10"/>
      <c r="ZK54" s="10"/>
      <c r="ZL54" s="10"/>
      <c r="ZM54" s="10"/>
      <c r="ZN54" s="10"/>
      <c r="ZO54" s="10"/>
      <c r="ZP54" s="10"/>
      <c r="ZQ54" s="10"/>
      <c r="ZR54" s="10"/>
      <c r="ZS54" s="10"/>
      <c r="ZT54" s="10"/>
      <c r="ZU54" s="10"/>
      <c r="ZV54" s="10"/>
      <c r="ZW54" s="10"/>
      <c r="ZX54" s="10"/>
      <c r="ZY54" s="10"/>
      <c r="ZZ54" s="10"/>
      <c r="AAA54" s="10"/>
      <c r="AAB54" s="10"/>
      <c r="AAC54" s="10"/>
      <c r="AAD54" s="10"/>
      <c r="AAE54" s="10"/>
      <c r="AAF54" s="10"/>
      <c r="AAG54" s="10"/>
      <c r="AAH54" s="10"/>
      <c r="AAI54" s="10"/>
      <c r="AAJ54" s="10"/>
      <c r="AAK54" s="10"/>
      <c r="AAL54" s="10"/>
      <c r="AAM54" s="10"/>
      <c r="AAN54" s="10"/>
      <c r="AAO54" s="10"/>
      <c r="AAP54" s="10"/>
      <c r="AAQ54" s="10"/>
      <c r="AAR54" s="10"/>
      <c r="AAS54" s="10"/>
      <c r="AAT54" s="10"/>
      <c r="AAU54" s="10"/>
      <c r="AAV54" s="10"/>
      <c r="AAW54" s="10"/>
      <c r="AAX54" s="10"/>
      <c r="AAY54" s="10"/>
      <c r="AAZ54" s="10"/>
      <c r="ABA54" s="10"/>
      <c r="ABB54" s="10"/>
      <c r="ABC54" s="10"/>
      <c r="ABD54" s="10"/>
      <c r="ABE54" s="10"/>
      <c r="ABF54" s="10"/>
      <c r="ABG54" s="10"/>
      <c r="ABH54" s="10"/>
      <c r="ABI54" s="10"/>
      <c r="ABJ54" s="10"/>
      <c r="ABK54" s="10"/>
      <c r="ABL54" s="10"/>
      <c r="ABM54" s="10"/>
      <c r="ABN54" s="10"/>
      <c r="ABO54" s="10"/>
      <c r="ABP54" s="10"/>
      <c r="ABQ54" s="10"/>
      <c r="ABR54" s="10"/>
      <c r="ABS54" s="10"/>
      <c r="ABT54" s="10"/>
      <c r="ABU54" s="10"/>
      <c r="ABV54" s="10"/>
      <c r="ABW54" s="10"/>
      <c r="ABX54" s="10"/>
      <c r="ABY54" s="10"/>
      <c r="ABZ54" s="10"/>
      <c r="ACA54" s="10"/>
      <c r="ACB54" s="10"/>
      <c r="ACC54" s="10"/>
      <c r="ACD54" s="10"/>
      <c r="ACE54" s="10"/>
      <c r="ACF54" s="10"/>
      <c r="ACG54" s="10"/>
      <c r="ACH54" s="10"/>
      <c r="ACI54" s="10"/>
      <c r="ACJ54" s="10"/>
      <c r="ACK54" s="10"/>
      <c r="ACL54" s="10"/>
      <c r="ACM54" s="10"/>
      <c r="ACN54" s="10"/>
      <c r="ACO54" s="10"/>
      <c r="ACP54" s="10"/>
      <c r="ACQ54" s="10"/>
      <c r="ACR54" s="10"/>
      <c r="ACS54" s="10"/>
      <c r="ACT54" s="10"/>
      <c r="ACU54" s="10"/>
      <c r="ACV54" s="10"/>
      <c r="ACW54" s="10"/>
      <c r="ACX54" s="10"/>
      <c r="ACY54" s="10"/>
      <c r="ACZ54" s="10"/>
      <c r="ADA54" s="10"/>
      <c r="ADB54" s="10"/>
      <c r="ADC54" s="10"/>
      <c r="ADD54" s="10"/>
      <c r="ADE54" s="10"/>
      <c r="ADF54" s="10"/>
      <c r="ADG54" s="10"/>
      <c r="ADH54" s="10"/>
      <c r="ADI54" s="10"/>
      <c r="ADJ54" s="10"/>
      <c r="ADK54" s="10"/>
      <c r="ADL54" s="10"/>
      <c r="ADM54" s="10"/>
      <c r="ADN54" s="10"/>
      <c r="ADO54" s="10"/>
      <c r="ADP54" s="10"/>
      <c r="ADQ54" s="10"/>
      <c r="ADR54" s="10"/>
      <c r="ADS54" s="10"/>
      <c r="ADT54" s="10"/>
      <c r="ADU54" s="10"/>
      <c r="ADV54" s="10"/>
      <c r="ADW54" s="10"/>
      <c r="ADX54" s="10"/>
      <c r="ADY54" s="10"/>
      <c r="ADZ54" s="10"/>
      <c r="AEA54" s="10"/>
      <c r="AEB54" s="10"/>
      <c r="AEC54" s="10"/>
      <c r="AED54" s="10"/>
      <c r="AEE54" s="10"/>
      <c r="AEF54" s="10"/>
      <c r="AEG54" s="10"/>
      <c r="AEH54" s="10"/>
      <c r="AEI54" s="10"/>
      <c r="AEJ54" s="10"/>
      <c r="AEK54" s="10"/>
      <c r="AEL54" s="10"/>
      <c r="AEM54" s="10"/>
      <c r="AEN54" s="10"/>
      <c r="AEO54" s="10"/>
      <c r="AEP54" s="10"/>
      <c r="AEQ54" s="10"/>
      <c r="AER54" s="10"/>
      <c r="AES54" s="10"/>
      <c r="AET54" s="10"/>
      <c r="AEU54" s="10"/>
      <c r="AEV54" s="10"/>
      <c r="AEW54" s="10"/>
      <c r="AEX54" s="10"/>
      <c r="AEY54" s="10"/>
      <c r="AEZ54" s="10"/>
      <c r="AFA54" s="10"/>
      <c r="AFB54" s="10"/>
      <c r="AFC54" s="10"/>
      <c r="AFD54" s="10"/>
      <c r="AFE54" s="10"/>
      <c r="AFF54" s="10"/>
      <c r="AFG54" s="10"/>
      <c r="AFH54" s="10"/>
      <c r="AFI54" s="10"/>
      <c r="AFJ54" s="10"/>
      <c r="AFK54" s="10"/>
      <c r="AFL54" s="10"/>
      <c r="AFM54" s="10"/>
      <c r="AFN54" s="10"/>
      <c r="AFO54" s="10"/>
      <c r="AFP54" s="10"/>
      <c r="AFQ54" s="10"/>
      <c r="AFR54" s="10"/>
      <c r="AFS54" s="10"/>
      <c r="AFT54" s="10"/>
      <c r="AFU54" s="10"/>
      <c r="AFV54" s="10"/>
      <c r="AFW54" s="10"/>
      <c r="AFX54" s="10"/>
      <c r="AFY54" s="10"/>
      <c r="AFZ54" s="10"/>
      <c r="AGA54" s="10"/>
      <c r="AGB54" s="10"/>
      <c r="AGC54" s="10"/>
      <c r="AGD54" s="10"/>
      <c r="AGE54" s="10"/>
      <c r="AGF54" s="10"/>
      <c r="AGG54" s="10"/>
      <c r="AGH54" s="10"/>
      <c r="AGI54" s="10"/>
      <c r="AGJ54" s="10"/>
      <c r="AGK54" s="10"/>
      <c r="AGL54" s="10"/>
      <c r="AGM54" s="10"/>
      <c r="AGN54" s="10"/>
      <c r="AGO54" s="10"/>
      <c r="AGP54" s="10"/>
      <c r="AGQ54" s="10"/>
      <c r="AGR54" s="10"/>
      <c r="AGS54" s="10"/>
      <c r="AGT54" s="10"/>
      <c r="AGU54" s="10"/>
      <c r="AGV54" s="10"/>
      <c r="AGW54" s="10"/>
      <c r="AGX54" s="10"/>
      <c r="AGY54" s="10"/>
      <c r="AGZ54" s="10"/>
      <c r="AHA54" s="10"/>
      <c r="AHB54" s="10"/>
      <c r="AHC54" s="10"/>
      <c r="AHD54" s="10"/>
      <c r="AHE54" s="10"/>
      <c r="AHF54" s="10"/>
      <c r="AHG54" s="10"/>
      <c r="AHH54" s="10"/>
      <c r="AHI54" s="10"/>
      <c r="AHJ54" s="10"/>
      <c r="AHK54" s="10"/>
      <c r="AHL54" s="10"/>
      <c r="AHM54" s="10"/>
      <c r="AHN54" s="10"/>
      <c r="AHO54" s="10"/>
      <c r="AHP54" s="10"/>
      <c r="AHQ54" s="10"/>
      <c r="AHR54" s="10"/>
      <c r="AHS54" s="10"/>
      <c r="AHT54" s="10"/>
      <c r="AHU54" s="10"/>
      <c r="AHV54" s="10"/>
      <c r="AHW54" s="10"/>
      <c r="AHX54" s="10"/>
      <c r="AHY54" s="10"/>
      <c r="AHZ54" s="10"/>
      <c r="AIA54" s="10"/>
      <c r="AIB54" s="10"/>
      <c r="AIC54" s="10"/>
      <c r="AID54" s="10"/>
      <c r="AIE54" s="10"/>
      <c r="AIF54" s="10"/>
      <c r="AIG54" s="10"/>
      <c r="AIH54" s="10"/>
      <c r="AII54" s="10"/>
      <c r="AIJ54" s="10"/>
      <c r="AIK54" s="10"/>
      <c r="AIL54" s="10"/>
      <c r="AIM54" s="10"/>
      <c r="AIN54" s="10"/>
      <c r="AIO54" s="10"/>
      <c r="AIP54" s="10"/>
      <c r="AIQ54" s="10"/>
      <c r="AIR54" s="10"/>
      <c r="AIS54" s="10"/>
      <c r="AIT54" s="10"/>
      <c r="AIU54" s="10"/>
      <c r="AIV54" s="10"/>
      <c r="AIW54" s="10"/>
      <c r="AIX54" s="10"/>
      <c r="AIY54" s="10"/>
      <c r="AIZ54" s="10"/>
      <c r="AJA54" s="10"/>
      <c r="AJB54" s="10"/>
      <c r="AJC54" s="10"/>
      <c r="AJD54" s="10"/>
      <c r="AJE54" s="10"/>
      <c r="AJF54" s="10"/>
      <c r="AJG54" s="10"/>
      <c r="AJH54" s="10"/>
      <c r="AJI54" s="10"/>
      <c r="AJJ54" s="10"/>
      <c r="AJK54" s="10"/>
      <c r="AJL54" s="10"/>
      <c r="AJM54" s="10"/>
      <c r="AJN54" s="10"/>
      <c r="AJO54" s="10"/>
      <c r="AJP54" s="10"/>
      <c r="AJQ54" s="10"/>
      <c r="AJR54" s="10"/>
      <c r="AJS54" s="10"/>
      <c r="AJT54" s="10"/>
      <c r="AJU54" s="10"/>
      <c r="AJV54" s="10"/>
      <c r="AJW54" s="10"/>
      <c r="AJX54" s="10"/>
      <c r="AJY54" s="10"/>
      <c r="AJZ54" s="10"/>
      <c r="AKA54" s="10"/>
      <c r="AKB54" s="10"/>
      <c r="AKC54" s="10"/>
      <c r="AKD54" s="10"/>
      <c r="AKE54" s="10"/>
      <c r="AKF54" s="10"/>
      <c r="AKG54" s="10"/>
      <c r="AKH54" s="10"/>
      <c r="AKI54" s="10"/>
      <c r="AKJ54" s="10"/>
      <c r="AKK54" s="10"/>
      <c r="AKL54" s="10"/>
      <c r="AKM54" s="10"/>
      <c r="AKN54" s="10"/>
      <c r="AKO54" s="10"/>
      <c r="AKP54" s="10"/>
      <c r="AKQ54" s="10"/>
      <c r="AKR54" s="10"/>
      <c r="AKS54" s="10"/>
      <c r="AKT54" s="10"/>
      <c r="AKU54" s="10"/>
      <c r="AKV54" s="10"/>
      <c r="AKW54" s="10"/>
      <c r="AKX54" s="10"/>
      <c r="AKY54" s="10"/>
      <c r="AKZ54" s="10"/>
      <c r="ALA54" s="10"/>
      <c r="ALB54" s="10"/>
      <c r="ALC54" s="10"/>
      <c r="ALD54" s="10"/>
      <c r="ALE54" s="10"/>
      <c r="ALF54" s="10"/>
      <c r="ALG54" s="10"/>
      <c r="ALH54" s="10"/>
      <c r="ALI54" s="10"/>
      <c r="ALJ54" s="10"/>
      <c r="ALK54" s="10"/>
      <c r="ALL54" s="10"/>
      <c r="ALM54" s="10"/>
      <c r="ALN54" s="10"/>
      <c r="ALO54" s="10"/>
      <c r="ALP54" s="10"/>
      <c r="ALQ54" s="10"/>
      <c r="ALR54" s="10"/>
      <c r="ALS54" s="10"/>
      <c r="ALT54" s="10"/>
      <c r="ALU54" s="10"/>
      <c r="ALV54" s="10"/>
      <c r="ALW54" s="10"/>
      <c r="ALX54" s="10"/>
      <c r="ALY54" s="10"/>
      <c r="ALZ54" s="10"/>
      <c r="AMA54" s="10"/>
      <c r="AMB54" s="10"/>
      <c r="AMC54" s="10"/>
      <c r="AMD54" s="10"/>
      <c r="AME54" s="10"/>
      <c r="AMF54" s="10"/>
      <c r="AMG54" s="10"/>
      <c r="AMH54" s="10"/>
      <c r="AMI54" s="10"/>
      <c r="AMJ54" s="10"/>
    </row>
    <row r="55" spans="2:1024" s="3" customFormat="1" x14ac:dyDescent="0.3">
      <c r="B55" s="10"/>
      <c r="C55" s="10"/>
      <c r="D55" s="10"/>
      <c r="E55" s="10"/>
      <c r="F55" s="10"/>
      <c r="H55" s="10"/>
      <c r="I55" s="10"/>
      <c r="J55" s="10"/>
      <c r="K55" s="10"/>
      <c r="L55" s="10"/>
      <c r="M55" s="10"/>
      <c r="N55" s="10"/>
      <c r="O55" s="10"/>
      <c r="P55" s="10"/>
      <c r="Q55" s="10"/>
      <c r="R55" s="10"/>
      <c r="S55" s="10"/>
      <c r="T55" s="10"/>
      <c r="U55" s="10"/>
      <c r="V55" s="10"/>
      <c r="W55" s="10"/>
      <c r="X55" s="10"/>
      <c r="Y55" s="10"/>
      <c r="Z55" s="10"/>
      <c r="AA55" s="10"/>
      <c r="AB55" s="10"/>
      <c r="AC55" s="10"/>
      <c r="AD55" s="10"/>
      <c r="AE55" s="10"/>
      <c r="AF55" s="10"/>
      <c r="AG55" s="10"/>
      <c r="AH55" s="10"/>
      <c r="AI55" s="10"/>
      <c r="AJ55" s="10"/>
      <c r="AK55" s="10"/>
      <c r="AL55" s="10"/>
      <c r="AM55" s="10"/>
      <c r="AN55" s="10"/>
      <c r="AO55" s="10"/>
      <c r="AP55" s="10"/>
      <c r="AQ55" s="10"/>
      <c r="AR55" s="10"/>
      <c r="AS55" s="10"/>
      <c r="AT55" s="10"/>
      <c r="AU55" s="10"/>
      <c r="AV55" s="10"/>
      <c r="AW55" s="10"/>
      <c r="AX55" s="10"/>
      <c r="AY55" s="10"/>
      <c r="AZ55" s="10"/>
      <c r="BA55" s="10"/>
      <c r="BB55" s="10"/>
      <c r="BC55" s="10"/>
      <c r="BD55" s="10"/>
      <c r="BE55" s="10"/>
      <c r="BF55" s="10"/>
      <c r="BG55" s="10"/>
      <c r="BH55" s="10"/>
      <c r="BI55" s="10"/>
      <c r="BJ55" s="10"/>
      <c r="BK55" s="10"/>
      <c r="BL55" s="10"/>
      <c r="BM55" s="10"/>
      <c r="BN55" s="10"/>
      <c r="BO55" s="10"/>
      <c r="BP55" s="10"/>
      <c r="BQ55" s="10"/>
      <c r="BR55" s="10"/>
      <c r="BS55" s="10"/>
      <c r="BT55" s="10"/>
      <c r="BU55" s="10"/>
      <c r="BV55" s="10"/>
      <c r="BW55" s="10"/>
      <c r="BX55" s="10"/>
      <c r="BY55" s="10"/>
      <c r="BZ55" s="10"/>
      <c r="CA55" s="10"/>
      <c r="CB55" s="10"/>
      <c r="CC55" s="10"/>
      <c r="CD55" s="10"/>
      <c r="CE55" s="10"/>
      <c r="CF55" s="10"/>
      <c r="CG55" s="10"/>
      <c r="CH55" s="10"/>
      <c r="CI55" s="10"/>
      <c r="CJ55" s="10"/>
      <c r="CK55" s="10"/>
      <c r="CL55" s="10"/>
      <c r="CM55" s="10"/>
      <c r="CN55" s="10"/>
      <c r="CO55" s="10"/>
      <c r="CP55" s="10"/>
      <c r="CQ55" s="10"/>
      <c r="CR55" s="10"/>
      <c r="CS55" s="10"/>
      <c r="CT55" s="10"/>
      <c r="CU55" s="10"/>
      <c r="CV55" s="10"/>
      <c r="CW55" s="10"/>
      <c r="CX55" s="10"/>
      <c r="CY55" s="10"/>
      <c r="CZ55" s="10"/>
      <c r="DA55" s="10"/>
      <c r="DB55" s="10"/>
      <c r="DC55" s="10"/>
      <c r="DD55" s="10"/>
      <c r="DE55" s="10"/>
      <c r="DF55" s="10"/>
      <c r="DG55" s="10"/>
      <c r="DH55" s="10"/>
      <c r="DI55" s="10"/>
      <c r="DJ55" s="10"/>
      <c r="DK55" s="10"/>
      <c r="DL55" s="10"/>
      <c r="DM55" s="10"/>
      <c r="DN55" s="10"/>
      <c r="DO55" s="10"/>
      <c r="DP55" s="10"/>
      <c r="DQ55" s="10"/>
      <c r="DR55" s="10"/>
      <c r="DS55" s="10"/>
      <c r="DT55" s="10"/>
      <c r="DU55" s="10"/>
      <c r="DV55" s="10"/>
      <c r="DW55" s="10"/>
      <c r="DX55" s="10"/>
      <c r="DY55" s="10"/>
      <c r="DZ55" s="10"/>
      <c r="EA55" s="10"/>
      <c r="EB55" s="10"/>
      <c r="EC55" s="10"/>
      <c r="ED55" s="10"/>
      <c r="EE55" s="10"/>
      <c r="EF55" s="10"/>
      <c r="EG55" s="10"/>
      <c r="EH55" s="10"/>
      <c r="EI55" s="10"/>
      <c r="EJ55" s="10"/>
      <c r="EK55" s="10"/>
      <c r="EL55" s="10"/>
      <c r="EM55" s="10"/>
      <c r="EN55" s="10"/>
      <c r="EO55" s="10"/>
      <c r="EP55" s="10"/>
      <c r="EQ55" s="10"/>
      <c r="ER55" s="10"/>
      <c r="ES55" s="10"/>
      <c r="ET55" s="10"/>
      <c r="EU55" s="10"/>
      <c r="EV55" s="10"/>
      <c r="EW55" s="10"/>
      <c r="EX55" s="10"/>
      <c r="EY55" s="10"/>
      <c r="EZ55" s="10"/>
      <c r="FA55" s="10"/>
      <c r="FB55" s="10"/>
      <c r="FC55" s="10"/>
      <c r="FD55" s="10"/>
      <c r="FE55" s="10"/>
      <c r="FF55" s="10"/>
      <c r="FG55" s="10"/>
      <c r="FH55" s="10"/>
      <c r="FI55" s="10"/>
      <c r="FJ55" s="10"/>
      <c r="FK55" s="10"/>
      <c r="FL55" s="10"/>
      <c r="FM55" s="10"/>
      <c r="FN55" s="10"/>
      <c r="FO55" s="10"/>
      <c r="FP55" s="10"/>
      <c r="FQ55" s="10"/>
      <c r="FR55" s="10"/>
      <c r="FS55" s="10"/>
      <c r="FT55" s="10"/>
      <c r="FU55" s="10"/>
      <c r="FV55" s="10"/>
      <c r="FW55" s="10"/>
      <c r="FX55" s="10"/>
      <c r="FY55" s="10"/>
      <c r="FZ55" s="10"/>
      <c r="GA55" s="10"/>
      <c r="GB55" s="10"/>
      <c r="GC55" s="10"/>
      <c r="GD55" s="10"/>
      <c r="GE55" s="10"/>
      <c r="GF55" s="10"/>
      <c r="GG55" s="10"/>
      <c r="GH55" s="10"/>
      <c r="GI55" s="10"/>
      <c r="GJ55" s="10"/>
      <c r="GK55" s="10"/>
      <c r="GL55" s="10"/>
      <c r="GM55" s="10"/>
      <c r="GN55" s="10"/>
      <c r="GO55" s="10"/>
      <c r="GP55" s="10"/>
      <c r="GQ55" s="10"/>
      <c r="GR55" s="10"/>
      <c r="GS55" s="10"/>
      <c r="GT55" s="10"/>
      <c r="GU55" s="10"/>
      <c r="GV55" s="10"/>
      <c r="GW55" s="10"/>
      <c r="GX55" s="10"/>
      <c r="GY55" s="10"/>
      <c r="GZ55" s="10"/>
      <c r="HA55" s="10"/>
      <c r="HB55" s="10"/>
      <c r="HC55" s="10"/>
      <c r="HD55" s="10"/>
      <c r="HE55" s="10"/>
      <c r="HF55" s="10"/>
      <c r="HG55" s="10"/>
      <c r="HH55" s="10"/>
      <c r="HI55" s="10"/>
      <c r="HJ55" s="10"/>
      <c r="HK55" s="10"/>
      <c r="HL55" s="10"/>
      <c r="HM55" s="10"/>
      <c r="HN55" s="10"/>
      <c r="HO55" s="10"/>
      <c r="HP55" s="10"/>
      <c r="HQ55" s="10"/>
      <c r="HR55" s="10"/>
      <c r="HS55" s="10"/>
      <c r="HT55" s="10"/>
      <c r="HU55" s="10"/>
      <c r="HV55" s="10"/>
      <c r="HW55" s="10"/>
      <c r="HX55" s="10"/>
      <c r="HY55" s="10"/>
      <c r="HZ55" s="10"/>
      <c r="IA55" s="10"/>
      <c r="IB55" s="10"/>
      <c r="IC55" s="10"/>
      <c r="ID55" s="10"/>
      <c r="IE55" s="10"/>
      <c r="IF55" s="10"/>
      <c r="IG55" s="10"/>
      <c r="IH55" s="10"/>
      <c r="II55" s="10"/>
      <c r="IJ55" s="10"/>
      <c r="IK55" s="10"/>
      <c r="IL55" s="10"/>
      <c r="IM55" s="10"/>
      <c r="IN55" s="10"/>
      <c r="IO55" s="10"/>
      <c r="IP55" s="10"/>
      <c r="IQ55" s="10"/>
      <c r="IR55" s="10"/>
      <c r="IS55" s="10"/>
      <c r="IT55" s="10"/>
      <c r="IU55" s="10"/>
      <c r="IV55" s="10"/>
      <c r="IW55" s="10"/>
      <c r="IX55" s="10"/>
      <c r="IY55" s="10"/>
      <c r="IZ55" s="10"/>
      <c r="JA55" s="10"/>
      <c r="JB55" s="10"/>
      <c r="JC55" s="10"/>
      <c r="JD55" s="10"/>
      <c r="JE55" s="10"/>
      <c r="JF55" s="10"/>
      <c r="JG55" s="10"/>
      <c r="JH55" s="10"/>
      <c r="JI55" s="10"/>
      <c r="JJ55" s="10"/>
      <c r="JK55" s="10"/>
      <c r="JL55" s="10"/>
      <c r="JM55" s="10"/>
      <c r="JN55" s="10"/>
      <c r="JO55" s="10"/>
      <c r="JP55" s="10"/>
      <c r="JQ55" s="10"/>
      <c r="JR55" s="10"/>
      <c r="JS55" s="10"/>
      <c r="JT55" s="10"/>
      <c r="JU55" s="10"/>
      <c r="JV55" s="10"/>
      <c r="JW55" s="10"/>
      <c r="JX55" s="10"/>
      <c r="JY55" s="10"/>
      <c r="JZ55" s="10"/>
      <c r="KA55" s="10"/>
      <c r="KB55" s="10"/>
      <c r="KC55" s="10"/>
      <c r="KD55" s="10"/>
      <c r="KE55" s="10"/>
      <c r="KF55" s="10"/>
      <c r="KG55" s="10"/>
      <c r="KH55" s="10"/>
      <c r="KI55" s="10"/>
      <c r="KJ55" s="10"/>
      <c r="KK55" s="10"/>
      <c r="KL55" s="10"/>
      <c r="KM55" s="10"/>
      <c r="KN55" s="10"/>
      <c r="KO55" s="10"/>
      <c r="KP55" s="10"/>
      <c r="KQ55" s="10"/>
      <c r="KR55" s="10"/>
      <c r="KS55" s="10"/>
      <c r="KT55" s="10"/>
      <c r="KU55" s="10"/>
      <c r="KV55" s="10"/>
      <c r="KW55" s="10"/>
      <c r="KX55" s="10"/>
      <c r="KY55" s="10"/>
      <c r="KZ55" s="10"/>
      <c r="LA55" s="10"/>
      <c r="LB55" s="10"/>
      <c r="LC55" s="10"/>
      <c r="LD55" s="10"/>
      <c r="LE55" s="10"/>
      <c r="LF55" s="10"/>
      <c r="LG55" s="10"/>
      <c r="LH55" s="10"/>
      <c r="LI55" s="10"/>
      <c r="LJ55" s="10"/>
      <c r="LK55" s="10"/>
      <c r="LL55" s="10"/>
      <c r="LM55" s="10"/>
      <c r="LN55" s="10"/>
      <c r="LO55" s="10"/>
      <c r="LP55" s="10"/>
      <c r="LQ55" s="10"/>
      <c r="LR55" s="10"/>
      <c r="LS55" s="10"/>
      <c r="LT55" s="10"/>
      <c r="LU55" s="10"/>
      <c r="LV55" s="10"/>
      <c r="LW55" s="10"/>
      <c r="LX55" s="10"/>
      <c r="LY55" s="10"/>
      <c r="LZ55" s="10"/>
      <c r="MA55" s="10"/>
      <c r="MB55" s="10"/>
      <c r="MC55" s="10"/>
      <c r="MD55" s="10"/>
      <c r="ME55" s="10"/>
      <c r="MF55" s="10"/>
      <c r="MG55" s="10"/>
      <c r="MH55" s="10"/>
      <c r="MI55" s="10"/>
      <c r="MJ55" s="10"/>
      <c r="MK55" s="10"/>
      <c r="ML55" s="10"/>
      <c r="MM55" s="10"/>
      <c r="MN55" s="10"/>
      <c r="MO55" s="10"/>
      <c r="MP55" s="10"/>
      <c r="MQ55" s="10"/>
      <c r="MR55" s="10"/>
      <c r="MS55" s="10"/>
      <c r="MT55" s="10"/>
      <c r="MU55" s="10"/>
      <c r="MV55" s="10"/>
      <c r="MW55" s="10"/>
      <c r="MX55" s="10"/>
      <c r="MY55" s="10"/>
      <c r="MZ55" s="10"/>
      <c r="NA55" s="10"/>
      <c r="NB55" s="10"/>
      <c r="NC55" s="10"/>
      <c r="ND55" s="10"/>
      <c r="NE55" s="10"/>
      <c r="NF55" s="10"/>
      <c r="NG55" s="10"/>
      <c r="NH55" s="10"/>
      <c r="NI55" s="10"/>
      <c r="NJ55" s="10"/>
      <c r="NK55" s="10"/>
      <c r="NL55" s="10"/>
      <c r="NM55" s="10"/>
      <c r="NN55" s="10"/>
      <c r="NO55" s="10"/>
      <c r="NP55" s="10"/>
      <c r="NQ55" s="10"/>
      <c r="NR55" s="10"/>
      <c r="NS55" s="10"/>
      <c r="NT55" s="10"/>
      <c r="NU55" s="10"/>
      <c r="NV55" s="10"/>
      <c r="NW55" s="10"/>
      <c r="NX55" s="10"/>
      <c r="NY55" s="10"/>
      <c r="NZ55" s="10"/>
      <c r="OA55" s="10"/>
      <c r="OB55" s="10"/>
      <c r="OC55" s="10"/>
      <c r="OD55" s="10"/>
      <c r="OE55" s="10"/>
      <c r="OF55" s="10"/>
      <c r="OG55" s="10"/>
      <c r="OH55" s="10"/>
      <c r="OI55" s="10"/>
      <c r="OJ55" s="10"/>
      <c r="OK55" s="10"/>
      <c r="OL55" s="10"/>
      <c r="OM55" s="10"/>
      <c r="ON55" s="10"/>
      <c r="OO55" s="10"/>
      <c r="OP55" s="10"/>
      <c r="OQ55" s="10"/>
      <c r="OR55" s="10"/>
      <c r="OS55" s="10"/>
      <c r="OT55" s="10"/>
      <c r="OU55" s="10"/>
      <c r="OV55" s="10"/>
      <c r="OW55" s="10"/>
      <c r="OX55" s="10"/>
      <c r="OY55" s="10"/>
      <c r="OZ55" s="10"/>
      <c r="PA55" s="10"/>
      <c r="PB55" s="10"/>
      <c r="PC55" s="10"/>
      <c r="PD55" s="10"/>
      <c r="PE55" s="10"/>
      <c r="PF55" s="10"/>
      <c r="PG55" s="10"/>
      <c r="PH55" s="10"/>
      <c r="PI55" s="10"/>
      <c r="PJ55" s="10"/>
      <c r="PK55" s="10"/>
      <c r="PL55" s="10"/>
      <c r="PM55" s="10"/>
      <c r="PN55" s="10"/>
      <c r="PO55" s="10"/>
      <c r="PP55" s="10"/>
      <c r="PQ55" s="10"/>
      <c r="PR55" s="10"/>
      <c r="PS55" s="10"/>
      <c r="PT55" s="10"/>
      <c r="PU55" s="10"/>
      <c r="PV55" s="10"/>
      <c r="PW55" s="10"/>
      <c r="PX55" s="10"/>
      <c r="PY55" s="10"/>
      <c r="PZ55" s="10"/>
      <c r="QA55" s="10"/>
      <c r="QB55" s="10"/>
      <c r="QC55" s="10"/>
      <c r="QD55" s="10"/>
      <c r="QE55" s="10"/>
      <c r="QF55" s="10"/>
      <c r="QG55" s="10"/>
      <c r="QH55" s="10"/>
      <c r="QI55" s="10"/>
      <c r="QJ55" s="10"/>
      <c r="QK55" s="10"/>
      <c r="QL55" s="10"/>
      <c r="QM55" s="10"/>
      <c r="QN55" s="10"/>
      <c r="QO55" s="10"/>
      <c r="QP55" s="10"/>
      <c r="QQ55" s="10"/>
      <c r="QR55" s="10"/>
      <c r="QS55" s="10"/>
      <c r="QT55" s="10"/>
      <c r="QU55" s="10"/>
      <c r="QV55" s="10"/>
      <c r="QW55" s="10"/>
      <c r="QX55" s="10"/>
      <c r="QY55" s="10"/>
      <c r="QZ55" s="10"/>
      <c r="RA55" s="10"/>
      <c r="RB55" s="10"/>
      <c r="RC55" s="10"/>
      <c r="RD55" s="10"/>
      <c r="RE55" s="10"/>
      <c r="RF55" s="10"/>
      <c r="RG55" s="10"/>
      <c r="RH55" s="10"/>
      <c r="RI55" s="10"/>
      <c r="RJ55" s="10"/>
      <c r="RK55" s="10"/>
      <c r="RL55" s="10"/>
      <c r="RM55" s="10"/>
      <c r="RN55" s="10"/>
      <c r="RO55" s="10"/>
      <c r="RP55" s="10"/>
      <c r="RQ55" s="10"/>
      <c r="RR55" s="10"/>
      <c r="RS55" s="10"/>
      <c r="RT55" s="10"/>
      <c r="RU55" s="10"/>
      <c r="RV55" s="10"/>
      <c r="RW55" s="10"/>
      <c r="RX55" s="10"/>
      <c r="RY55" s="10"/>
      <c r="RZ55" s="10"/>
      <c r="SA55" s="10"/>
      <c r="SB55" s="10"/>
      <c r="SC55" s="10"/>
      <c r="SD55" s="10"/>
      <c r="SE55" s="10"/>
      <c r="SF55" s="10"/>
      <c r="SG55" s="10"/>
      <c r="SH55" s="10"/>
      <c r="SI55" s="10"/>
      <c r="SJ55" s="10"/>
      <c r="SK55" s="10"/>
      <c r="SL55" s="10"/>
      <c r="SM55" s="10"/>
      <c r="SN55" s="10"/>
      <c r="SO55" s="10"/>
      <c r="SP55" s="10"/>
      <c r="SQ55" s="10"/>
      <c r="SR55" s="10"/>
      <c r="SS55" s="10"/>
      <c r="ST55" s="10"/>
      <c r="SU55" s="10"/>
      <c r="SV55" s="10"/>
      <c r="SW55" s="10"/>
      <c r="SX55" s="10"/>
      <c r="SY55" s="10"/>
      <c r="SZ55" s="10"/>
      <c r="TA55" s="10"/>
      <c r="TB55" s="10"/>
      <c r="TC55" s="10"/>
      <c r="TD55" s="10"/>
      <c r="TE55" s="10"/>
      <c r="TF55" s="10"/>
      <c r="TG55" s="10"/>
      <c r="TH55" s="10"/>
      <c r="TI55" s="10"/>
      <c r="TJ55" s="10"/>
      <c r="TK55" s="10"/>
      <c r="TL55" s="10"/>
      <c r="TM55" s="10"/>
      <c r="TN55" s="10"/>
      <c r="TO55" s="10"/>
      <c r="TP55" s="10"/>
      <c r="TQ55" s="10"/>
      <c r="TR55" s="10"/>
      <c r="TS55" s="10"/>
      <c r="TT55" s="10"/>
      <c r="TU55" s="10"/>
      <c r="TV55" s="10"/>
      <c r="TW55" s="10"/>
      <c r="TX55" s="10"/>
      <c r="TY55" s="10"/>
      <c r="TZ55" s="10"/>
      <c r="UA55" s="10"/>
      <c r="UB55" s="10"/>
      <c r="UC55" s="10"/>
      <c r="UD55" s="10"/>
      <c r="UE55" s="10"/>
      <c r="UF55" s="10"/>
      <c r="UG55" s="10"/>
      <c r="UH55" s="10"/>
      <c r="UI55" s="10"/>
      <c r="UJ55" s="10"/>
      <c r="UK55" s="10"/>
      <c r="UL55" s="10"/>
      <c r="UM55" s="10"/>
      <c r="UN55" s="10"/>
      <c r="UO55" s="10"/>
      <c r="UP55" s="10"/>
      <c r="UQ55" s="10"/>
      <c r="UR55" s="10"/>
      <c r="US55" s="10"/>
      <c r="UT55" s="10"/>
      <c r="UU55" s="10"/>
      <c r="UV55" s="10"/>
      <c r="UW55" s="10"/>
      <c r="UX55" s="10"/>
      <c r="UY55" s="10"/>
      <c r="UZ55" s="10"/>
      <c r="VA55" s="10"/>
      <c r="VB55" s="10"/>
      <c r="VC55" s="10"/>
      <c r="VD55" s="10"/>
      <c r="VE55" s="10"/>
      <c r="VF55" s="10"/>
      <c r="VG55" s="10"/>
      <c r="VH55" s="10"/>
      <c r="VI55" s="10"/>
      <c r="VJ55" s="10"/>
      <c r="VK55" s="10"/>
      <c r="VL55" s="10"/>
      <c r="VM55" s="10"/>
      <c r="VN55" s="10"/>
      <c r="VO55" s="10"/>
      <c r="VP55" s="10"/>
      <c r="VQ55" s="10"/>
      <c r="VR55" s="10"/>
      <c r="VS55" s="10"/>
      <c r="VT55" s="10"/>
      <c r="VU55" s="10"/>
      <c r="VV55" s="10"/>
      <c r="VW55" s="10"/>
      <c r="VX55" s="10"/>
      <c r="VY55" s="10"/>
      <c r="VZ55" s="10"/>
      <c r="WA55" s="10"/>
      <c r="WB55" s="10"/>
      <c r="WC55" s="10"/>
      <c r="WD55" s="10"/>
      <c r="WE55" s="10"/>
      <c r="WF55" s="10"/>
      <c r="WG55" s="10"/>
      <c r="WH55" s="10"/>
      <c r="WI55" s="10"/>
      <c r="WJ55" s="10"/>
      <c r="WK55" s="10"/>
      <c r="WL55" s="10"/>
      <c r="WM55" s="10"/>
      <c r="WN55" s="10"/>
      <c r="WO55" s="10"/>
      <c r="WP55" s="10"/>
      <c r="WQ55" s="10"/>
      <c r="WR55" s="10"/>
      <c r="WS55" s="10"/>
      <c r="WT55" s="10"/>
      <c r="WU55" s="10"/>
      <c r="WV55" s="10"/>
      <c r="WW55" s="10"/>
      <c r="WX55" s="10"/>
      <c r="WY55" s="10"/>
      <c r="WZ55" s="10"/>
      <c r="XA55" s="10"/>
      <c r="XB55" s="10"/>
      <c r="XC55" s="10"/>
      <c r="XD55" s="10"/>
      <c r="XE55" s="10"/>
      <c r="XF55" s="10"/>
      <c r="XG55" s="10"/>
      <c r="XH55" s="10"/>
      <c r="XI55" s="10"/>
      <c r="XJ55" s="10"/>
      <c r="XK55" s="10"/>
      <c r="XL55" s="10"/>
      <c r="XM55" s="10"/>
      <c r="XN55" s="10"/>
      <c r="XO55" s="10"/>
      <c r="XP55" s="10"/>
      <c r="XQ55" s="10"/>
      <c r="XR55" s="10"/>
      <c r="XS55" s="10"/>
      <c r="XT55" s="10"/>
      <c r="XU55" s="10"/>
      <c r="XV55" s="10"/>
      <c r="XW55" s="10"/>
      <c r="XX55" s="10"/>
      <c r="XY55" s="10"/>
      <c r="XZ55" s="10"/>
      <c r="YA55" s="10"/>
      <c r="YB55" s="10"/>
      <c r="YC55" s="10"/>
      <c r="YD55" s="10"/>
      <c r="YE55" s="10"/>
      <c r="YF55" s="10"/>
      <c r="YG55" s="10"/>
      <c r="YH55" s="10"/>
      <c r="YI55" s="10"/>
      <c r="YJ55" s="10"/>
      <c r="YK55" s="10"/>
      <c r="YL55" s="10"/>
      <c r="YM55" s="10"/>
      <c r="YN55" s="10"/>
      <c r="YO55" s="10"/>
      <c r="YP55" s="10"/>
      <c r="YQ55" s="10"/>
      <c r="YR55" s="10"/>
      <c r="YS55" s="10"/>
      <c r="YT55" s="10"/>
      <c r="YU55" s="10"/>
      <c r="YV55" s="10"/>
      <c r="YW55" s="10"/>
      <c r="YX55" s="10"/>
      <c r="YY55" s="10"/>
      <c r="YZ55" s="10"/>
      <c r="ZA55" s="10"/>
      <c r="ZB55" s="10"/>
      <c r="ZC55" s="10"/>
      <c r="ZD55" s="10"/>
      <c r="ZE55" s="10"/>
      <c r="ZF55" s="10"/>
      <c r="ZG55" s="10"/>
      <c r="ZH55" s="10"/>
      <c r="ZI55" s="10"/>
      <c r="ZJ55" s="10"/>
      <c r="ZK55" s="10"/>
      <c r="ZL55" s="10"/>
      <c r="ZM55" s="10"/>
      <c r="ZN55" s="10"/>
      <c r="ZO55" s="10"/>
      <c r="ZP55" s="10"/>
      <c r="ZQ55" s="10"/>
      <c r="ZR55" s="10"/>
      <c r="ZS55" s="10"/>
      <c r="ZT55" s="10"/>
      <c r="ZU55" s="10"/>
      <c r="ZV55" s="10"/>
      <c r="ZW55" s="10"/>
      <c r="ZX55" s="10"/>
      <c r="ZY55" s="10"/>
      <c r="ZZ55" s="10"/>
      <c r="AAA55" s="10"/>
      <c r="AAB55" s="10"/>
      <c r="AAC55" s="10"/>
      <c r="AAD55" s="10"/>
      <c r="AAE55" s="10"/>
      <c r="AAF55" s="10"/>
      <c r="AAG55" s="10"/>
      <c r="AAH55" s="10"/>
      <c r="AAI55" s="10"/>
      <c r="AAJ55" s="10"/>
      <c r="AAK55" s="10"/>
      <c r="AAL55" s="10"/>
      <c r="AAM55" s="10"/>
      <c r="AAN55" s="10"/>
      <c r="AAO55" s="10"/>
      <c r="AAP55" s="10"/>
      <c r="AAQ55" s="10"/>
      <c r="AAR55" s="10"/>
      <c r="AAS55" s="10"/>
      <c r="AAT55" s="10"/>
      <c r="AAU55" s="10"/>
      <c r="AAV55" s="10"/>
      <c r="AAW55" s="10"/>
      <c r="AAX55" s="10"/>
      <c r="AAY55" s="10"/>
      <c r="AAZ55" s="10"/>
      <c r="ABA55" s="10"/>
      <c r="ABB55" s="10"/>
      <c r="ABC55" s="10"/>
      <c r="ABD55" s="10"/>
      <c r="ABE55" s="10"/>
      <c r="ABF55" s="10"/>
      <c r="ABG55" s="10"/>
      <c r="ABH55" s="10"/>
      <c r="ABI55" s="10"/>
      <c r="ABJ55" s="10"/>
      <c r="ABK55" s="10"/>
      <c r="ABL55" s="10"/>
      <c r="ABM55" s="10"/>
      <c r="ABN55" s="10"/>
      <c r="ABO55" s="10"/>
      <c r="ABP55" s="10"/>
      <c r="ABQ55" s="10"/>
      <c r="ABR55" s="10"/>
      <c r="ABS55" s="10"/>
      <c r="ABT55" s="10"/>
      <c r="ABU55" s="10"/>
      <c r="ABV55" s="10"/>
      <c r="ABW55" s="10"/>
      <c r="ABX55" s="10"/>
      <c r="ABY55" s="10"/>
      <c r="ABZ55" s="10"/>
      <c r="ACA55" s="10"/>
      <c r="ACB55" s="10"/>
      <c r="ACC55" s="10"/>
      <c r="ACD55" s="10"/>
      <c r="ACE55" s="10"/>
      <c r="ACF55" s="10"/>
      <c r="ACG55" s="10"/>
      <c r="ACH55" s="10"/>
      <c r="ACI55" s="10"/>
      <c r="ACJ55" s="10"/>
      <c r="ACK55" s="10"/>
      <c r="ACL55" s="10"/>
      <c r="ACM55" s="10"/>
      <c r="ACN55" s="10"/>
      <c r="ACO55" s="10"/>
      <c r="ACP55" s="10"/>
      <c r="ACQ55" s="10"/>
      <c r="ACR55" s="10"/>
      <c r="ACS55" s="10"/>
      <c r="ACT55" s="10"/>
      <c r="ACU55" s="10"/>
      <c r="ACV55" s="10"/>
      <c r="ACW55" s="10"/>
      <c r="ACX55" s="10"/>
      <c r="ACY55" s="10"/>
      <c r="ACZ55" s="10"/>
      <c r="ADA55" s="10"/>
      <c r="ADB55" s="10"/>
      <c r="ADC55" s="10"/>
      <c r="ADD55" s="10"/>
      <c r="ADE55" s="10"/>
      <c r="ADF55" s="10"/>
      <c r="ADG55" s="10"/>
      <c r="ADH55" s="10"/>
      <c r="ADI55" s="10"/>
      <c r="ADJ55" s="10"/>
      <c r="ADK55" s="10"/>
      <c r="ADL55" s="10"/>
      <c r="ADM55" s="10"/>
      <c r="ADN55" s="10"/>
      <c r="ADO55" s="10"/>
      <c r="ADP55" s="10"/>
      <c r="ADQ55" s="10"/>
      <c r="ADR55" s="10"/>
      <c r="ADS55" s="10"/>
      <c r="ADT55" s="10"/>
      <c r="ADU55" s="10"/>
      <c r="ADV55" s="10"/>
      <c r="ADW55" s="10"/>
      <c r="ADX55" s="10"/>
      <c r="ADY55" s="10"/>
      <c r="ADZ55" s="10"/>
      <c r="AEA55" s="10"/>
      <c r="AEB55" s="10"/>
      <c r="AEC55" s="10"/>
      <c r="AED55" s="10"/>
      <c r="AEE55" s="10"/>
      <c r="AEF55" s="10"/>
      <c r="AEG55" s="10"/>
      <c r="AEH55" s="10"/>
      <c r="AEI55" s="10"/>
      <c r="AEJ55" s="10"/>
      <c r="AEK55" s="10"/>
      <c r="AEL55" s="10"/>
      <c r="AEM55" s="10"/>
      <c r="AEN55" s="10"/>
      <c r="AEO55" s="10"/>
      <c r="AEP55" s="10"/>
      <c r="AEQ55" s="10"/>
      <c r="AER55" s="10"/>
      <c r="AES55" s="10"/>
      <c r="AET55" s="10"/>
      <c r="AEU55" s="10"/>
      <c r="AEV55" s="10"/>
      <c r="AEW55" s="10"/>
      <c r="AEX55" s="10"/>
      <c r="AEY55" s="10"/>
      <c r="AEZ55" s="10"/>
      <c r="AFA55" s="10"/>
      <c r="AFB55" s="10"/>
      <c r="AFC55" s="10"/>
      <c r="AFD55" s="10"/>
      <c r="AFE55" s="10"/>
      <c r="AFF55" s="10"/>
      <c r="AFG55" s="10"/>
      <c r="AFH55" s="10"/>
      <c r="AFI55" s="10"/>
      <c r="AFJ55" s="10"/>
      <c r="AFK55" s="10"/>
      <c r="AFL55" s="10"/>
      <c r="AFM55" s="10"/>
      <c r="AFN55" s="10"/>
      <c r="AFO55" s="10"/>
      <c r="AFP55" s="10"/>
      <c r="AFQ55" s="10"/>
      <c r="AFR55" s="10"/>
      <c r="AFS55" s="10"/>
      <c r="AFT55" s="10"/>
      <c r="AFU55" s="10"/>
      <c r="AFV55" s="10"/>
      <c r="AFW55" s="10"/>
      <c r="AFX55" s="10"/>
      <c r="AFY55" s="10"/>
      <c r="AFZ55" s="10"/>
      <c r="AGA55" s="10"/>
      <c r="AGB55" s="10"/>
      <c r="AGC55" s="10"/>
      <c r="AGD55" s="10"/>
      <c r="AGE55" s="10"/>
      <c r="AGF55" s="10"/>
      <c r="AGG55" s="10"/>
      <c r="AGH55" s="10"/>
      <c r="AGI55" s="10"/>
      <c r="AGJ55" s="10"/>
      <c r="AGK55" s="10"/>
      <c r="AGL55" s="10"/>
      <c r="AGM55" s="10"/>
      <c r="AGN55" s="10"/>
      <c r="AGO55" s="10"/>
      <c r="AGP55" s="10"/>
      <c r="AGQ55" s="10"/>
      <c r="AGR55" s="10"/>
      <c r="AGS55" s="10"/>
      <c r="AGT55" s="10"/>
      <c r="AGU55" s="10"/>
      <c r="AGV55" s="10"/>
      <c r="AGW55" s="10"/>
      <c r="AGX55" s="10"/>
      <c r="AGY55" s="10"/>
      <c r="AGZ55" s="10"/>
      <c r="AHA55" s="10"/>
      <c r="AHB55" s="10"/>
      <c r="AHC55" s="10"/>
      <c r="AHD55" s="10"/>
      <c r="AHE55" s="10"/>
      <c r="AHF55" s="10"/>
      <c r="AHG55" s="10"/>
      <c r="AHH55" s="10"/>
      <c r="AHI55" s="10"/>
      <c r="AHJ55" s="10"/>
      <c r="AHK55" s="10"/>
      <c r="AHL55" s="10"/>
      <c r="AHM55" s="10"/>
      <c r="AHN55" s="10"/>
      <c r="AHO55" s="10"/>
      <c r="AHP55" s="10"/>
      <c r="AHQ55" s="10"/>
      <c r="AHR55" s="10"/>
      <c r="AHS55" s="10"/>
      <c r="AHT55" s="10"/>
      <c r="AHU55" s="10"/>
      <c r="AHV55" s="10"/>
      <c r="AHW55" s="10"/>
      <c r="AHX55" s="10"/>
      <c r="AHY55" s="10"/>
      <c r="AHZ55" s="10"/>
      <c r="AIA55" s="10"/>
      <c r="AIB55" s="10"/>
      <c r="AIC55" s="10"/>
      <c r="AID55" s="10"/>
      <c r="AIE55" s="10"/>
      <c r="AIF55" s="10"/>
      <c r="AIG55" s="10"/>
      <c r="AIH55" s="10"/>
      <c r="AII55" s="10"/>
      <c r="AIJ55" s="10"/>
      <c r="AIK55" s="10"/>
      <c r="AIL55" s="10"/>
      <c r="AIM55" s="10"/>
      <c r="AIN55" s="10"/>
      <c r="AIO55" s="10"/>
      <c r="AIP55" s="10"/>
      <c r="AIQ55" s="10"/>
      <c r="AIR55" s="10"/>
      <c r="AIS55" s="10"/>
      <c r="AIT55" s="10"/>
      <c r="AIU55" s="10"/>
      <c r="AIV55" s="10"/>
      <c r="AIW55" s="10"/>
      <c r="AIX55" s="10"/>
      <c r="AIY55" s="10"/>
      <c r="AIZ55" s="10"/>
      <c r="AJA55" s="10"/>
      <c r="AJB55" s="10"/>
      <c r="AJC55" s="10"/>
      <c r="AJD55" s="10"/>
      <c r="AJE55" s="10"/>
      <c r="AJF55" s="10"/>
      <c r="AJG55" s="10"/>
      <c r="AJH55" s="10"/>
      <c r="AJI55" s="10"/>
      <c r="AJJ55" s="10"/>
      <c r="AJK55" s="10"/>
      <c r="AJL55" s="10"/>
      <c r="AJM55" s="10"/>
      <c r="AJN55" s="10"/>
      <c r="AJO55" s="10"/>
      <c r="AJP55" s="10"/>
      <c r="AJQ55" s="10"/>
      <c r="AJR55" s="10"/>
      <c r="AJS55" s="10"/>
      <c r="AJT55" s="10"/>
      <c r="AJU55" s="10"/>
      <c r="AJV55" s="10"/>
      <c r="AJW55" s="10"/>
      <c r="AJX55" s="10"/>
      <c r="AJY55" s="10"/>
      <c r="AJZ55" s="10"/>
      <c r="AKA55" s="10"/>
      <c r="AKB55" s="10"/>
      <c r="AKC55" s="10"/>
      <c r="AKD55" s="10"/>
      <c r="AKE55" s="10"/>
      <c r="AKF55" s="10"/>
      <c r="AKG55" s="10"/>
      <c r="AKH55" s="10"/>
      <c r="AKI55" s="10"/>
      <c r="AKJ55" s="10"/>
      <c r="AKK55" s="10"/>
      <c r="AKL55" s="10"/>
      <c r="AKM55" s="10"/>
      <c r="AKN55" s="10"/>
      <c r="AKO55" s="10"/>
      <c r="AKP55" s="10"/>
      <c r="AKQ55" s="10"/>
      <c r="AKR55" s="10"/>
      <c r="AKS55" s="10"/>
      <c r="AKT55" s="10"/>
      <c r="AKU55" s="10"/>
      <c r="AKV55" s="10"/>
      <c r="AKW55" s="10"/>
      <c r="AKX55" s="10"/>
      <c r="AKY55" s="10"/>
      <c r="AKZ55" s="10"/>
      <c r="ALA55" s="10"/>
      <c r="ALB55" s="10"/>
      <c r="ALC55" s="10"/>
      <c r="ALD55" s="10"/>
      <c r="ALE55" s="10"/>
      <c r="ALF55" s="10"/>
      <c r="ALG55" s="10"/>
      <c r="ALH55" s="10"/>
      <c r="ALI55" s="10"/>
      <c r="ALJ55" s="10"/>
      <c r="ALK55" s="10"/>
      <c r="ALL55" s="10"/>
      <c r="ALM55" s="10"/>
      <c r="ALN55" s="10"/>
      <c r="ALO55" s="10"/>
      <c r="ALP55" s="10"/>
      <c r="ALQ55" s="10"/>
      <c r="ALR55" s="10"/>
      <c r="ALS55" s="10"/>
      <c r="ALT55" s="10"/>
      <c r="ALU55" s="10"/>
      <c r="ALV55" s="10"/>
      <c r="ALW55" s="10"/>
      <c r="ALX55" s="10"/>
      <c r="ALY55" s="10"/>
      <c r="ALZ55" s="10"/>
      <c r="AMA55" s="10"/>
      <c r="AMB55" s="10"/>
      <c r="AMC55" s="10"/>
      <c r="AMD55" s="10"/>
      <c r="AME55" s="10"/>
      <c r="AMF55" s="10"/>
      <c r="AMG55" s="10"/>
      <c r="AMH55" s="10"/>
      <c r="AMI55" s="10"/>
      <c r="AMJ55" s="10"/>
    </row>
    <row r="56" spans="2:1024" s="3" customFormat="1" x14ac:dyDescent="0.3">
      <c r="B56" s="10"/>
      <c r="C56" s="10"/>
      <c r="D56" s="10"/>
      <c r="E56" s="10"/>
      <c r="F56" s="10"/>
      <c r="H56" s="10"/>
      <c r="I56" s="10"/>
      <c r="J56" s="10"/>
      <c r="K56" s="10"/>
      <c r="L56" s="10"/>
      <c r="M56" s="10"/>
      <c r="N56" s="10"/>
      <c r="O56" s="10"/>
      <c r="P56" s="10"/>
      <c r="Q56" s="10"/>
      <c r="R56" s="10"/>
      <c r="S56" s="10"/>
      <c r="T56" s="10"/>
      <c r="U56" s="10"/>
      <c r="V56" s="10"/>
      <c r="W56" s="10"/>
      <c r="X56" s="10"/>
      <c r="Y56" s="10"/>
      <c r="Z56" s="10"/>
      <c r="AA56" s="10"/>
      <c r="AB56" s="10"/>
      <c r="AC56" s="10"/>
      <c r="AD56" s="10"/>
      <c r="AE56" s="10"/>
      <c r="AF56" s="10"/>
      <c r="AG56" s="10"/>
      <c r="AH56" s="10"/>
      <c r="AI56" s="10"/>
      <c r="AJ56" s="10"/>
      <c r="AK56" s="10"/>
      <c r="AL56" s="10"/>
      <c r="AM56" s="10"/>
      <c r="AN56" s="10"/>
      <c r="AO56" s="10"/>
      <c r="AP56" s="10"/>
      <c r="AQ56" s="10"/>
      <c r="AR56" s="10"/>
      <c r="AS56" s="10"/>
      <c r="AT56" s="10"/>
      <c r="AU56" s="10"/>
      <c r="AV56" s="10"/>
      <c r="AW56" s="10"/>
      <c r="AX56" s="10"/>
      <c r="AY56" s="10"/>
      <c r="AZ56" s="10"/>
      <c r="BA56" s="10"/>
      <c r="BB56" s="10"/>
      <c r="BC56" s="10"/>
      <c r="BD56" s="10"/>
      <c r="BE56" s="10"/>
      <c r="BF56" s="10"/>
      <c r="BG56" s="10"/>
      <c r="BH56" s="10"/>
      <c r="BI56" s="10"/>
      <c r="BJ56" s="10"/>
      <c r="BK56" s="10"/>
      <c r="BL56" s="10"/>
      <c r="BM56" s="10"/>
      <c r="BN56" s="10"/>
      <c r="BO56" s="10"/>
      <c r="BP56" s="10"/>
      <c r="BQ56" s="10"/>
      <c r="BR56" s="10"/>
      <c r="BS56" s="10"/>
      <c r="BT56" s="10"/>
      <c r="BU56" s="10"/>
      <c r="BV56" s="10"/>
      <c r="BW56" s="10"/>
      <c r="BX56" s="10"/>
      <c r="BY56" s="10"/>
      <c r="BZ56" s="10"/>
      <c r="CA56" s="10"/>
      <c r="CB56" s="10"/>
      <c r="CC56" s="10"/>
      <c r="CD56" s="10"/>
      <c r="CE56" s="10"/>
      <c r="CF56" s="10"/>
      <c r="CG56" s="10"/>
      <c r="CH56" s="10"/>
      <c r="CI56" s="10"/>
      <c r="CJ56" s="10"/>
      <c r="CK56" s="10"/>
      <c r="CL56" s="10"/>
      <c r="CM56" s="10"/>
      <c r="CN56" s="10"/>
      <c r="CO56" s="10"/>
      <c r="CP56" s="10"/>
      <c r="CQ56" s="10"/>
      <c r="CR56" s="10"/>
      <c r="CS56" s="10"/>
      <c r="CT56" s="10"/>
      <c r="CU56" s="10"/>
      <c r="CV56" s="10"/>
      <c r="CW56" s="10"/>
      <c r="CX56" s="10"/>
      <c r="CY56" s="10"/>
      <c r="CZ56" s="10"/>
      <c r="DA56" s="10"/>
      <c r="DB56" s="10"/>
      <c r="DC56" s="10"/>
      <c r="DD56" s="10"/>
      <c r="DE56" s="10"/>
      <c r="DF56" s="10"/>
      <c r="DG56" s="10"/>
      <c r="DH56" s="10"/>
      <c r="DI56" s="10"/>
      <c r="DJ56" s="10"/>
      <c r="DK56" s="10"/>
      <c r="DL56" s="10"/>
      <c r="DM56" s="10"/>
      <c r="DN56" s="10"/>
      <c r="DO56" s="10"/>
      <c r="DP56" s="10"/>
      <c r="DQ56" s="10"/>
      <c r="DR56" s="10"/>
      <c r="DS56" s="10"/>
      <c r="DT56" s="10"/>
      <c r="DU56" s="10"/>
      <c r="DV56" s="10"/>
      <c r="DW56" s="10"/>
      <c r="DX56" s="10"/>
      <c r="DY56" s="10"/>
      <c r="DZ56" s="10"/>
      <c r="EA56" s="10"/>
      <c r="EB56" s="10"/>
      <c r="EC56" s="10"/>
      <c r="ED56" s="10"/>
      <c r="EE56" s="10"/>
      <c r="EF56" s="10"/>
      <c r="EG56" s="10"/>
      <c r="EH56" s="10"/>
      <c r="EI56" s="10"/>
      <c r="EJ56" s="10"/>
      <c r="EK56" s="10"/>
      <c r="EL56" s="10"/>
      <c r="EM56" s="10"/>
      <c r="EN56" s="10"/>
      <c r="EO56" s="10"/>
      <c r="EP56" s="10"/>
      <c r="EQ56" s="10"/>
      <c r="ER56" s="10"/>
      <c r="ES56" s="10"/>
      <c r="ET56" s="10"/>
      <c r="EU56" s="10"/>
      <c r="EV56" s="10"/>
      <c r="EW56" s="10"/>
      <c r="EX56" s="10"/>
      <c r="EY56" s="10"/>
      <c r="EZ56" s="10"/>
      <c r="FA56" s="10"/>
      <c r="FB56" s="10"/>
      <c r="FC56" s="10"/>
      <c r="FD56" s="10"/>
      <c r="FE56" s="10"/>
      <c r="FF56" s="10"/>
      <c r="FG56" s="10"/>
      <c r="FH56" s="10"/>
      <c r="FI56" s="10"/>
      <c r="FJ56" s="10"/>
      <c r="FK56" s="10"/>
      <c r="FL56" s="10"/>
      <c r="FM56" s="10"/>
      <c r="FN56" s="10"/>
      <c r="FO56" s="10"/>
      <c r="FP56" s="10"/>
      <c r="FQ56" s="10"/>
      <c r="FR56" s="10"/>
      <c r="FS56" s="10"/>
      <c r="FT56" s="10"/>
      <c r="FU56" s="10"/>
      <c r="FV56" s="10"/>
      <c r="FW56" s="10"/>
      <c r="FX56" s="10"/>
      <c r="FY56" s="10"/>
      <c r="FZ56" s="10"/>
      <c r="GA56" s="10"/>
      <c r="GB56" s="10"/>
      <c r="GC56" s="10"/>
      <c r="GD56" s="10"/>
      <c r="GE56" s="10"/>
      <c r="GF56" s="10"/>
      <c r="GG56" s="10"/>
      <c r="GH56" s="10"/>
      <c r="GI56" s="10"/>
      <c r="GJ56" s="10"/>
      <c r="GK56" s="10"/>
      <c r="GL56" s="10"/>
      <c r="GM56" s="10"/>
      <c r="GN56" s="10"/>
      <c r="GO56" s="10"/>
      <c r="GP56" s="10"/>
      <c r="GQ56" s="10"/>
      <c r="GR56" s="10"/>
      <c r="GS56" s="10"/>
      <c r="GT56" s="10"/>
      <c r="GU56" s="10"/>
      <c r="GV56" s="10"/>
      <c r="GW56" s="10"/>
      <c r="GX56" s="10"/>
      <c r="GY56" s="10"/>
      <c r="GZ56" s="10"/>
      <c r="HA56" s="10"/>
      <c r="HB56" s="10"/>
      <c r="HC56" s="10"/>
      <c r="HD56" s="10"/>
      <c r="HE56" s="10"/>
      <c r="HF56" s="10"/>
      <c r="HG56" s="10"/>
      <c r="HH56" s="10"/>
      <c r="HI56" s="10"/>
      <c r="HJ56" s="10"/>
      <c r="HK56" s="10"/>
      <c r="HL56" s="10"/>
      <c r="HM56" s="10"/>
      <c r="HN56" s="10"/>
      <c r="HO56" s="10"/>
      <c r="HP56" s="10"/>
      <c r="HQ56" s="10"/>
      <c r="HR56" s="10"/>
      <c r="HS56" s="10"/>
      <c r="HT56" s="10"/>
      <c r="HU56" s="10"/>
      <c r="HV56" s="10"/>
      <c r="HW56" s="10"/>
      <c r="HX56" s="10"/>
      <c r="HY56" s="10"/>
      <c r="HZ56" s="10"/>
      <c r="IA56" s="10"/>
      <c r="IB56" s="10"/>
      <c r="IC56" s="10"/>
      <c r="ID56" s="10"/>
      <c r="IE56" s="10"/>
      <c r="IF56" s="10"/>
      <c r="IG56" s="10"/>
      <c r="IH56" s="10"/>
      <c r="II56" s="10"/>
      <c r="IJ56" s="10"/>
      <c r="IK56" s="10"/>
      <c r="IL56" s="10"/>
      <c r="IM56" s="10"/>
      <c r="IN56" s="10"/>
      <c r="IO56" s="10"/>
      <c r="IP56" s="10"/>
      <c r="IQ56" s="10"/>
      <c r="IR56" s="10"/>
      <c r="IS56" s="10"/>
      <c r="IT56" s="10"/>
      <c r="IU56" s="10"/>
      <c r="IV56" s="10"/>
      <c r="IW56" s="10"/>
      <c r="IX56" s="10"/>
      <c r="IY56" s="10"/>
      <c r="IZ56" s="10"/>
      <c r="JA56" s="10"/>
      <c r="JB56" s="10"/>
      <c r="JC56" s="10"/>
      <c r="JD56" s="10"/>
      <c r="JE56" s="10"/>
      <c r="JF56" s="10"/>
      <c r="JG56" s="10"/>
      <c r="JH56" s="10"/>
      <c r="JI56" s="10"/>
      <c r="JJ56" s="10"/>
      <c r="JK56" s="10"/>
      <c r="JL56" s="10"/>
      <c r="JM56" s="10"/>
      <c r="JN56" s="10"/>
      <c r="JO56" s="10"/>
      <c r="JP56" s="10"/>
      <c r="JQ56" s="10"/>
      <c r="JR56" s="10"/>
      <c r="JS56" s="10"/>
      <c r="JT56" s="10"/>
      <c r="JU56" s="10"/>
      <c r="JV56" s="10"/>
      <c r="JW56" s="10"/>
      <c r="JX56" s="10"/>
      <c r="JY56" s="10"/>
      <c r="JZ56" s="10"/>
      <c r="KA56" s="10"/>
      <c r="KB56" s="10"/>
      <c r="KC56" s="10"/>
      <c r="KD56" s="10"/>
      <c r="KE56" s="10"/>
      <c r="KF56" s="10"/>
      <c r="KG56" s="10"/>
      <c r="KH56" s="10"/>
      <c r="KI56" s="10"/>
      <c r="KJ56" s="10"/>
      <c r="KK56" s="10"/>
      <c r="KL56" s="10"/>
      <c r="KM56" s="10"/>
      <c r="KN56" s="10"/>
      <c r="KO56" s="10"/>
      <c r="KP56" s="10"/>
      <c r="KQ56" s="10"/>
      <c r="KR56" s="10"/>
      <c r="KS56" s="10"/>
      <c r="KT56" s="10"/>
      <c r="KU56" s="10"/>
      <c r="KV56" s="10"/>
      <c r="KW56" s="10"/>
      <c r="KX56" s="10"/>
      <c r="KY56" s="10"/>
      <c r="KZ56" s="10"/>
      <c r="LA56" s="10"/>
      <c r="LB56" s="10"/>
      <c r="LC56" s="10"/>
      <c r="LD56" s="10"/>
      <c r="LE56" s="10"/>
      <c r="LF56" s="10"/>
      <c r="LG56" s="10"/>
      <c r="LH56" s="10"/>
      <c r="LI56" s="10"/>
      <c r="LJ56" s="10"/>
      <c r="LK56" s="10"/>
      <c r="LL56" s="10"/>
      <c r="LM56" s="10"/>
      <c r="LN56" s="10"/>
      <c r="LO56" s="10"/>
      <c r="LP56" s="10"/>
      <c r="LQ56" s="10"/>
      <c r="LR56" s="10"/>
      <c r="LS56" s="10"/>
      <c r="LT56" s="10"/>
      <c r="LU56" s="10"/>
      <c r="LV56" s="10"/>
      <c r="LW56" s="10"/>
      <c r="LX56" s="10"/>
      <c r="LY56" s="10"/>
      <c r="LZ56" s="10"/>
      <c r="MA56" s="10"/>
      <c r="MB56" s="10"/>
      <c r="MC56" s="10"/>
      <c r="MD56" s="10"/>
      <c r="ME56" s="10"/>
      <c r="MF56" s="10"/>
      <c r="MG56" s="10"/>
      <c r="MH56" s="10"/>
      <c r="MI56" s="10"/>
      <c r="MJ56" s="10"/>
      <c r="MK56" s="10"/>
      <c r="ML56" s="10"/>
      <c r="MM56" s="10"/>
      <c r="MN56" s="10"/>
      <c r="MO56" s="10"/>
      <c r="MP56" s="10"/>
      <c r="MQ56" s="10"/>
      <c r="MR56" s="10"/>
      <c r="MS56" s="10"/>
      <c r="MT56" s="10"/>
      <c r="MU56" s="10"/>
      <c r="MV56" s="10"/>
      <c r="MW56" s="10"/>
      <c r="MX56" s="10"/>
      <c r="MY56" s="10"/>
      <c r="MZ56" s="10"/>
      <c r="NA56" s="10"/>
      <c r="NB56" s="10"/>
      <c r="NC56" s="10"/>
      <c r="ND56" s="10"/>
      <c r="NE56" s="10"/>
      <c r="NF56" s="10"/>
      <c r="NG56" s="10"/>
      <c r="NH56" s="10"/>
      <c r="NI56" s="10"/>
      <c r="NJ56" s="10"/>
      <c r="NK56" s="10"/>
      <c r="NL56" s="10"/>
      <c r="NM56" s="10"/>
      <c r="NN56" s="10"/>
      <c r="NO56" s="10"/>
      <c r="NP56" s="10"/>
      <c r="NQ56" s="10"/>
      <c r="NR56" s="10"/>
      <c r="NS56" s="10"/>
      <c r="NT56" s="10"/>
      <c r="NU56" s="10"/>
      <c r="NV56" s="10"/>
      <c r="NW56" s="10"/>
      <c r="NX56" s="10"/>
      <c r="NY56" s="10"/>
      <c r="NZ56" s="10"/>
      <c r="OA56" s="10"/>
      <c r="OB56" s="10"/>
      <c r="OC56" s="10"/>
      <c r="OD56" s="10"/>
      <c r="OE56" s="10"/>
      <c r="OF56" s="10"/>
      <c r="OG56" s="10"/>
      <c r="OH56" s="10"/>
      <c r="OI56" s="10"/>
      <c r="OJ56" s="10"/>
      <c r="OK56" s="10"/>
      <c r="OL56" s="10"/>
      <c r="OM56" s="10"/>
      <c r="ON56" s="10"/>
      <c r="OO56" s="10"/>
      <c r="OP56" s="10"/>
      <c r="OQ56" s="10"/>
      <c r="OR56" s="10"/>
      <c r="OS56" s="10"/>
      <c r="OT56" s="10"/>
      <c r="OU56" s="10"/>
      <c r="OV56" s="10"/>
      <c r="OW56" s="10"/>
      <c r="OX56" s="10"/>
      <c r="OY56" s="10"/>
      <c r="OZ56" s="10"/>
      <c r="PA56" s="10"/>
      <c r="PB56" s="10"/>
      <c r="PC56" s="10"/>
      <c r="PD56" s="10"/>
      <c r="PE56" s="10"/>
      <c r="PF56" s="10"/>
      <c r="PG56" s="10"/>
      <c r="PH56" s="10"/>
      <c r="PI56" s="10"/>
      <c r="PJ56" s="10"/>
      <c r="PK56" s="10"/>
      <c r="PL56" s="10"/>
      <c r="PM56" s="10"/>
      <c r="PN56" s="10"/>
      <c r="PO56" s="10"/>
      <c r="PP56" s="10"/>
      <c r="PQ56" s="10"/>
      <c r="PR56" s="10"/>
      <c r="PS56" s="10"/>
      <c r="PT56" s="10"/>
      <c r="PU56" s="10"/>
      <c r="PV56" s="10"/>
      <c r="PW56" s="10"/>
      <c r="PX56" s="10"/>
      <c r="PY56" s="10"/>
      <c r="PZ56" s="10"/>
      <c r="QA56" s="10"/>
      <c r="QB56" s="10"/>
      <c r="QC56" s="10"/>
      <c r="QD56" s="10"/>
      <c r="QE56" s="10"/>
      <c r="QF56" s="10"/>
      <c r="QG56" s="10"/>
      <c r="QH56" s="10"/>
      <c r="QI56" s="10"/>
      <c r="QJ56" s="10"/>
      <c r="QK56" s="10"/>
      <c r="QL56" s="10"/>
      <c r="QM56" s="10"/>
      <c r="QN56" s="10"/>
      <c r="QO56" s="10"/>
      <c r="QP56" s="10"/>
      <c r="QQ56" s="10"/>
      <c r="QR56" s="10"/>
      <c r="QS56" s="10"/>
      <c r="QT56" s="10"/>
      <c r="QU56" s="10"/>
      <c r="QV56" s="10"/>
      <c r="QW56" s="10"/>
      <c r="QX56" s="10"/>
      <c r="QY56" s="10"/>
      <c r="QZ56" s="10"/>
      <c r="RA56" s="10"/>
      <c r="RB56" s="10"/>
      <c r="RC56" s="10"/>
      <c r="RD56" s="10"/>
      <c r="RE56" s="10"/>
      <c r="RF56" s="10"/>
      <c r="RG56" s="10"/>
      <c r="RH56" s="10"/>
      <c r="RI56" s="10"/>
      <c r="RJ56" s="10"/>
      <c r="RK56" s="10"/>
      <c r="RL56" s="10"/>
      <c r="RM56" s="10"/>
      <c r="RN56" s="10"/>
      <c r="RO56" s="10"/>
      <c r="RP56" s="10"/>
      <c r="RQ56" s="10"/>
      <c r="RR56" s="10"/>
      <c r="RS56" s="10"/>
      <c r="RT56" s="10"/>
      <c r="RU56" s="10"/>
      <c r="RV56" s="10"/>
      <c r="RW56" s="10"/>
      <c r="RX56" s="10"/>
      <c r="RY56" s="10"/>
      <c r="RZ56" s="10"/>
      <c r="SA56" s="10"/>
      <c r="SB56" s="10"/>
      <c r="SC56" s="10"/>
      <c r="SD56" s="10"/>
      <c r="SE56" s="10"/>
      <c r="SF56" s="10"/>
      <c r="SG56" s="10"/>
      <c r="SH56" s="10"/>
      <c r="SI56" s="10"/>
      <c r="SJ56" s="10"/>
      <c r="SK56" s="10"/>
      <c r="SL56" s="10"/>
      <c r="SM56" s="10"/>
      <c r="SN56" s="10"/>
      <c r="SO56" s="10"/>
      <c r="SP56" s="10"/>
      <c r="SQ56" s="10"/>
      <c r="SR56" s="10"/>
      <c r="SS56" s="10"/>
      <c r="ST56" s="10"/>
      <c r="SU56" s="10"/>
      <c r="SV56" s="10"/>
      <c r="SW56" s="10"/>
      <c r="SX56" s="10"/>
      <c r="SY56" s="10"/>
      <c r="SZ56" s="10"/>
      <c r="TA56" s="10"/>
      <c r="TB56" s="10"/>
      <c r="TC56" s="10"/>
      <c r="TD56" s="10"/>
      <c r="TE56" s="10"/>
      <c r="TF56" s="10"/>
      <c r="TG56" s="10"/>
      <c r="TH56" s="10"/>
      <c r="TI56" s="10"/>
      <c r="TJ56" s="10"/>
      <c r="TK56" s="10"/>
      <c r="TL56" s="10"/>
      <c r="TM56" s="10"/>
      <c r="TN56" s="10"/>
      <c r="TO56" s="10"/>
      <c r="TP56" s="10"/>
      <c r="TQ56" s="10"/>
      <c r="TR56" s="10"/>
      <c r="TS56" s="10"/>
      <c r="TT56" s="10"/>
      <c r="TU56" s="10"/>
      <c r="TV56" s="10"/>
      <c r="TW56" s="10"/>
      <c r="TX56" s="10"/>
      <c r="TY56" s="10"/>
      <c r="TZ56" s="10"/>
      <c r="UA56" s="10"/>
      <c r="UB56" s="10"/>
      <c r="UC56" s="10"/>
      <c r="UD56" s="10"/>
      <c r="UE56" s="10"/>
      <c r="UF56" s="10"/>
      <c r="UG56" s="10"/>
      <c r="UH56" s="10"/>
      <c r="UI56" s="10"/>
      <c r="UJ56" s="10"/>
      <c r="UK56" s="10"/>
      <c r="UL56" s="10"/>
      <c r="UM56" s="10"/>
      <c r="UN56" s="10"/>
      <c r="UO56" s="10"/>
      <c r="UP56" s="10"/>
      <c r="UQ56" s="10"/>
      <c r="UR56" s="10"/>
      <c r="US56" s="10"/>
      <c r="UT56" s="10"/>
      <c r="UU56" s="10"/>
      <c r="UV56" s="10"/>
      <c r="UW56" s="10"/>
      <c r="UX56" s="10"/>
      <c r="UY56" s="10"/>
      <c r="UZ56" s="10"/>
      <c r="VA56" s="10"/>
      <c r="VB56" s="10"/>
      <c r="VC56" s="10"/>
      <c r="VD56" s="10"/>
      <c r="VE56" s="10"/>
      <c r="VF56" s="10"/>
      <c r="VG56" s="10"/>
      <c r="VH56" s="10"/>
      <c r="VI56" s="10"/>
      <c r="VJ56" s="10"/>
      <c r="VK56" s="10"/>
      <c r="VL56" s="10"/>
      <c r="VM56" s="10"/>
      <c r="VN56" s="10"/>
      <c r="VO56" s="10"/>
      <c r="VP56" s="10"/>
      <c r="VQ56" s="10"/>
      <c r="VR56" s="10"/>
      <c r="VS56" s="10"/>
      <c r="VT56" s="10"/>
      <c r="VU56" s="10"/>
      <c r="VV56" s="10"/>
      <c r="VW56" s="10"/>
      <c r="VX56" s="10"/>
      <c r="VY56" s="10"/>
      <c r="VZ56" s="10"/>
      <c r="WA56" s="10"/>
      <c r="WB56" s="10"/>
      <c r="WC56" s="10"/>
      <c r="WD56" s="10"/>
      <c r="WE56" s="10"/>
      <c r="WF56" s="10"/>
      <c r="WG56" s="10"/>
      <c r="WH56" s="10"/>
      <c r="WI56" s="10"/>
      <c r="WJ56" s="10"/>
      <c r="WK56" s="10"/>
      <c r="WL56" s="10"/>
      <c r="WM56" s="10"/>
      <c r="WN56" s="10"/>
      <c r="WO56" s="10"/>
      <c r="WP56" s="10"/>
      <c r="WQ56" s="10"/>
      <c r="WR56" s="10"/>
      <c r="WS56" s="10"/>
      <c r="WT56" s="10"/>
      <c r="WU56" s="10"/>
      <c r="WV56" s="10"/>
      <c r="WW56" s="10"/>
      <c r="WX56" s="10"/>
      <c r="WY56" s="10"/>
      <c r="WZ56" s="10"/>
      <c r="XA56" s="10"/>
      <c r="XB56" s="10"/>
      <c r="XC56" s="10"/>
      <c r="XD56" s="10"/>
      <c r="XE56" s="10"/>
      <c r="XF56" s="10"/>
      <c r="XG56" s="10"/>
      <c r="XH56" s="10"/>
      <c r="XI56" s="10"/>
      <c r="XJ56" s="10"/>
      <c r="XK56" s="10"/>
      <c r="XL56" s="10"/>
      <c r="XM56" s="10"/>
      <c r="XN56" s="10"/>
      <c r="XO56" s="10"/>
      <c r="XP56" s="10"/>
      <c r="XQ56" s="10"/>
      <c r="XR56" s="10"/>
      <c r="XS56" s="10"/>
      <c r="XT56" s="10"/>
      <c r="XU56" s="10"/>
      <c r="XV56" s="10"/>
      <c r="XW56" s="10"/>
      <c r="XX56" s="10"/>
      <c r="XY56" s="10"/>
      <c r="XZ56" s="10"/>
      <c r="YA56" s="10"/>
      <c r="YB56" s="10"/>
      <c r="YC56" s="10"/>
      <c r="YD56" s="10"/>
      <c r="YE56" s="10"/>
      <c r="YF56" s="10"/>
      <c r="YG56" s="10"/>
      <c r="YH56" s="10"/>
      <c r="YI56" s="10"/>
      <c r="YJ56" s="10"/>
      <c r="YK56" s="10"/>
      <c r="YL56" s="10"/>
      <c r="YM56" s="10"/>
      <c r="YN56" s="10"/>
      <c r="YO56" s="10"/>
      <c r="YP56" s="10"/>
      <c r="YQ56" s="10"/>
      <c r="YR56" s="10"/>
      <c r="YS56" s="10"/>
      <c r="YT56" s="10"/>
      <c r="YU56" s="10"/>
      <c r="YV56" s="10"/>
      <c r="YW56" s="10"/>
      <c r="YX56" s="10"/>
      <c r="YY56" s="10"/>
      <c r="YZ56" s="10"/>
      <c r="ZA56" s="10"/>
      <c r="ZB56" s="10"/>
      <c r="ZC56" s="10"/>
      <c r="ZD56" s="10"/>
      <c r="ZE56" s="10"/>
      <c r="ZF56" s="10"/>
      <c r="ZG56" s="10"/>
      <c r="ZH56" s="10"/>
      <c r="ZI56" s="10"/>
      <c r="ZJ56" s="10"/>
      <c r="ZK56" s="10"/>
      <c r="ZL56" s="10"/>
      <c r="ZM56" s="10"/>
      <c r="ZN56" s="10"/>
      <c r="ZO56" s="10"/>
      <c r="ZP56" s="10"/>
      <c r="ZQ56" s="10"/>
      <c r="ZR56" s="10"/>
      <c r="ZS56" s="10"/>
      <c r="ZT56" s="10"/>
      <c r="ZU56" s="10"/>
      <c r="ZV56" s="10"/>
      <c r="ZW56" s="10"/>
      <c r="ZX56" s="10"/>
      <c r="ZY56" s="10"/>
      <c r="ZZ56" s="10"/>
      <c r="AAA56" s="10"/>
      <c r="AAB56" s="10"/>
      <c r="AAC56" s="10"/>
      <c r="AAD56" s="10"/>
      <c r="AAE56" s="10"/>
      <c r="AAF56" s="10"/>
      <c r="AAG56" s="10"/>
      <c r="AAH56" s="10"/>
      <c r="AAI56" s="10"/>
      <c r="AAJ56" s="10"/>
      <c r="AAK56" s="10"/>
      <c r="AAL56" s="10"/>
      <c r="AAM56" s="10"/>
      <c r="AAN56" s="10"/>
      <c r="AAO56" s="10"/>
      <c r="AAP56" s="10"/>
      <c r="AAQ56" s="10"/>
      <c r="AAR56" s="10"/>
      <c r="AAS56" s="10"/>
      <c r="AAT56" s="10"/>
      <c r="AAU56" s="10"/>
      <c r="AAV56" s="10"/>
      <c r="AAW56" s="10"/>
      <c r="AAX56" s="10"/>
      <c r="AAY56" s="10"/>
      <c r="AAZ56" s="10"/>
      <c r="ABA56" s="10"/>
      <c r="ABB56" s="10"/>
      <c r="ABC56" s="10"/>
      <c r="ABD56" s="10"/>
      <c r="ABE56" s="10"/>
      <c r="ABF56" s="10"/>
      <c r="ABG56" s="10"/>
      <c r="ABH56" s="10"/>
      <c r="ABI56" s="10"/>
      <c r="ABJ56" s="10"/>
      <c r="ABK56" s="10"/>
      <c r="ABL56" s="10"/>
      <c r="ABM56" s="10"/>
      <c r="ABN56" s="10"/>
      <c r="ABO56" s="10"/>
      <c r="ABP56" s="10"/>
      <c r="ABQ56" s="10"/>
      <c r="ABR56" s="10"/>
      <c r="ABS56" s="10"/>
      <c r="ABT56" s="10"/>
      <c r="ABU56" s="10"/>
      <c r="ABV56" s="10"/>
      <c r="ABW56" s="10"/>
      <c r="ABX56" s="10"/>
      <c r="ABY56" s="10"/>
      <c r="ABZ56" s="10"/>
      <c r="ACA56" s="10"/>
      <c r="ACB56" s="10"/>
      <c r="ACC56" s="10"/>
      <c r="ACD56" s="10"/>
      <c r="ACE56" s="10"/>
      <c r="ACF56" s="10"/>
      <c r="ACG56" s="10"/>
      <c r="ACH56" s="10"/>
      <c r="ACI56" s="10"/>
      <c r="ACJ56" s="10"/>
      <c r="ACK56" s="10"/>
      <c r="ACL56" s="10"/>
      <c r="ACM56" s="10"/>
      <c r="ACN56" s="10"/>
      <c r="ACO56" s="10"/>
      <c r="ACP56" s="10"/>
      <c r="ACQ56" s="10"/>
      <c r="ACR56" s="10"/>
      <c r="ACS56" s="10"/>
      <c r="ACT56" s="10"/>
      <c r="ACU56" s="10"/>
      <c r="ACV56" s="10"/>
      <c r="ACW56" s="10"/>
      <c r="ACX56" s="10"/>
      <c r="ACY56" s="10"/>
      <c r="ACZ56" s="10"/>
      <c r="ADA56" s="10"/>
      <c r="ADB56" s="10"/>
      <c r="ADC56" s="10"/>
      <c r="ADD56" s="10"/>
      <c r="ADE56" s="10"/>
      <c r="ADF56" s="10"/>
      <c r="ADG56" s="10"/>
      <c r="ADH56" s="10"/>
      <c r="ADI56" s="10"/>
      <c r="ADJ56" s="10"/>
      <c r="ADK56" s="10"/>
      <c r="ADL56" s="10"/>
      <c r="ADM56" s="10"/>
      <c r="ADN56" s="10"/>
      <c r="ADO56" s="10"/>
      <c r="ADP56" s="10"/>
      <c r="ADQ56" s="10"/>
      <c r="ADR56" s="10"/>
      <c r="ADS56" s="10"/>
      <c r="ADT56" s="10"/>
      <c r="ADU56" s="10"/>
      <c r="ADV56" s="10"/>
      <c r="ADW56" s="10"/>
      <c r="ADX56" s="10"/>
      <c r="ADY56" s="10"/>
      <c r="ADZ56" s="10"/>
      <c r="AEA56" s="10"/>
      <c r="AEB56" s="10"/>
      <c r="AEC56" s="10"/>
      <c r="AED56" s="10"/>
      <c r="AEE56" s="10"/>
      <c r="AEF56" s="10"/>
      <c r="AEG56" s="10"/>
      <c r="AEH56" s="10"/>
      <c r="AEI56" s="10"/>
      <c r="AEJ56" s="10"/>
      <c r="AEK56" s="10"/>
      <c r="AEL56" s="10"/>
      <c r="AEM56" s="10"/>
      <c r="AEN56" s="10"/>
      <c r="AEO56" s="10"/>
      <c r="AEP56" s="10"/>
      <c r="AEQ56" s="10"/>
      <c r="AER56" s="10"/>
      <c r="AES56" s="10"/>
      <c r="AET56" s="10"/>
      <c r="AEU56" s="10"/>
      <c r="AEV56" s="10"/>
      <c r="AEW56" s="10"/>
      <c r="AEX56" s="10"/>
      <c r="AEY56" s="10"/>
      <c r="AEZ56" s="10"/>
      <c r="AFA56" s="10"/>
      <c r="AFB56" s="10"/>
      <c r="AFC56" s="10"/>
      <c r="AFD56" s="10"/>
      <c r="AFE56" s="10"/>
      <c r="AFF56" s="10"/>
      <c r="AFG56" s="10"/>
      <c r="AFH56" s="10"/>
      <c r="AFI56" s="10"/>
      <c r="AFJ56" s="10"/>
      <c r="AFK56" s="10"/>
      <c r="AFL56" s="10"/>
      <c r="AFM56" s="10"/>
      <c r="AFN56" s="10"/>
      <c r="AFO56" s="10"/>
      <c r="AFP56" s="10"/>
      <c r="AFQ56" s="10"/>
      <c r="AFR56" s="10"/>
      <c r="AFS56" s="10"/>
      <c r="AFT56" s="10"/>
      <c r="AFU56" s="10"/>
      <c r="AFV56" s="10"/>
      <c r="AFW56" s="10"/>
      <c r="AFX56" s="10"/>
      <c r="AFY56" s="10"/>
      <c r="AFZ56" s="10"/>
      <c r="AGA56" s="10"/>
      <c r="AGB56" s="10"/>
      <c r="AGC56" s="10"/>
      <c r="AGD56" s="10"/>
      <c r="AGE56" s="10"/>
      <c r="AGF56" s="10"/>
      <c r="AGG56" s="10"/>
      <c r="AGH56" s="10"/>
      <c r="AGI56" s="10"/>
      <c r="AGJ56" s="10"/>
      <c r="AGK56" s="10"/>
      <c r="AGL56" s="10"/>
      <c r="AGM56" s="10"/>
      <c r="AGN56" s="10"/>
      <c r="AGO56" s="10"/>
      <c r="AGP56" s="10"/>
      <c r="AGQ56" s="10"/>
      <c r="AGR56" s="10"/>
      <c r="AGS56" s="10"/>
      <c r="AGT56" s="10"/>
      <c r="AGU56" s="10"/>
      <c r="AGV56" s="10"/>
      <c r="AGW56" s="10"/>
      <c r="AGX56" s="10"/>
      <c r="AGY56" s="10"/>
      <c r="AGZ56" s="10"/>
      <c r="AHA56" s="10"/>
      <c r="AHB56" s="10"/>
      <c r="AHC56" s="10"/>
      <c r="AHD56" s="10"/>
      <c r="AHE56" s="10"/>
      <c r="AHF56" s="10"/>
      <c r="AHG56" s="10"/>
      <c r="AHH56" s="10"/>
      <c r="AHI56" s="10"/>
      <c r="AHJ56" s="10"/>
      <c r="AHK56" s="10"/>
      <c r="AHL56" s="10"/>
      <c r="AHM56" s="10"/>
      <c r="AHN56" s="10"/>
      <c r="AHO56" s="10"/>
      <c r="AHP56" s="10"/>
      <c r="AHQ56" s="10"/>
      <c r="AHR56" s="10"/>
      <c r="AHS56" s="10"/>
      <c r="AHT56" s="10"/>
      <c r="AHU56" s="10"/>
      <c r="AHV56" s="10"/>
      <c r="AHW56" s="10"/>
      <c r="AHX56" s="10"/>
      <c r="AHY56" s="10"/>
      <c r="AHZ56" s="10"/>
      <c r="AIA56" s="10"/>
      <c r="AIB56" s="10"/>
      <c r="AIC56" s="10"/>
      <c r="AID56" s="10"/>
      <c r="AIE56" s="10"/>
      <c r="AIF56" s="10"/>
      <c r="AIG56" s="10"/>
      <c r="AIH56" s="10"/>
      <c r="AII56" s="10"/>
      <c r="AIJ56" s="10"/>
      <c r="AIK56" s="10"/>
      <c r="AIL56" s="10"/>
      <c r="AIM56" s="10"/>
      <c r="AIN56" s="10"/>
      <c r="AIO56" s="10"/>
      <c r="AIP56" s="10"/>
      <c r="AIQ56" s="10"/>
      <c r="AIR56" s="10"/>
      <c r="AIS56" s="10"/>
      <c r="AIT56" s="10"/>
      <c r="AIU56" s="10"/>
      <c r="AIV56" s="10"/>
      <c r="AIW56" s="10"/>
      <c r="AIX56" s="10"/>
      <c r="AIY56" s="10"/>
      <c r="AIZ56" s="10"/>
      <c r="AJA56" s="10"/>
      <c r="AJB56" s="10"/>
      <c r="AJC56" s="10"/>
      <c r="AJD56" s="10"/>
      <c r="AJE56" s="10"/>
      <c r="AJF56" s="10"/>
      <c r="AJG56" s="10"/>
      <c r="AJH56" s="10"/>
      <c r="AJI56" s="10"/>
      <c r="AJJ56" s="10"/>
      <c r="AJK56" s="10"/>
      <c r="AJL56" s="10"/>
      <c r="AJM56" s="10"/>
      <c r="AJN56" s="10"/>
      <c r="AJO56" s="10"/>
      <c r="AJP56" s="10"/>
      <c r="AJQ56" s="10"/>
      <c r="AJR56" s="10"/>
      <c r="AJS56" s="10"/>
      <c r="AJT56" s="10"/>
      <c r="AJU56" s="10"/>
      <c r="AJV56" s="10"/>
      <c r="AJW56" s="10"/>
      <c r="AJX56" s="10"/>
      <c r="AJY56" s="10"/>
      <c r="AJZ56" s="10"/>
      <c r="AKA56" s="10"/>
      <c r="AKB56" s="10"/>
      <c r="AKC56" s="10"/>
      <c r="AKD56" s="10"/>
      <c r="AKE56" s="10"/>
      <c r="AKF56" s="10"/>
      <c r="AKG56" s="10"/>
      <c r="AKH56" s="10"/>
      <c r="AKI56" s="10"/>
      <c r="AKJ56" s="10"/>
      <c r="AKK56" s="10"/>
      <c r="AKL56" s="10"/>
      <c r="AKM56" s="10"/>
      <c r="AKN56" s="10"/>
      <c r="AKO56" s="10"/>
      <c r="AKP56" s="10"/>
      <c r="AKQ56" s="10"/>
      <c r="AKR56" s="10"/>
      <c r="AKS56" s="10"/>
      <c r="AKT56" s="10"/>
      <c r="AKU56" s="10"/>
      <c r="AKV56" s="10"/>
      <c r="AKW56" s="10"/>
      <c r="AKX56" s="10"/>
      <c r="AKY56" s="10"/>
      <c r="AKZ56" s="10"/>
      <c r="ALA56" s="10"/>
      <c r="ALB56" s="10"/>
      <c r="ALC56" s="10"/>
      <c r="ALD56" s="10"/>
      <c r="ALE56" s="10"/>
      <c r="ALF56" s="10"/>
      <c r="ALG56" s="10"/>
      <c r="ALH56" s="10"/>
      <c r="ALI56" s="10"/>
      <c r="ALJ56" s="10"/>
      <c r="ALK56" s="10"/>
      <c r="ALL56" s="10"/>
      <c r="ALM56" s="10"/>
      <c r="ALN56" s="10"/>
      <c r="ALO56" s="10"/>
      <c r="ALP56" s="10"/>
      <c r="ALQ56" s="10"/>
      <c r="ALR56" s="10"/>
      <c r="ALS56" s="10"/>
      <c r="ALT56" s="10"/>
      <c r="ALU56" s="10"/>
      <c r="ALV56" s="10"/>
      <c r="ALW56" s="10"/>
      <c r="ALX56" s="10"/>
      <c r="ALY56" s="10"/>
      <c r="ALZ56" s="10"/>
      <c r="AMA56" s="10"/>
      <c r="AMB56" s="10"/>
      <c r="AMC56" s="10"/>
      <c r="AMD56" s="10"/>
      <c r="AME56" s="10"/>
      <c r="AMF56" s="10"/>
      <c r="AMG56" s="10"/>
      <c r="AMH56" s="10"/>
      <c r="AMI56" s="10"/>
      <c r="AMJ56" s="10"/>
    </row>
    <row r="57" spans="2:1024" s="3" customFormat="1" x14ac:dyDescent="0.3">
      <c r="B57" s="10"/>
      <c r="C57" s="10"/>
      <c r="D57" s="10"/>
      <c r="E57" s="10"/>
      <c r="F57" s="10"/>
      <c r="H57" s="10"/>
      <c r="I57" s="10"/>
      <c r="J57" s="10"/>
      <c r="K57" s="10"/>
      <c r="L57" s="10"/>
      <c r="M57" s="10"/>
      <c r="N57" s="10"/>
      <c r="O57" s="10"/>
      <c r="P57" s="10"/>
      <c r="Q57" s="10"/>
      <c r="R57" s="10"/>
      <c r="S57" s="10"/>
      <c r="T57" s="10"/>
      <c r="U57" s="10"/>
      <c r="V57" s="10"/>
      <c r="W57" s="10"/>
      <c r="X57" s="10"/>
      <c r="Y57" s="10"/>
      <c r="Z57" s="10"/>
      <c r="AA57" s="10"/>
      <c r="AB57" s="10"/>
      <c r="AC57" s="10"/>
      <c r="AD57" s="10"/>
      <c r="AE57" s="10"/>
      <c r="AF57" s="10"/>
      <c r="AG57" s="10"/>
      <c r="AH57" s="10"/>
      <c r="AI57" s="10"/>
      <c r="AJ57" s="10"/>
      <c r="AK57" s="10"/>
      <c r="AL57" s="10"/>
      <c r="AM57" s="10"/>
      <c r="AN57" s="10"/>
      <c r="AO57" s="10"/>
      <c r="AP57" s="10"/>
      <c r="AQ57" s="10"/>
      <c r="AR57" s="10"/>
      <c r="AS57" s="10"/>
      <c r="AT57" s="10"/>
      <c r="AU57" s="10"/>
      <c r="AV57" s="10"/>
      <c r="AW57" s="10"/>
      <c r="AX57" s="10"/>
      <c r="AY57" s="10"/>
      <c r="AZ57" s="10"/>
      <c r="BA57" s="10"/>
      <c r="BB57" s="10"/>
      <c r="BC57" s="10"/>
      <c r="BD57" s="10"/>
      <c r="BE57" s="10"/>
      <c r="BF57" s="10"/>
      <c r="BG57" s="10"/>
      <c r="BH57" s="10"/>
      <c r="BI57" s="10"/>
      <c r="BJ57" s="10"/>
      <c r="BK57" s="10"/>
      <c r="BL57" s="10"/>
      <c r="BM57" s="10"/>
      <c r="BN57" s="10"/>
      <c r="BO57" s="10"/>
      <c r="BP57" s="10"/>
      <c r="BQ57" s="10"/>
      <c r="BR57" s="10"/>
      <c r="BS57" s="10"/>
      <c r="BT57" s="10"/>
      <c r="BU57" s="10"/>
      <c r="BV57" s="10"/>
      <c r="BW57" s="10"/>
      <c r="BX57" s="10"/>
      <c r="BY57" s="10"/>
      <c r="BZ57" s="10"/>
      <c r="CA57" s="10"/>
      <c r="CB57" s="10"/>
      <c r="CC57" s="10"/>
      <c r="CD57" s="10"/>
      <c r="CE57" s="10"/>
      <c r="CF57" s="10"/>
      <c r="CG57" s="10"/>
      <c r="CH57" s="10"/>
      <c r="CI57" s="10"/>
      <c r="CJ57" s="10"/>
      <c r="CK57" s="10"/>
      <c r="CL57" s="10"/>
      <c r="CM57" s="10"/>
      <c r="CN57" s="10"/>
      <c r="CO57" s="10"/>
      <c r="CP57" s="10"/>
      <c r="CQ57" s="10"/>
      <c r="CR57" s="10"/>
      <c r="CS57" s="10"/>
      <c r="CT57" s="10"/>
      <c r="CU57" s="10"/>
      <c r="CV57" s="10"/>
      <c r="CW57" s="10"/>
      <c r="CX57" s="10"/>
      <c r="CY57" s="10"/>
      <c r="CZ57" s="10"/>
      <c r="DA57" s="10"/>
      <c r="DB57" s="10"/>
      <c r="DC57" s="10"/>
      <c r="DD57" s="10"/>
      <c r="DE57" s="10"/>
      <c r="DF57" s="10"/>
      <c r="DG57" s="10"/>
      <c r="DH57" s="10"/>
      <c r="DI57" s="10"/>
      <c r="DJ57" s="10"/>
      <c r="DK57" s="10"/>
      <c r="DL57" s="10"/>
      <c r="DM57" s="10"/>
      <c r="DN57" s="10"/>
      <c r="DO57" s="10"/>
      <c r="DP57" s="10"/>
      <c r="DQ57" s="10"/>
      <c r="DR57" s="10"/>
      <c r="DS57" s="10"/>
      <c r="DT57" s="10"/>
      <c r="DU57" s="10"/>
      <c r="DV57" s="10"/>
      <c r="DW57" s="10"/>
      <c r="DX57" s="10"/>
      <c r="DY57" s="10"/>
      <c r="DZ57" s="10"/>
      <c r="EA57" s="10"/>
      <c r="EB57" s="10"/>
      <c r="EC57" s="10"/>
      <c r="ED57" s="10"/>
      <c r="EE57" s="10"/>
      <c r="EF57" s="10"/>
      <c r="EG57" s="10"/>
      <c r="EH57" s="10"/>
      <c r="EI57" s="10"/>
      <c r="EJ57" s="10"/>
      <c r="EK57" s="10"/>
      <c r="EL57" s="10"/>
      <c r="EM57" s="10"/>
      <c r="EN57" s="10"/>
      <c r="EO57" s="10"/>
      <c r="EP57" s="10"/>
      <c r="EQ57" s="10"/>
      <c r="ER57" s="10"/>
      <c r="ES57" s="10"/>
      <c r="ET57" s="10"/>
      <c r="EU57" s="10"/>
      <c r="EV57" s="10"/>
      <c r="EW57" s="10"/>
      <c r="EX57" s="10"/>
      <c r="EY57" s="10"/>
      <c r="EZ57" s="10"/>
      <c r="FA57" s="10"/>
      <c r="FB57" s="10"/>
      <c r="FC57" s="10"/>
      <c r="FD57" s="10"/>
      <c r="FE57" s="10"/>
      <c r="FF57" s="10"/>
      <c r="FG57" s="10"/>
      <c r="FH57" s="10"/>
      <c r="FI57" s="10"/>
      <c r="FJ57" s="10"/>
      <c r="FK57" s="10"/>
      <c r="FL57" s="10"/>
      <c r="FM57" s="10"/>
      <c r="FN57" s="10"/>
      <c r="FO57" s="10"/>
      <c r="FP57" s="10"/>
      <c r="FQ57" s="10"/>
      <c r="FR57" s="10"/>
      <c r="FS57" s="10"/>
      <c r="FT57" s="10"/>
      <c r="FU57" s="10"/>
      <c r="FV57" s="10"/>
      <c r="FW57" s="10"/>
      <c r="FX57" s="10"/>
      <c r="FY57" s="10"/>
      <c r="FZ57" s="10"/>
      <c r="GA57" s="10"/>
      <c r="GB57" s="10"/>
      <c r="GC57" s="10"/>
      <c r="GD57" s="10"/>
      <c r="GE57" s="10"/>
      <c r="GF57" s="10"/>
      <c r="GG57" s="10"/>
      <c r="GH57" s="10"/>
      <c r="GI57" s="10"/>
      <c r="GJ57" s="10"/>
      <c r="GK57" s="10"/>
      <c r="GL57" s="10"/>
      <c r="GM57" s="10"/>
      <c r="GN57" s="10"/>
      <c r="GO57" s="10"/>
      <c r="GP57" s="10"/>
      <c r="GQ57" s="10"/>
      <c r="GR57" s="10"/>
      <c r="GS57" s="10"/>
      <c r="GT57" s="10"/>
      <c r="GU57" s="10"/>
      <c r="GV57" s="10"/>
      <c r="GW57" s="10"/>
      <c r="GX57" s="10"/>
      <c r="GY57" s="10"/>
      <c r="GZ57" s="10"/>
      <c r="HA57" s="10"/>
      <c r="HB57" s="10"/>
      <c r="HC57" s="10"/>
      <c r="HD57" s="10"/>
      <c r="HE57" s="10"/>
      <c r="HF57" s="10"/>
      <c r="HG57" s="10"/>
      <c r="HH57" s="10"/>
      <c r="HI57" s="10"/>
      <c r="HJ57" s="10"/>
      <c r="HK57" s="10"/>
      <c r="HL57" s="10"/>
      <c r="HM57" s="10"/>
      <c r="HN57" s="10"/>
      <c r="HO57" s="10"/>
      <c r="HP57" s="10"/>
      <c r="HQ57" s="10"/>
      <c r="HR57" s="10"/>
      <c r="HS57" s="10"/>
      <c r="HT57" s="10"/>
      <c r="HU57" s="10"/>
      <c r="HV57" s="10"/>
      <c r="HW57" s="10"/>
      <c r="HX57" s="10"/>
      <c r="HY57" s="10"/>
      <c r="HZ57" s="10"/>
      <c r="IA57" s="10"/>
      <c r="IB57" s="10"/>
      <c r="IC57" s="10"/>
      <c r="ID57" s="10"/>
      <c r="IE57" s="10"/>
      <c r="IF57" s="10"/>
      <c r="IG57" s="10"/>
      <c r="IH57" s="10"/>
      <c r="II57" s="10"/>
      <c r="IJ57" s="10"/>
      <c r="IK57" s="10"/>
      <c r="IL57" s="10"/>
      <c r="IM57" s="10"/>
      <c r="IN57" s="10"/>
      <c r="IO57" s="10"/>
      <c r="IP57" s="10"/>
      <c r="IQ57" s="10"/>
      <c r="IR57" s="10"/>
      <c r="IS57" s="10"/>
      <c r="IT57" s="10"/>
      <c r="IU57" s="10"/>
      <c r="IV57" s="10"/>
      <c r="IW57" s="10"/>
      <c r="IX57" s="10"/>
      <c r="IY57" s="10"/>
      <c r="IZ57" s="10"/>
      <c r="JA57" s="10"/>
      <c r="JB57" s="10"/>
      <c r="JC57" s="10"/>
      <c r="JD57" s="10"/>
      <c r="JE57" s="10"/>
      <c r="JF57" s="10"/>
      <c r="JG57" s="10"/>
      <c r="JH57" s="10"/>
      <c r="JI57" s="10"/>
      <c r="JJ57" s="10"/>
      <c r="JK57" s="10"/>
      <c r="JL57" s="10"/>
      <c r="JM57" s="10"/>
      <c r="JN57" s="10"/>
      <c r="JO57" s="10"/>
      <c r="JP57" s="10"/>
      <c r="JQ57" s="10"/>
      <c r="JR57" s="10"/>
      <c r="JS57" s="10"/>
      <c r="JT57" s="10"/>
      <c r="JU57" s="10"/>
      <c r="JV57" s="10"/>
      <c r="JW57" s="10"/>
      <c r="JX57" s="10"/>
      <c r="JY57" s="10"/>
      <c r="JZ57" s="10"/>
      <c r="KA57" s="10"/>
      <c r="KB57" s="10"/>
      <c r="KC57" s="10"/>
      <c r="KD57" s="10"/>
      <c r="KE57" s="10"/>
      <c r="KF57" s="10"/>
      <c r="KG57" s="10"/>
      <c r="KH57" s="10"/>
      <c r="KI57" s="10"/>
      <c r="KJ57" s="10"/>
      <c r="KK57" s="10"/>
      <c r="KL57" s="10"/>
      <c r="KM57" s="10"/>
      <c r="KN57" s="10"/>
      <c r="KO57" s="10"/>
      <c r="KP57" s="10"/>
      <c r="KQ57" s="10"/>
      <c r="KR57" s="10"/>
      <c r="KS57" s="10"/>
      <c r="KT57" s="10"/>
      <c r="KU57" s="10"/>
      <c r="KV57" s="10"/>
      <c r="KW57" s="10"/>
      <c r="KX57" s="10"/>
      <c r="KY57" s="10"/>
      <c r="KZ57" s="10"/>
      <c r="LA57" s="10"/>
      <c r="LB57" s="10"/>
      <c r="LC57" s="10"/>
      <c r="LD57" s="10"/>
      <c r="LE57" s="10"/>
      <c r="LF57" s="10"/>
      <c r="LG57" s="10"/>
      <c r="LH57" s="10"/>
      <c r="LI57" s="10"/>
      <c r="LJ57" s="10"/>
      <c r="LK57" s="10"/>
      <c r="LL57" s="10"/>
      <c r="LM57" s="10"/>
      <c r="LN57" s="10"/>
      <c r="LO57" s="10"/>
      <c r="LP57" s="10"/>
      <c r="LQ57" s="10"/>
      <c r="LR57" s="10"/>
      <c r="LS57" s="10"/>
      <c r="LT57" s="10"/>
      <c r="LU57" s="10"/>
      <c r="LV57" s="10"/>
      <c r="LW57" s="10"/>
      <c r="LX57" s="10"/>
      <c r="LY57" s="10"/>
      <c r="LZ57" s="10"/>
      <c r="MA57" s="10"/>
      <c r="MB57" s="10"/>
      <c r="MC57" s="10"/>
      <c r="MD57" s="10"/>
      <c r="ME57" s="10"/>
      <c r="MF57" s="10"/>
      <c r="MG57" s="10"/>
      <c r="MH57" s="10"/>
      <c r="MI57" s="10"/>
      <c r="MJ57" s="10"/>
      <c r="MK57" s="10"/>
      <c r="ML57" s="10"/>
      <c r="MM57" s="10"/>
      <c r="MN57" s="10"/>
      <c r="MO57" s="10"/>
      <c r="MP57" s="10"/>
      <c r="MQ57" s="10"/>
      <c r="MR57" s="10"/>
      <c r="MS57" s="10"/>
      <c r="MT57" s="10"/>
      <c r="MU57" s="10"/>
      <c r="MV57" s="10"/>
      <c r="MW57" s="10"/>
      <c r="MX57" s="10"/>
      <c r="MY57" s="10"/>
      <c r="MZ57" s="10"/>
      <c r="NA57" s="10"/>
      <c r="NB57" s="10"/>
      <c r="NC57" s="10"/>
      <c r="ND57" s="10"/>
      <c r="NE57" s="10"/>
      <c r="NF57" s="10"/>
      <c r="NG57" s="10"/>
      <c r="NH57" s="10"/>
      <c r="NI57" s="10"/>
      <c r="NJ57" s="10"/>
      <c r="NK57" s="10"/>
      <c r="NL57" s="10"/>
      <c r="NM57" s="10"/>
      <c r="NN57" s="10"/>
      <c r="NO57" s="10"/>
      <c r="NP57" s="10"/>
      <c r="NQ57" s="10"/>
      <c r="NR57" s="10"/>
      <c r="NS57" s="10"/>
      <c r="NT57" s="10"/>
      <c r="NU57" s="10"/>
      <c r="NV57" s="10"/>
      <c r="NW57" s="10"/>
      <c r="NX57" s="10"/>
      <c r="NY57" s="10"/>
      <c r="NZ57" s="10"/>
      <c r="OA57" s="10"/>
      <c r="OB57" s="10"/>
      <c r="OC57" s="10"/>
      <c r="OD57" s="10"/>
      <c r="OE57" s="10"/>
      <c r="OF57" s="10"/>
      <c r="OG57" s="10"/>
      <c r="OH57" s="10"/>
      <c r="OI57" s="10"/>
      <c r="OJ57" s="10"/>
      <c r="OK57" s="10"/>
      <c r="OL57" s="10"/>
      <c r="OM57" s="10"/>
      <c r="ON57" s="10"/>
      <c r="OO57" s="10"/>
      <c r="OP57" s="10"/>
      <c r="OQ57" s="10"/>
      <c r="OR57" s="10"/>
      <c r="OS57" s="10"/>
      <c r="OT57" s="10"/>
      <c r="OU57" s="10"/>
      <c r="OV57" s="10"/>
      <c r="OW57" s="10"/>
      <c r="OX57" s="10"/>
      <c r="OY57" s="10"/>
      <c r="OZ57" s="10"/>
      <c r="PA57" s="10"/>
      <c r="PB57" s="10"/>
      <c r="PC57" s="10"/>
      <c r="PD57" s="10"/>
      <c r="PE57" s="10"/>
      <c r="PF57" s="10"/>
      <c r="PG57" s="10"/>
      <c r="PH57" s="10"/>
      <c r="PI57" s="10"/>
      <c r="PJ57" s="10"/>
      <c r="PK57" s="10"/>
      <c r="PL57" s="10"/>
      <c r="PM57" s="10"/>
      <c r="PN57" s="10"/>
      <c r="PO57" s="10"/>
      <c r="PP57" s="10"/>
      <c r="PQ57" s="10"/>
      <c r="PR57" s="10"/>
      <c r="PS57" s="10"/>
      <c r="PT57" s="10"/>
      <c r="PU57" s="10"/>
      <c r="PV57" s="10"/>
      <c r="PW57" s="10"/>
      <c r="PX57" s="10"/>
      <c r="PY57" s="10"/>
      <c r="PZ57" s="10"/>
      <c r="QA57" s="10"/>
      <c r="QB57" s="10"/>
      <c r="QC57" s="10"/>
      <c r="QD57" s="10"/>
      <c r="QE57" s="10"/>
      <c r="QF57" s="10"/>
      <c r="QG57" s="10"/>
      <c r="QH57" s="10"/>
      <c r="QI57" s="10"/>
      <c r="QJ57" s="10"/>
      <c r="QK57" s="10"/>
      <c r="QL57" s="10"/>
      <c r="QM57" s="10"/>
      <c r="QN57" s="10"/>
      <c r="QO57" s="10"/>
      <c r="QP57" s="10"/>
      <c r="QQ57" s="10"/>
      <c r="QR57" s="10"/>
      <c r="QS57" s="10"/>
      <c r="QT57" s="10"/>
      <c r="QU57" s="10"/>
      <c r="QV57" s="10"/>
      <c r="QW57" s="10"/>
      <c r="QX57" s="10"/>
      <c r="QY57" s="10"/>
      <c r="QZ57" s="10"/>
      <c r="RA57" s="10"/>
      <c r="RB57" s="10"/>
      <c r="RC57" s="10"/>
      <c r="RD57" s="10"/>
      <c r="RE57" s="10"/>
      <c r="RF57" s="10"/>
      <c r="RG57" s="10"/>
      <c r="RH57" s="10"/>
      <c r="RI57" s="10"/>
      <c r="RJ57" s="10"/>
      <c r="RK57" s="10"/>
      <c r="RL57" s="10"/>
      <c r="RM57" s="10"/>
      <c r="RN57" s="10"/>
      <c r="RO57" s="10"/>
      <c r="RP57" s="10"/>
      <c r="RQ57" s="10"/>
      <c r="RR57" s="10"/>
      <c r="RS57" s="10"/>
      <c r="RT57" s="10"/>
      <c r="RU57" s="10"/>
      <c r="RV57" s="10"/>
      <c r="RW57" s="10"/>
      <c r="RX57" s="10"/>
      <c r="RY57" s="10"/>
      <c r="RZ57" s="10"/>
      <c r="SA57" s="10"/>
      <c r="SB57" s="10"/>
      <c r="SC57" s="10"/>
      <c r="SD57" s="10"/>
      <c r="SE57" s="10"/>
      <c r="SF57" s="10"/>
      <c r="SG57" s="10"/>
      <c r="SH57" s="10"/>
      <c r="SI57" s="10"/>
      <c r="SJ57" s="10"/>
      <c r="SK57" s="10"/>
      <c r="SL57" s="10"/>
      <c r="SM57" s="10"/>
      <c r="SN57" s="10"/>
      <c r="SO57" s="10"/>
      <c r="SP57" s="10"/>
      <c r="SQ57" s="10"/>
      <c r="SR57" s="10"/>
      <c r="SS57" s="10"/>
      <c r="ST57" s="10"/>
      <c r="SU57" s="10"/>
      <c r="SV57" s="10"/>
      <c r="SW57" s="10"/>
      <c r="SX57" s="10"/>
      <c r="SY57" s="10"/>
      <c r="SZ57" s="10"/>
      <c r="TA57" s="10"/>
      <c r="TB57" s="10"/>
      <c r="TC57" s="10"/>
      <c r="TD57" s="10"/>
      <c r="TE57" s="10"/>
      <c r="TF57" s="10"/>
      <c r="TG57" s="10"/>
      <c r="TH57" s="10"/>
      <c r="TI57" s="10"/>
      <c r="TJ57" s="10"/>
      <c r="TK57" s="10"/>
      <c r="TL57" s="10"/>
      <c r="TM57" s="10"/>
      <c r="TN57" s="10"/>
      <c r="TO57" s="10"/>
      <c r="TP57" s="10"/>
      <c r="TQ57" s="10"/>
      <c r="TR57" s="10"/>
      <c r="TS57" s="10"/>
      <c r="TT57" s="10"/>
      <c r="TU57" s="10"/>
      <c r="TV57" s="10"/>
      <c r="TW57" s="10"/>
      <c r="TX57" s="10"/>
      <c r="TY57" s="10"/>
      <c r="TZ57" s="10"/>
      <c r="UA57" s="10"/>
      <c r="UB57" s="10"/>
      <c r="UC57" s="10"/>
      <c r="UD57" s="10"/>
      <c r="UE57" s="10"/>
      <c r="UF57" s="10"/>
      <c r="UG57" s="10"/>
      <c r="UH57" s="10"/>
      <c r="UI57" s="10"/>
      <c r="UJ57" s="10"/>
      <c r="UK57" s="10"/>
      <c r="UL57" s="10"/>
      <c r="UM57" s="10"/>
      <c r="UN57" s="10"/>
      <c r="UO57" s="10"/>
      <c r="UP57" s="10"/>
      <c r="UQ57" s="10"/>
      <c r="UR57" s="10"/>
      <c r="US57" s="10"/>
      <c r="UT57" s="10"/>
      <c r="UU57" s="10"/>
      <c r="UV57" s="10"/>
      <c r="UW57" s="10"/>
      <c r="UX57" s="10"/>
      <c r="UY57" s="10"/>
      <c r="UZ57" s="10"/>
      <c r="VA57" s="10"/>
      <c r="VB57" s="10"/>
      <c r="VC57" s="10"/>
      <c r="VD57" s="10"/>
      <c r="VE57" s="10"/>
      <c r="VF57" s="10"/>
      <c r="VG57" s="10"/>
      <c r="VH57" s="10"/>
      <c r="VI57" s="10"/>
      <c r="VJ57" s="10"/>
      <c r="VK57" s="10"/>
      <c r="VL57" s="10"/>
      <c r="VM57" s="10"/>
      <c r="VN57" s="10"/>
      <c r="VO57" s="10"/>
      <c r="VP57" s="10"/>
      <c r="VQ57" s="10"/>
      <c r="VR57" s="10"/>
      <c r="VS57" s="10"/>
      <c r="VT57" s="10"/>
      <c r="VU57" s="10"/>
      <c r="VV57" s="10"/>
      <c r="VW57" s="10"/>
      <c r="VX57" s="10"/>
      <c r="VY57" s="10"/>
      <c r="VZ57" s="10"/>
      <c r="WA57" s="10"/>
      <c r="WB57" s="10"/>
      <c r="WC57" s="10"/>
      <c r="WD57" s="10"/>
      <c r="WE57" s="10"/>
      <c r="WF57" s="10"/>
      <c r="WG57" s="10"/>
      <c r="WH57" s="10"/>
      <c r="WI57" s="10"/>
      <c r="WJ57" s="10"/>
      <c r="WK57" s="10"/>
      <c r="WL57" s="10"/>
      <c r="WM57" s="10"/>
      <c r="WN57" s="10"/>
      <c r="WO57" s="10"/>
      <c r="WP57" s="10"/>
      <c r="WQ57" s="10"/>
      <c r="WR57" s="10"/>
      <c r="WS57" s="10"/>
      <c r="WT57" s="10"/>
      <c r="WU57" s="10"/>
      <c r="WV57" s="10"/>
      <c r="WW57" s="10"/>
      <c r="WX57" s="10"/>
      <c r="WY57" s="10"/>
      <c r="WZ57" s="10"/>
      <c r="XA57" s="10"/>
      <c r="XB57" s="10"/>
      <c r="XC57" s="10"/>
      <c r="XD57" s="10"/>
      <c r="XE57" s="10"/>
      <c r="XF57" s="10"/>
      <c r="XG57" s="10"/>
      <c r="XH57" s="10"/>
      <c r="XI57" s="10"/>
      <c r="XJ57" s="10"/>
      <c r="XK57" s="10"/>
      <c r="XL57" s="10"/>
      <c r="XM57" s="10"/>
      <c r="XN57" s="10"/>
      <c r="XO57" s="10"/>
      <c r="XP57" s="10"/>
      <c r="XQ57" s="10"/>
      <c r="XR57" s="10"/>
      <c r="XS57" s="10"/>
      <c r="XT57" s="10"/>
      <c r="XU57" s="10"/>
      <c r="XV57" s="10"/>
      <c r="XW57" s="10"/>
      <c r="XX57" s="10"/>
      <c r="XY57" s="10"/>
      <c r="XZ57" s="10"/>
      <c r="YA57" s="10"/>
      <c r="YB57" s="10"/>
      <c r="YC57" s="10"/>
      <c r="YD57" s="10"/>
      <c r="YE57" s="10"/>
      <c r="YF57" s="10"/>
      <c r="YG57" s="10"/>
      <c r="YH57" s="10"/>
      <c r="YI57" s="10"/>
      <c r="YJ57" s="10"/>
      <c r="YK57" s="10"/>
      <c r="YL57" s="10"/>
      <c r="YM57" s="10"/>
      <c r="YN57" s="10"/>
      <c r="YO57" s="10"/>
      <c r="YP57" s="10"/>
      <c r="YQ57" s="10"/>
      <c r="YR57" s="10"/>
      <c r="YS57" s="10"/>
      <c r="YT57" s="10"/>
      <c r="YU57" s="10"/>
      <c r="YV57" s="10"/>
      <c r="YW57" s="10"/>
      <c r="YX57" s="10"/>
      <c r="YY57" s="10"/>
      <c r="YZ57" s="10"/>
      <c r="ZA57" s="10"/>
      <c r="ZB57" s="10"/>
      <c r="ZC57" s="10"/>
      <c r="ZD57" s="10"/>
      <c r="ZE57" s="10"/>
      <c r="ZF57" s="10"/>
      <c r="ZG57" s="10"/>
      <c r="ZH57" s="10"/>
      <c r="ZI57" s="10"/>
      <c r="ZJ57" s="10"/>
      <c r="ZK57" s="10"/>
      <c r="ZL57" s="10"/>
      <c r="ZM57" s="10"/>
      <c r="ZN57" s="10"/>
      <c r="ZO57" s="10"/>
      <c r="ZP57" s="10"/>
      <c r="ZQ57" s="10"/>
      <c r="ZR57" s="10"/>
      <c r="ZS57" s="10"/>
      <c r="ZT57" s="10"/>
      <c r="ZU57" s="10"/>
      <c r="ZV57" s="10"/>
      <c r="ZW57" s="10"/>
      <c r="ZX57" s="10"/>
      <c r="ZY57" s="10"/>
      <c r="ZZ57" s="10"/>
      <c r="AAA57" s="10"/>
      <c r="AAB57" s="10"/>
      <c r="AAC57" s="10"/>
      <c r="AAD57" s="10"/>
      <c r="AAE57" s="10"/>
      <c r="AAF57" s="10"/>
      <c r="AAG57" s="10"/>
      <c r="AAH57" s="10"/>
      <c r="AAI57" s="10"/>
      <c r="AAJ57" s="10"/>
      <c r="AAK57" s="10"/>
      <c r="AAL57" s="10"/>
      <c r="AAM57" s="10"/>
      <c r="AAN57" s="10"/>
      <c r="AAO57" s="10"/>
      <c r="AAP57" s="10"/>
      <c r="AAQ57" s="10"/>
      <c r="AAR57" s="10"/>
      <c r="AAS57" s="10"/>
      <c r="AAT57" s="10"/>
      <c r="AAU57" s="10"/>
      <c r="AAV57" s="10"/>
      <c r="AAW57" s="10"/>
      <c r="AAX57" s="10"/>
      <c r="AAY57" s="10"/>
      <c r="AAZ57" s="10"/>
      <c r="ABA57" s="10"/>
      <c r="ABB57" s="10"/>
      <c r="ABC57" s="10"/>
      <c r="ABD57" s="10"/>
      <c r="ABE57" s="10"/>
      <c r="ABF57" s="10"/>
      <c r="ABG57" s="10"/>
      <c r="ABH57" s="10"/>
      <c r="ABI57" s="10"/>
      <c r="ABJ57" s="10"/>
      <c r="ABK57" s="10"/>
      <c r="ABL57" s="10"/>
      <c r="ABM57" s="10"/>
      <c r="ABN57" s="10"/>
      <c r="ABO57" s="10"/>
      <c r="ABP57" s="10"/>
      <c r="ABQ57" s="10"/>
      <c r="ABR57" s="10"/>
      <c r="ABS57" s="10"/>
      <c r="ABT57" s="10"/>
      <c r="ABU57" s="10"/>
      <c r="ABV57" s="10"/>
      <c r="ABW57" s="10"/>
      <c r="ABX57" s="10"/>
      <c r="ABY57" s="10"/>
      <c r="ABZ57" s="10"/>
      <c r="ACA57" s="10"/>
      <c r="ACB57" s="10"/>
      <c r="ACC57" s="10"/>
      <c r="ACD57" s="10"/>
      <c r="ACE57" s="10"/>
      <c r="ACF57" s="10"/>
      <c r="ACG57" s="10"/>
      <c r="ACH57" s="10"/>
      <c r="ACI57" s="10"/>
      <c r="ACJ57" s="10"/>
      <c r="ACK57" s="10"/>
      <c r="ACL57" s="10"/>
      <c r="ACM57" s="10"/>
      <c r="ACN57" s="10"/>
      <c r="ACO57" s="10"/>
      <c r="ACP57" s="10"/>
      <c r="ACQ57" s="10"/>
      <c r="ACR57" s="10"/>
      <c r="ACS57" s="10"/>
      <c r="ACT57" s="10"/>
      <c r="ACU57" s="10"/>
      <c r="ACV57" s="10"/>
      <c r="ACW57" s="10"/>
      <c r="ACX57" s="10"/>
      <c r="ACY57" s="10"/>
      <c r="ACZ57" s="10"/>
      <c r="ADA57" s="10"/>
      <c r="ADB57" s="10"/>
      <c r="ADC57" s="10"/>
      <c r="ADD57" s="10"/>
      <c r="ADE57" s="10"/>
      <c r="ADF57" s="10"/>
      <c r="ADG57" s="10"/>
      <c r="ADH57" s="10"/>
      <c r="ADI57" s="10"/>
      <c r="ADJ57" s="10"/>
      <c r="ADK57" s="10"/>
      <c r="ADL57" s="10"/>
      <c r="ADM57" s="10"/>
      <c r="ADN57" s="10"/>
      <c r="ADO57" s="10"/>
      <c r="ADP57" s="10"/>
      <c r="ADQ57" s="10"/>
      <c r="ADR57" s="10"/>
      <c r="ADS57" s="10"/>
      <c r="ADT57" s="10"/>
      <c r="ADU57" s="10"/>
      <c r="ADV57" s="10"/>
      <c r="ADW57" s="10"/>
      <c r="ADX57" s="10"/>
      <c r="ADY57" s="10"/>
      <c r="ADZ57" s="10"/>
      <c r="AEA57" s="10"/>
      <c r="AEB57" s="10"/>
      <c r="AEC57" s="10"/>
      <c r="AED57" s="10"/>
      <c r="AEE57" s="10"/>
      <c r="AEF57" s="10"/>
      <c r="AEG57" s="10"/>
      <c r="AEH57" s="10"/>
      <c r="AEI57" s="10"/>
      <c r="AEJ57" s="10"/>
      <c r="AEK57" s="10"/>
      <c r="AEL57" s="10"/>
      <c r="AEM57" s="10"/>
      <c r="AEN57" s="10"/>
      <c r="AEO57" s="10"/>
      <c r="AEP57" s="10"/>
      <c r="AEQ57" s="10"/>
      <c r="AER57" s="10"/>
      <c r="AES57" s="10"/>
      <c r="AET57" s="10"/>
      <c r="AEU57" s="10"/>
      <c r="AEV57" s="10"/>
      <c r="AEW57" s="10"/>
      <c r="AEX57" s="10"/>
      <c r="AEY57" s="10"/>
      <c r="AEZ57" s="10"/>
      <c r="AFA57" s="10"/>
      <c r="AFB57" s="10"/>
      <c r="AFC57" s="10"/>
      <c r="AFD57" s="10"/>
      <c r="AFE57" s="10"/>
      <c r="AFF57" s="10"/>
      <c r="AFG57" s="10"/>
      <c r="AFH57" s="10"/>
      <c r="AFI57" s="10"/>
      <c r="AFJ57" s="10"/>
      <c r="AFK57" s="10"/>
      <c r="AFL57" s="10"/>
      <c r="AFM57" s="10"/>
      <c r="AFN57" s="10"/>
      <c r="AFO57" s="10"/>
      <c r="AFP57" s="10"/>
      <c r="AFQ57" s="10"/>
      <c r="AFR57" s="10"/>
      <c r="AFS57" s="10"/>
      <c r="AFT57" s="10"/>
      <c r="AFU57" s="10"/>
      <c r="AFV57" s="10"/>
      <c r="AFW57" s="10"/>
      <c r="AFX57" s="10"/>
      <c r="AFY57" s="10"/>
      <c r="AFZ57" s="10"/>
      <c r="AGA57" s="10"/>
      <c r="AGB57" s="10"/>
      <c r="AGC57" s="10"/>
      <c r="AGD57" s="10"/>
      <c r="AGE57" s="10"/>
      <c r="AGF57" s="10"/>
      <c r="AGG57" s="10"/>
      <c r="AGH57" s="10"/>
      <c r="AGI57" s="10"/>
      <c r="AGJ57" s="10"/>
      <c r="AGK57" s="10"/>
      <c r="AGL57" s="10"/>
      <c r="AGM57" s="10"/>
      <c r="AGN57" s="10"/>
      <c r="AGO57" s="10"/>
      <c r="AGP57" s="10"/>
      <c r="AGQ57" s="10"/>
      <c r="AGR57" s="10"/>
      <c r="AGS57" s="10"/>
      <c r="AGT57" s="10"/>
      <c r="AGU57" s="10"/>
      <c r="AGV57" s="10"/>
      <c r="AGW57" s="10"/>
      <c r="AGX57" s="10"/>
      <c r="AGY57" s="10"/>
      <c r="AGZ57" s="10"/>
      <c r="AHA57" s="10"/>
      <c r="AHB57" s="10"/>
      <c r="AHC57" s="10"/>
      <c r="AHD57" s="10"/>
      <c r="AHE57" s="10"/>
      <c r="AHF57" s="10"/>
      <c r="AHG57" s="10"/>
      <c r="AHH57" s="10"/>
      <c r="AHI57" s="10"/>
      <c r="AHJ57" s="10"/>
      <c r="AHK57" s="10"/>
      <c r="AHL57" s="10"/>
      <c r="AHM57" s="10"/>
      <c r="AHN57" s="10"/>
      <c r="AHO57" s="10"/>
      <c r="AHP57" s="10"/>
      <c r="AHQ57" s="10"/>
      <c r="AHR57" s="10"/>
      <c r="AHS57" s="10"/>
      <c r="AHT57" s="10"/>
      <c r="AHU57" s="10"/>
      <c r="AHV57" s="10"/>
      <c r="AHW57" s="10"/>
      <c r="AHX57" s="10"/>
      <c r="AHY57" s="10"/>
      <c r="AHZ57" s="10"/>
      <c r="AIA57" s="10"/>
      <c r="AIB57" s="10"/>
      <c r="AIC57" s="10"/>
      <c r="AID57" s="10"/>
      <c r="AIE57" s="10"/>
      <c r="AIF57" s="10"/>
      <c r="AIG57" s="10"/>
      <c r="AIH57" s="10"/>
      <c r="AII57" s="10"/>
      <c r="AIJ57" s="10"/>
      <c r="AIK57" s="10"/>
      <c r="AIL57" s="10"/>
      <c r="AIM57" s="10"/>
      <c r="AIN57" s="10"/>
      <c r="AIO57" s="10"/>
      <c r="AIP57" s="10"/>
      <c r="AIQ57" s="10"/>
      <c r="AIR57" s="10"/>
      <c r="AIS57" s="10"/>
      <c r="AIT57" s="10"/>
      <c r="AIU57" s="10"/>
      <c r="AIV57" s="10"/>
      <c r="AIW57" s="10"/>
      <c r="AIX57" s="10"/>
      <c r="AIY57" s="10"/>
      <c r="AIZ57" s="10"/>
      <c r="AJA57" s="10"/>
      <c r="AJB57" s="10"/>
      <c r="AJC57" s="10"/>
      <c r="AJD57" s="10"/>
      <c r="AJE57" s="10"/>
      <c r="AJF57" s="10"/>
      <c r="AJG57" s="10"/>
      <c r="AJH57" s="10"/>
      <c r="AJI57" s="10"/>
      <c r="AJJ57" s="10"/>
      <c r="AJK57" s="10"/>
      <c r="AJL57" s="10"/>
      <c r="AJM57" s="10"/>
      <c r="AJN57" s="10"/>
      <c r="AJO57" s="10"/>
      <c r="AJP57" s="10"/>
      <c r="AJQ57" s="10"/>
      <c r="AJR57" s="10"/>
      <c r="AJS57" s="10"/>
      <c r="AJT57" s="10"/>
      <c r="AJU57" s="10"/>
      <c r="AJV57" s="10"/>
      <c r="AJW57" s="10"/>
      <c r="AJX57" s="10"/>
      <c r="AJY57" s="10"/>
      <c r="AJZ57" s="10"/>
      <c r="AKA57" s="10"/>
      <c r="AKB57" s="10"/>
      <c r="AKC57" s="10"/>
      <c r="AKD57" s="10"/>
      <c r="AKE57" s="10"/>
      <c r="AKF57" s="10"/>
      <c r="AKG57" s="10"/>
      <c r="AKH57" s="10"/>
      <c r="AKI57" s="10"/>
      <c r="AKJ57" s="10"/>
      <c r="AKK57" s="10"/>
      <c r="AKL57" s="10"/>
      <c r="AKM57" s="10"/>
      <c r="AKN57" s="10"/>
      <c r="AKO57" s="10"/>
      <c r="AKP57" s="10"/>
      <c r="AKQ57" s="10"/>
      <c r="AKR57" s="10"/>
      <c r="AKS57" s="10"/>
      <c r="AKT57" s="10"/>
      <c r="AKU57" s="10"/>
      <c r="AKV57" s="10"/>
      <c r="AKW57" s="10"/>
      <c r="AKX57" s="10"/>
      <c r="AKY57" s="10"/>
      <c r="AKZ57" s="10"/>
      <c r="ALA57" s="10"/>
      <c r="ALB57" s="10"/>
      <c r="ALC57" s="10"/>
      <c r="ALD57" s="10"/>
      <c r="ALE57" s="10"/>
      <c r="ALF57" s="10"/>
      <c r="ALG57" s="10"/>
      <c r="ALH57" s="10"/>
      <c r="ALI57" s="10"/>
      <c r="ALJ57" s="10"/>
      <c r="ALK57" s="10"/>
      <c r="ALL57" s="10"/>
      <c r="ALM57" s="10"/>
      <c r="ALN57" s="10"/>
      <c r="ALO57" s="10"/>
      <c r="ALP57" s="10"/>
      <c r="ALQ57" s="10"/>
      <c r="ALR57" s="10"/>
      <c r="ALS57" s="10"/>
      <c r="ALT57" s="10"/>
      <c r="ALU57" s="10"/>
      <c r="ALV57" s="10"/>
      <c r="ALW57" s="10"/>
      <c r="ALX57" s="10"/>
      <c r="ALY57" s="10"/>
      <c r="ALZ57" s="10"/>
      <c r="AMA57" s="10"/>
      <c r="AMB57" s="10"/>
      <c r="AMC57" s="10"/>
      <c r="AMD57" s="10"/>
      <c r="AME57" s="10"/>
      <c r="AMF57" s="10"/>
      <c r="AMG57" s="10"/>
      <c r="AMH57" s="10"/>
      <c r="AMI57" s="10"/>
      <c r="AMJ57" s="10"/>
    </row>
    <row r="58" spans="2:1024" s="3" customFormat="1" x14ac:dyDescent="0.3">
      <c r="B58" s="10"/>
      <c r="C58" s="10"/>
      <c r="D58" s="10"/>
      <c r="E58" s="10"/>
      <c r="F58" s="10"/>
      <c r="H58" s="10"/>
      <c r="I58" s="10"/>
      <c r="J58" s="10"/>
      <c r="K58" s="10"/>
      <c r="L58" s="10"/>
      <c r="M58" s="10"/>
      <c r="N58" s="10"/>
      <c r="O58" s="10"/>
      <c r="P58" s="10"/>
      <c r="Q58" s="10"/>
      <c r="R58" s="10"/>
      <c r="S58" s="10"/>
      <c r="T58" s="10"/>
      <c r="U58" s="10"/>
      <c r="V58" s="10"/>
      <c r="W58" s="10"/>
      <c r="X58" s="10"/>
      <c r="Y58" s="10"/>
      <c r="Z58" s="10"/>
      <c r="AA58" s="10"/>
      <c r="AB58" s="10"/>
      <c r="AC58" s="10"/>
      <c r="AD58" s="10"/>
      <c r="AE58" s="10"/>
      <c r="AF58" s="10"/>
      <c r="AG58" s="10"/>
      <c r="AH58" s="10"/>
      <c r="AI58" s="10"/>
      <c r="AJ58" s="10"/>
      <c r="AK58" s="10"/>
      <c r="AL58" s="10"/>
      <c r="AM58" s="10"/>
      <c r="AN58" s="10"/>
      <c r="AO58" s="10"/>
      <c r="AP58" s="10"/>
      <c r="AQ58" s="10"/>
      <c r="AR58" s="10"/>
      <c r="AS58" s="10"/>
      <c r="AT58" s="10"/>
      <c r="AU58" s="10"/>
      <c r="AV58" s="10"/>
      <c r="AW58" s="10"/>
      <c r="AX58" s="10"/>
      <c r="AY58" s="10"/>
      <c r="AZ58" s="10"/>
      <c r="BA58" s="10"/>
      <c r="BB58" s="10"/>
      <c r="BC58" s="10"/>
      <c r="BD58" s="10"/>
      <c r="BE58" s="10"/>
      <c r="BF58" s="10"/>
      <c r="BG58" s="10"/>
      <c r="BH58" s="10"/>
      <c r="BI58" s="10"/>
      <c r="BJ58" s="10"/>
      <c r="BK58" s="10"/>
      <c r="BL58" s="10"/>
      <c r="BM58" s="10"/>
      <c r="BN58" s="10"/>
      <c r="BO58" s="10"/>
      <c r="BP58" s="10"/>
      <c r="BQ58" s="10"/>
      <c r="BR58" s="10"/>
      <c r="BS58" s="10"/>
      <c r="BT58" s="10"/>
      <c r="BU58" s="10"/>
      <c r="BV58" s="10"/>
      <c r="BW58" s="10"/>
      <c r="BX58" s="10"/>
      <c r="BY58" s="10"/>
      <c r="BZ58" s="10"/>
      <c r="CA58" s="10"/>
      <c r="CB58" s="10"/>
      <c r="CC58" s="10"/>
      <c r="CD58" s="10"/>
      <c r="CE58" s="10"/>
      <c r="CF58" s="10"/>
      <c r="CG58" s="10"/>
      <c r="CH58" s="10"/>
      <c r="CI58" s="10"/>
      <c r="CJ58" s="10"/>
      <c r="CK58" s="10"/>
      <c r="CL58" s="10"/>
      <c r="CM58" s="10"/>
      <c r="CN58" s="10"/>
      <c r="CO58" s="10"/>
      <c r="CP58" s="10"/>
      <c r="CQ58" s="10"/>
      <c r="CR58" s="10"/>
      <c r="CS58" s="10"/>
      <c r="CT58" s="10"/>
      <c r="CU58" s="10"/>
      <c r="CV58" s="10"/>
      <c r="CW58" s="10"/>
      <c r="CX58" s="10"/>
      <c r="CY58" s="10"/>
      <c r="CZ58" s="10"/>
      <c r="DA58" s="10"/>
      <c r="DB58" s="10"/>
      <c r="DC58" s="10"/>
      <c r="DD58" s="10"/>
      <c r="DE58" s="10"/>
      <c r="DF58" s="10"/>
      <c r="DG58" s="10"/>
      <c r="DH58" s="10"/>
      <c r="DI58" s="10"/>
      <c r="DJ58" s="10"/>
      <c r="DK58" s="10"/>
      <c r="DL58" s="10"/>
      <c r="DM58" s="10"/>
      <c r="DN58" s="10"/>
      <c r="DO58" s="10"/>
      <c r="DP58" s="10"/>
      <c r="DQ58" s="10"/>
      <c r="DR58" s="10"/>
      <c r="DS58" s="10"/>
      <c r="DT58" s="10"/>
      <c r="DU58" s="10"/>
      <c r="DV58" s="10"/>
      <c r="DW58" s="10"/>
      <c r="DX58" s="10"/>
      <c r="DY58" s="10"/>
      <c r="DZ58" s="10"/>
      <c r="EA58" s="10"/>
      <c r="EB58" s="10"/>
      <c r="EC58" s="10"/>
      <c r="ED58" s="10"/>
      <c r="EE58" s="10"/>
      <c r="EF58" s="10"/>
      <c r="EG58" s="10"/>
      <c r="EH58" s="10"/>
      <c r="EI58" s="10"/>
      <c r="EJ58" s="10"/>
      <c r="EK58" s="10"/>
      <c r="EL58" s="10"/>
      <c r="EM58" s="10"/>
      <c r="EN58" s="10"/>
      <c r="EO58" s="10"/>
      <c r="EP58" s="10"/>
      <c r="EQ58" s="10"/>
      <c r="ER58" s="10"/>
      <c r="ES58" s="10"/>
      <c r="ET58" s="10"/>
      <c r="EU58" s="10"/>
      <c r="EV58" s="10"/>
      <c r="EW58" s="10"/>
      <c r="EX58" s="10"/>
      <c r="EY58" s="10"/>
      <c r="EZ58" s="10"/>
      <c r="FA58" s="10"/>
      <c r="FB58" s="10"/>
      <c r="FC58" s="10"/>
      <c r="FD58" s="10"/>
      <c r="FE58" s="10"/>
      <c r="FF58" s="10"/>
      <c r="FG58" s="10"/>
      <c r="FH58" s="10"/>
      <c r="FI58" s="10"/>
      <c r="FJ58" s="10"/>
      <c r="FK58" s="10"/>
      <c r="FL58" s="10"/>
      <c r="FM58" s="10"/>
      <c r="FN58" s="10"/>
      <c r="FO58" s="10"/>
      <c r="FP58" s="10"/>
      <c r="FQ58" s="10"/>
      <c r="FR58" s="10"/>
      <c r="FS58" s="10"/>
      <c r="FT58" s="10"/>
      <c r="FU58" s="10"/>
      <c r="FV58" s="10"/>
      <c r="FW58" s="10"/>
      <c r="FX58" s="10"/>
      <c r="FY58" s="10"/>
      <c r="FZ58" s="10"/>
      <c r="GA58" s="10"/>
      <c r="GB58" s="10"/>
      <c r="GC58" s="10"/>
      <c r="GD58" s="10"/>
      <c r="GE58" s="10"/>
      <c r="GF58" s="10"/>
      <c r="GG58" s="10"/>
      <c r="GH58" s="10"/>
      <c r="GI58" s="10"/>
      <c r="GJ58" s="10"/>
      <c r="GK58" s="10"/>
      <c r="GL58" s="10"/>
      <c r="GM58" s="10"/>
      <c r="GN58" s="10"/>
      <c r="GO58" s="10"/>
      <c r="GP58" s="10"/>
      <c r="GQ58" s="10"/>
      <c r="GR58" s="10"/>
      <c r="GS58" s="10"/>
      <c r="GT58" s="10"/>
      <c r="GU58" s="10"/>
      <c r="GV58" s="10"/>
      <c r="GW58" s="10"/>
      <c r="GX58" s="10"/>
      <c r="GY58" s="10"/>
      <c r="GZ58" s="10"/>
      <c r="HA58" s="10"/>
      <c r="HB58" s="10"/>
      <c r="HC58" s="10"/>
      <c r="HD58" s="10"/>
      <c r="HE58" s="10"/>
      <c r="HF58" s="10"/>
      <c r="HG58" s="10"/>
      <c r="HH58" s="10"/>
      <c r="HI58" s="10"/>
      <c r="HJ58" s="10"/>
      <c r="HK58" s="10"/>
      <c r="HL58" s="10"/>
      <c r="HM58" s="10"/>
      <c r="HN58" s="10"/>
      <c r="HO58" s="10"/>
      <c r="HP58" s="10"/>
      <c r="HQ58" s="10"/>
      <c r="HR58" s="10"/>
      <c r="HS58" s="10"/>
      <c r="HT58" s="10"/>
      <c r="HU58" s="10"/>
      <c r="HV58" s="10"/>
      <c r="HW58" s="10"/>
      <c r="HX58" s="10"/>
      <c r="HY58" s="10"/>
      <c r="HZ58" s="10"/>
      <c r="IA58" s="10"/>
      <c r="IB58" s="10"/>
      <c r="IC58" s="10"/>
      <c r="ID58" s="10"/>
      <c r="IE58" s="10"/>
      <c r="IF58" s="10"/>
      <c r="IG58" s="10"/>
      <c r="IH58" s="10"/>
      <c r="II58" s="10"/>
      <c r="IJ58" s="10"/>
      <c r="IK58" s="10"/>
      <c r="IL58" s="10"/>
      <c r="IM58" s="10"/>
      <c r="IN58" s="10"/>
      <c r="IO58" s="10"/>
      <c r="IP58" s="10"/>
      <c r="IQ58" s="10"/>
      <c r="IR58" s="10"/>
      <c r="IS58" s="10"/>
      <c r="IT58" s="10"/>
      <c r="IU58" s="10"/>
      <c r="IV58" s="10"/>
      <c r="IW58" s="10"/>
      <c r="IX58" s="10"/>
      <c r="IY58" s="10"/>
      <c r="IZ58" s="10"/>
      <c r="JA58" s="10"/>
      <c r="JB58" s="10"/>
      <c r="JC58" s="10"/>
      <c r="JD58" s="10"/>
      <c r="JE58" s="10"/>
      <c r="JF58" s="10"/>
      <c r="JG58" s="10"/>
      <c r="JH58" s="10"/>
      <c r="JI58" s="10"/>
      <c r="JJ58" s="10"/>
      <c r="JK58" s="10"/>
      <c r="JL58" s="10"/>
      <c r="JM58" s="10"/>
      <c r="JN58" s="10"/>
      <c r="JO58" s="10"/>
      <c r="JP58" s="10"/>
      <c r="JQ58" s="10"/>
      <c r="JR58" s="10"/>
      <c r="JS58" s="10"/>
      <c r="JT58" s="10"/>
      <c r="JU58" s="10"/>
      <c r="JV58" s="10"/>
      <c r="JW58" s="10"/>
      <c r="JX58" s="10"/>
      <c r="JY58" s="10"/>
      <c r="JZ58" s="10"/>
      <c r="KA58" s="10"/>
      <c r="KB58" s="10"/>
      <c r="KC58" s="10"/>
      <c r="KD58" s="10"/>
      <c r="KE58" s="10"/>
      <c r="KF58" s="10"/>
      <c r="KG58" s="10"/>
      <c r="KH58" s="10"/>
      <c r="KI58" s="10"/>
      <c r="KJ58" s="10"/>
      <c r="KK58" s="10"/>
      <c r="KL58" s="10"/>
      <c r="KM58" s="10"/>
      <c r="KN58" s="10"/>
      <c r="KO58" s="10"/>
      <c r="KP58" s="10"/>
      <c r="KQ58" s="10"/>
      <c r="KR58" s="10"/>
      <c r="KS58" s="10"/>
      <c r="KT58" s="10"/>
      <c r="KU58" s="10"/>
      <c r="KV58" s="10"/>
      <c r="KW58" s="10"/>
      <c r="KX58" s="10"/>
      <c r="KY58" s="10"/>
      <c r="KZ58" s="10"/>
      <c r="LA58" s="10"/>
      <c r="LB58" s="10"/>
      <c r="LC58" s="10"/>
      <c r="LD58" s="10"/>
      <c r="LE58" s="10"/>
      <c r="LF58" s="10"/>
      <c r="LG58" s="10"/>
      <c r="LH58" s="10"/>
      <c r="LI58" s="10"/>
      <c r="LJ58" s="10"/>
      <c r="LK58" s="10"/>
      <c r="LL58" s="10"/>
      <c r="LM58" s="10"/>
      <c r="LN58" s="10"/>
      <c r="LO58" s="10"/>
      <c r="LP58" s="10"/>
      <c r="LQ58" s="10"/>
      <c r="LR58" s="10"/>
      <c r="LS58" s="10"/>
      <c r="LT58" s="10"/>
      <c r="LU58" s="10"/>
      <c r="LV58" s="10"/>
      <c r="LW58" s="10"/>
      <c r="LX58" s="10"/>
      <c r="LY58" s="10"/>
      <c r="LZ58" s="10"/>
      <c r="MA58" s="10"/>
      <c r="MB58" s="10"/>
      <c r="MC58" s="10"/>
      <c r="MD58" s="10"/>
      <c r="ME58" s="10"/>
      <c r="MF58" s="10"/>
      <c r="MG58" s="10"/>
      <c r="MH58" s="10"/>
      <c r="MI58" s="10"/>
      <c r="MJ58" s="10"/>
      <c r="MK58" s="10"/>
      <c r="ML58" s="10"/>
      <c r="MM58" s="10"/>
      <c r="MN58" s="10"/>
      <c r="MO58" s="10"/>
      <c r="MP58" s="10"/>
      <c r="MQ58" s="10"/>
      <c r="MR58" s="10"/>
      <c r="MS58" s="10"/>
      <c r="MT58" s="10"/>
      <c r="MU58" s="10"/>
      <c r="MV58" s="10"/>
      <c r="MW58" s="10"/>
      <c r="MX58" s="10"/>
      <c r="MY58" s="10"/>
      <c r="MZ58" s="10"/>
      <c r="NA58" s="10"/>
      <c r="NB58" s="10"/>
      <c r="NC58" s="10"/>
      <c r="ND58" s="10"/>
      <c r="NE58" s="10"/>
      <c r="NF58" s="10"/>
      <c r="NG58" s="10"/>
      <c r="NH58" s="10"/>
      <c r="NI58" s="10"/>
      <c r="NJ58" s="10"/>
      <c r="NK58" s="10"/>
      <c r="NL58" s="10"/>
      <c r="NM58" s="10"/>
      <c r="NN58" s="10"/>
      <c r="NO58" s="10"/>
      <c r="NP58" s="10"/>
      <c r="NQ58" s="10"/>
      <c r="NR58" s="10"/>
      <c r="NS58" s="10"/>
      <c r="NT58" s="10"/>
      <c r="NU58" s="10"/>
      <c r="NV58" s="10"/>
      <c r="NW58" s="10"/>
      <c r="NX58" s="10"/>
      <c r="NY58" s="10"/>
      <c r="NZ58" s="10"/>
      <c r="OA58" s="10"/>
      <c r="OB58" s="10"/>
      <c r="OC58" s="10"/>
      <c r="OD58" s="10"/>
      <c r="OE58" s="10"/>
      <c r="OF58" s="10"/>
      <c r="OG58" s="10"/>
      <c r="OH58" s="10"/>
      <c r="OI58" s="10"/>
      <c r="OJ58" s="10"/>
      <c r="OK58" s="10"/>
      <c r="OL58" s="10"/>
      <c r="OM58" s="10"/>
      <c r="ON58" s="10"/>
      <c r="OO58" s="10"/>
      <c r="OP58" s="10"/>
      <c r="OQ58" s="10"/>
      <c r="OR58" s="10"/>
      <c r="OS58" s="10"/>
      <c r="OT58" s="10"/>
      <c r="OU58" s="10"/>
      <c r="OV58" s="10"/>
      <c r="OW58" s="10"/>
      <c r="OX58" s="10"/>
      <c r="OY58" s="10"/>
      <c r="OZ58" s="10"/>
      <c r="PA58" s="10"/>
      <c r="PB58" s="10"/>
      <c r="PC58" s="10"/>
      <c r="PD58" s="10"/>
      <c r="PE58" s="10"/>
      <c r="PF58" s="10"/>
      <c r="PG58" s="10"/>
      <c r="PH58" s="10"/>
      <c r="PI58" s="10"/>
      <c r="PJ58" s="10"/>
      <c r="PK58" s="10"/>
      <c r="PL58" s="10"/>
      <c r="PM58" s="10"/>
      <c r="PN58" s="10"/>
      <c r="PO58" s="10"/>
      <c r="PP58" s="10"/>
      <c r="PQ58" s="10"/>
      <c r="PR58" s="10"/>
      <c r="PS58" s="10"/>
      <c r="PT58" s="10"/>
      <c r="PU58" s="10"/>
      <c r="PV58" s="10"/>
      <c r="PW58" s="10"/>
      <c r="PX58" s="10"/>
      <c r="PY58" s="10"/>
      <c r="PZ58" s="10"/>
      <c r="QA58" s="10"/>
      <c r="QB58" s="10"/>
      <c r="QC58" s="10"/>
      <c r="QD58" s="10"/>
      <c r="QE58" s="10"/>
      <c r="QF58" s="10"/>
      <c r="QG58" s="10"/>
      <c r="QH58" s="10"/>
      <c r="QI58" s="10"/>
      <c r="QJ58" s="10"/>
      <c r="QK58" s="10"/>
      <c r="QL58" s="10"/>
      <c r="QM58" s="10"/>
      <c r="QN58" s="10"/>
      <c r="QO58" s="10"/>
      <c r="QP58" s="10"/>
      <c r="QQ58" s="10"/>
      <c r="QR58" s="10"/>
      <c r="QS58" s="10"/>
      <c r="QT58" s="10"/>
      <c r="QU58" s="10"/>
      <c r="QV58" s="10"/>
      <c r="QW58" s="10"/>
      <c r="QX58" s="10"/>
      <c r="QY58" s="10"/>
      <c r="QZ58" s="10"/>
      <c r="RA58" s="10"/>
      <c r="RB58" s="10"/>
      <c r="RC58" s="10"/>
      <c r="RD58" s="10"/>
      <c r="RE58" s="10"/>
      <c r="RF58" s="10"/>
      <c r="RG58" s="10"/>
      <c r="RH58" s="10"/>
      <c r="RI58" s="10"/>
      <c r="RJ58" s="10"/>
      <c r="RK58" s="10"/>
      <c r="RL58" s="10"/>
      <c r="RM58" s="10"/>
      <c r="RN58" s="10"/>
      <c r="RO58" s="10"/>
      <c r="RP58" s="10"/>
      <c r="RQ58" s="10"/>
      <c r="RR58" s="10"/>
      <c r="RS58" s="10"/>
      <c r="RT58" s="10"/>
      <c r="RU58" s="10"/>
      <c r="RV58" s="10"/>
      <c r="RW58" s="10"/>
      <c r="RX58" s="10"/>
      <c r="RY58" s="10"/>
      <c r="RZ58" s="10"/>
      <c r="SA58" s="10"/>
      <c r="SB58" s="10"/>
      <c r="SC58" s="10"/>
      <c r="SD58" s="10"/>
      <c r="SE58" s="10"/>
      <c r="SF58" s="10"/>
      <c r="SG58" s="10"/>
      <c r="SH58" s="10"/>
      <c r="SI58" s="10"/>
      <c r="SJ58" s="10"/>
      <c r="SK58" s="10"/>
      <c r="SL58" s="10"/>
      <c r="SM58" s="10"/>
      <c r="SN58" s="10"/>
      <c r="SO58" s="10"/>
      <c r="SP58" s="10"/>
      <c r="SQ58" s="10"/>
      <c r="SR58" s="10"/>
      <c r="SS58" s="10"/>
      <c r="ST58" s="10"/>
      <c r="SU58" s="10"/>
      <c r="SV58" s="10"/>
      <c r="SW58" s="10"/>
      <c r="SX58" s="10"/>
      <c r="SY58" s="10"/>
      <c r="SZ58" s="10"/>
      <c r="TA58" s="10"/>
      <c r="TB58" s="10"/>
      <c r="TC58" s="10"/>
      <c r="TD58" s="10"/>
      <c r="TE58" s="10"/>
      <c r="TF58" s="10"/>
      <c r="TG58" s="10"/>
      <c r="TH58" s="10"/>
      <c r="TI58" s="10"/>
      <c r="TJ58" s="10"/>
      <c r="TK58" s="10"/>
      <c r="TL58" s="10"/>
      <c r="TM58" s="10"/>
      <c r="TN58" s="10"/>
      <c r="TO58" s="10"/>
      <c r="TP58" s="10"/>
      <c r="TQ58" s="10"/>
      <c r="TR58" s="10"/>
      <c r="TS58" s="10"/>
      <c r="TT58" s="10"/>
      <c r="TU58" s="10"/>
      <c r="TV58" s="10"/>
      <c r="TW58" s="10"/>
      <c r="TX58" s="10"/>
      <c r="TY58" s="10"/>
      <c r="TZ58" s="10"/>
      <c r="UA58" s="10"/>
      <c r="UB58" s="10"/>
      <c r="UC58" s="10"/>
      <c r="UD58" s="10"/>
      <c r="UE58" s="10"/>
      <c r="UF58" s="10"/>
      <c r="UG58" s="10"/>
      <c r="UH58" s="10"/>
      <c r="UI58" s="10"/>
      <c r="UJ58" s="10"/>
      <c r="UK58" s="10"/>
      <c r="UL58" s="10"/>
      <c r="UM58" s="10"/>
      <c r="UN58" s="10"/>
      <c r="UO58" s="10"/>
      <c r="UP58" s="10"/>
      <c r="UQ58" s="10"/>
      <c r="UR58" s="10"/>
      <c r="US58" s="10"/>
      <c r="UT58" s="10"/>
      <c r="UU58" s="10"/>
      <c r="UV58" s="10"/>
      <c r="UW58" s="10"/>
      <c r="UX58" s="10"/>
      <c r="UY58" s="10"/>
      <c r="UZ58" s="10"/>
      <c r="VA58" s="10"/>
      <c r="VB58" s="10"/>
      <c r="VC58" s="10"/>
      <c r="VD58" s="10"/>
      <c r="VE58" s="10"/>
      <c r="VF58" s="10"/>
      <c r="VG58" s="10"/>
      <c r="VH58" s="10"/>
      <c r="VI58" s="10"/>
      <c r="VJ58" s="10"/>
      <c r="VK58" s="10"/>
      <c r="VL58" s="10"/>
      <c r="VM58" s="10"/>
      <c r="VN58" s="10"/>
      <c r="VO58" s="10"/>
      <c r="VP58" s="10"/>
      <c r="VQ58" s="10"/>
      <c r="VR58" s="10"/>
      <c r="VS58" s="10"/>
      <c r="VT58" s="10"/>
      <c r="VU58" s="10"/>
      <c r="VV58" s="10"/>
      <c r="VW58" s="10"/>
      <c r="VX58" s="10"/>
      <c r="VY58" s="10"/>
      <c r="VZ58" s="10"/>
      <c r="WA58" s="10"/>
      <c r="WB58" s="10"/>
      <c r="WC58" s="10"/>
      <c r="WD58" s="10"/>
      <c r="WE58" s="10"/>
      <c r="WF58" s="10"/>
      <c r="WG58" s="10"/>
      <c r="WH58" s="10"/>
      <c r="WI58" s="10"/>
      <c r="WJ58" s="10"/>
      <c r="WK58" s="10"/>
      <c r="WL58" s="10"/>
      <c r="WM58" s="10"/>
      <c r="WN58" s="10"/>
      <c r="WO58" s="10"/>
      <c r="WP58" s="10"/>
      <c r="WQ58" s="10"/>
      <c r="WR58" s="10"/>
      <c r="WS58" s="10"/>
      <c r="WT58" s="10"/>
      <c r="WU58" s="10"/>
      <c r="WV58" s="10"/>
      <c r="WW58" s="10"/>
      <c r="WX58" s="10"/>
      <c r="WY58" s="10"/>
      <c r="WZ58" s="10"/>
      <c r="XA58" s="10"/>
      <c r="XB58" s="10"/>
      <c r="XC58" s="10"/>
      <c r="XD58" s="10"/>
      <c r="XE58" s="10"/>
      <c r="XF58" s="10"/>
      <c r="XG58" s="10"/>
      <c r="XH58" s="10"/>
      <c r="XI58" s="10"/>
      <c r="XJ58" s="10"/>
      <c r="XK58" s="10"/>
      <c r="XL58" s="10"/>
      <c r="XM58" s="10"/>
      <c r="XN58" s="10"/>
      <c r="XO58" s="10"/>
      <c r="XP58" s="10"/>
      <c r="XQ58" s="10"/>
      <c r="XR58" s="10"/>
      <c r="XS58" s="10"/>
      <c r="XT58" s="10"/>
      <c r="XU58" s="10"/>
      <c r="XV58" s="10"/>
      <c r="XW58" s="10"/>
      <c r="XX58" s="10"/>
      <c r="XY58" s="10"/>
      <c r="XZ58" s="10"/>
      <c r="YA58" s="10"/>
      <c r="YB58" s="10"/>
      <c r="YC58" s="10"/>
      <c r="YD58" s="10"/>
      <c r="YE58" s="10"/>
      <c r="YF58" s="10"/>
      <c r="YG58" s="10"/>
      <c r="YH58" s="10"/>
      <c r="YI58" s="10"/>
      <c r="YJ58" s="10"/>
      <c r="YK58" s="10"/>
      <c r="YL58" s="10"/>
      <c r="YM58" s="10"/>
      <c r="YN58" s="10"/>
      <c r="YO58" s="10"/>
      <c r="YP58" s="10"/>
      <c r="YQ58" s="10"/>
      <c r="YR58" s="10"/>
      <c r="YS58" s="10"/>
      <c r="YT58" s="10"/>
      <c r="YU58" s="10"/>
      <c r="YV58" s="10"/>
      <c r="YW58" s="10"/>
      <c r="YX58" s="10"/>
      <c r="YY58" s="10"/>
      <c r="YZ58" s="10"/>
      <c r="ZA58" s="10"/>
      <c r="ZB58" s="10"/>
      <c r="ZC58" s="10"/>
      <c r="ZD58" s="10"/>
      <c r="ZE58" s="10"/>
      <c r="ZF58" s="10"/>
      <c r="ZG58" s="10"/>
      <c r="ZH58" s="10"/>
      <c r="ZI58" s="10"/>
      <c r="ZJ58" s="10"/>
      <c r="ZK58" s="10"/>
      <c r="ZL58" s="10"/>
      <c r="ZM58" s="10"/>
      <c r="ZN58" s="10"/>
      <c r="ZO58" s="10"/>
      <c r="ZP58" s="10"/>
      <c r="ZQ58" s="10"/>
      <c r="ZR58" s="10"/>
      <c r="ZS58" s="10"/>
      <c r="ZT58" s="10"/>
      <c r="ZU58" s="10"/>
      <c r="ZV58" s="10"/>
      <c r="ZW58" s="10"/>
      <c r="ZX58" s="10"/>
      <c r="ZY58" s="10"/>
      <c r="ZZ58" s="10"/>
      <c r="AAA58" s="10"/>
      <c r="AAB58" s="10"/>
      <c r="AAC58" s="10"/>
      <c r="AAD58" s="10"/>
      <c r="AAE58" s="10"/>
      <c r="AAF58" s="10"/>
      <c r="AAG58" s="10"/>
      <c r="AAH58" s="10"/>
      <c r="AAI58" s="10"/>
      <c r="AAJ58" s="10"/>
      <c r="AAK58" s="10"/>
      <c r="AAL58" s="10"/>
      <c r="AAM58" s="10"/>
      <c r="AAN58" s="10"/>
      <c r="AAO58" s="10"/>
      <c r="AAP58" s="10"/>
      <c r="AAQ58" s="10"/>
      <c r="AAR58" s="10"/>
      <c r="AAS58" s="10"/>
      <c r="AAT58" s="10"/>
      <c r="AAU58" s="10"/>
      <c r="AAV58" s="10"/>
      <c r="AAW58" s="10"/>
      <c r="AAX58" s="10"/>
      <c r="AAY58" s="10"/>
      <c r="AAZ58" s="10"/>
      <c r="ABA58" s="10"/>
      <c r="ABB58" s="10"/>
      <c r="ABC58" s="10"/>
      <c r="ABD58" s="10"/>
      <c r="ABE58" s="10"/>
      <c r="ABF58" s="10"/>
      <c r="ABG58" s="10"/>
      <c r="ABH58" s="10"/>
      <c r="ABI58" s="10"/>
      <c r="ABJ58" s="10"/>
      <c r="ABK58" s="10"/>
      <c r="ABL58" s="10"/>
      <c r="ABM58" s="10"/>
      <c r="ABN58" s="10"/>
      <c r="ABO58" s="10"/>
      <c r="ABP58" s="10"/>
      <c r="ABQ58" s="10"/>
      <c r="ABR58" s="10"/>
      <c r="ABS58" s="10"/>
      <c r="ABT58" s="10"/>
      <c r="ABU58" s="10"/>
      <c r="ABV58" s="10"/>
      <c r="ABW58" s="10"/>
      <c r="ABX58" s="10"/>
      <c r="ABY58" s="10"/>
      <c r="ABZ58" s="10"/>
      <c r="ACA58" s="10"/>
      <c r="ACB58" s="10"/>
      <c r="ACC58" s="10"/>
      <c r="ACD58" s="10"/>
      <c r="ACE58" s="10"/>
      <c r="ACF58" s="10"/>
      <c r="ACG58" s="10"/>
      <c r="ACH58" s="10"/>
      <c r="ACI58" s="10"/>
      <c r="ACJ58" s="10"/>
      <c r="ACK58" s="10"/>
      <c r="ACL58" s="10"/>
      <c r="ACM58" s="10"/>
      <c r="ACN58" s="10"/>
      <c r="ACO58" s="10"/>
      <c r="ACP58" s="10"/>
      <c r="ACQ58" s="10"/>
      <c r="ACR58" s="10"/>
      <c r="ACS58" s="10"/>
      <c r="ACT58" s="10"/>
      <c r="ACU58" s="10"/>
      <c r="ACV58" s="10"/>
      <c r="ACW58" s="10"/>
      <c r="ACX58" s="10"/>
      <c r="ACY58" s="10"/>
      <c r="ACZ58" s="10"/>
      <c r="ADA58" s="10"/>
      <c r="ADB58" s="10"/>
      <c r="ADC58" s="10"/>
      <c r="ADD58" s="10"/>
      <c r="ADE58" s="10"/>
      <c r="ADF58" s="10"/>
      <c r="ADG58" s="10"/>
      <c r="ADH58" s="10"/>
      <c r="ADI58" s="10"/>
      <c r="ADJ58" s="10"/>
      <c r="ADK58" s="10"/>
      <c r="ADL58" s="10"/>
      <c r="ADM58" s="10"/>
      <c r="ADN58" s="10"/>
      <c r="ADO58" s="10"/>
      <c r="ADP58" s="10"/>
      <c r="ADQ58" s="10"/>
      <c r="ADR58" s="10"/>
      <c r="ADS58" s="10"/>
      <c r="ADT58" s="10"/>
      <c r="ADU58" s="10"/>
      <c r="ADV58" s="10"/>
      <c r="ADW58" s="10"/>
      <c r="ADX58" s="10"/>
      <c r="ADY58" s="10"/>
      <c r="ADZ58" s="10"/>
      <c r="AEA58" s="10"/>
      <c r="AEB58" s="10"/>
      <c r="AEC58" s="10"/>
      <c r="AED58" s="10"/>
      <c r="AEE58" s="10"/>
      <c r="AEF58" s="10"/>
      <c r="AEG58" s="10"/>
      <c r="AEH58" s="10"/>
      <c r="AEI58" s="10"/>
      <c r="AEJ58" s="10"/>
      <c r="AEK58" s="10"/>
      <c r="AEL58" s="10"/>
      <c r="AEM58" s="10"/>
      <c r="AEN58" s="10"/>
      <c r="AEO58" s="10"/>
      <c r="AEP58" s="10"/>
      <c r="AEQ58" s="10"/>
      <c r="AER58" s="10"/>
      <c r="AES58" s="10"/>
      <c r="AET58" s="10"/>
      <c r="AEU58" s="10"/>
      <c r="AEV58" s="10"/>
      <c r="AEW58" s="10"/>
      <c r="AEX58" s="10"/>
      <c r="AEY58" s="10"/>
      <c r="AEZ58" s="10"/>
      <c r="AFA58" s="10"/>
      <c r="AFB58" s="10"/>
      <c r="AFC58" s="10"/>
      <c r="AFD58" s="10"/>
      <c r="AFE58" s="10"/>
      <c r="AFF58" s="10"/>
      <c r="AFG58" s="10"/>
      <c r="AFH58" s="10"/>
      <c r="AFI58" s="10"/>
      <c r="AFJ58" s="10"/>
      <c r="AFK58" s="10"/>
      <c r="AFL58" s="10"/>
      <c r="AFM58" s="10"/>
      <c r="AFN58" s="10"/>
      <c r="AFO58" s="10"/>
      <c r="AFP58" s="10"/>
      <c r="AFQ58" s="10"/>
      <c r="AFR58" s="10"/>
      <c r="AFS58" s="10"/>
      <c r="AFT58" s="10"/>
      <c r="AFU58" s="10"/>
      <c r="AFV58" s="10"/>
      <c r="AFW58" s="10"/>
      <c r="AFX58" s="10"/>
      <c r="AFY58" s="10"/>
      <c r="AFZ58" s="10"/>
      <c r="AGA58" s="10"/>
      <c r="AGB58" s="10"/>
      <c r="AGC58" s="10"/>
      <c r="AGD58" s="10"/>
      <c r="AGE58" s="10"/>
      <c r="AGF58" s="10"/>
      <c r="AGG58" s="10"/>
      <c r="AGH58" s="10"/>
      <c r="AGI58" s="10"/>
      <c r="AGJ58" s="10"/>
      <c r="AGK58" s="10"/>
      <c r="AGL58" s="10"/>
      <c r="AGM58" s="10"/>
      <c r="AGN58" s="10"/>
      <c r="AGO58" s="10"/>
      <c r="AGP58" s="10"/>
      <c r="AGQ58" s="10"/>
      <c r="AGR58" s="10"/>
      <c r="AGS58" s="10"/>
      <c r="AGT58" s="10"/>
      <c r="AGU58" s="10"/>
      <c r="AGV58" s="10"/>
      <c r="AGW58" s="10"/>
      <c r="AGX58" s="10"/>
      <c r="AGY58" s="10"/>
      <c r="AGZ58" s="10"/>
      <c r="AHA58" s="10"/>
      <c r="AHB58" s="10"/>
      <c r="AHC58" s="10"/>
      <c r="AHD58" s="10"/>
      <c r="AHE58" s="10"/>
      <c r="AHF58" s="10"/>
      <c r="AHG58" s="10"/>
      <c r="AHH58" s="10"/>
      <c r="AHI58" s="10"/>
      <c r="AHJ58" s="10"/>
      <c r="AHK58" s="10"/>
      <c r="AHL58" s="10"/>
      <c r="AHM58" s="10"/>
      <c r="AHN58" s="10"/>
      <c r="AHO58" s="10"/>
      <c r="AHP58" s="10"/>
      <c r="AHQ58" s="10"/>
      <c r="AHR58" s="10"/>
      <c r="AHS58" s="10"/>
      <c r="AHT58" s="10"/>
      <c r="AHU58" s="10"/>
      <c r="AHV58" s="10"/>
      <c r="AHW58" s="10"/>
      <c r="AHX58" s="10"/>
      <c r="AHY58" s="10"/>
      <c r="AHZ58" s="10"/>
      <c r="AIA58" s="10"/>
      <c r="AIB58" s="10"/>
      <c r="AIC58" s="10"/>
      <c r="AID58" s="10"/>
      <c r="AIE58" s="10"/>
      <c r="AIF58" s="10"/>
      <c r="AIG58" s="10"/>
      <c r="AIH58" s="10"/>
      <c r="AII58" s="10"/>
      <c r="AIJ58" s="10"/>
      <c r="AIK58" s="10"/>
      <c r="AIL58" s="10"/>
      <c r="AIM58" s="10"/>
      <c r="AIN58" s="10"/>
      <c r="AIO58" s="10"/>
      <c r="AIP58" s="10"/>
      <c r="AIQ58" s="10"/>
      <c r="AIR58" s="10"/>
      <c r="AIS58" s="10"/>
      <c r="AIT58" s="10"/>
      <c r="AIU58" s="10"/>
      <c r="AIV58" s="10"/>
      <c r="AIW58" s="10"/>
      <c r="AIX58" s="10"/>
      <c r="AIY58" s="10"/>
      <c r="AIZ58" s="10"/>
      <c r="AJA58" s="10"/>
      <c r="AJB58" s="10"/>
      <c r="AJC58" s="10"/>
      <c r="AJD58" s="10"/>
      <c r="AJE58" s="10"/>
      <c r="AJF58" s="10"/>
      <c r="AJG58" s="10"/>
      <c r="AJH58" s="10"/>
      <c r="AJI58" s="10"/>
      <c r="AJJ58" s="10"/>
      <c r="AJK58" s="10"/>
      <c r="AJL58" s="10"/>
      <c r="AJM58" s="10"/>
      <c r="AJN58" s="10"/>
      <c r="AJO58" s="10"/>
      <c r="AJP58" s="10"/>
      <c r="AJQ58" s="10"/>
      <c r="AJR58" s="10"/>
      <c r="AJS58" s="10"/>
      <c r="AJT58" s="10"/>
      <c r="AJU58" s="10"/>
      <c r="AJV58" s="10"/>
      <c r="AJW58" s="10"/>
      <c r="AJX58" s="10"/>
      <c r="AJY58" s="10"/>
      <c r="AJZ58" s="10"/>
      <c r="AKA58" s="10"/>
      <c r="AKB58" s="10"/>
      <c r="AKC58" s="10"/>
      <c r="AKD58" s="10"/>
      <c r="AKE58" s="10"/>
      <c r="AKF58" s="10"/>
      <c r="AKG58" s="10"/>
      <c r="AKH58" s="10"/>
      <c r="AKI58" s="10"/>
      <c r="AKJ58" s="10"/>
      <c r="AKK58" s="10"/>
      <c r="AKL58" s="10"/>
      <c r="AKM58" s="10"/>
      <c r="AKN58" s="10"/>
      <c r="AKO58" s="10"/>
      <c r="AKP58" s="10"/>
      <c r="AKQ58" s="10"/>
      <c r="AKR58" s="10"/>
      <c r="AKS58" s="10"/>
      <c r="AKT58" s="10"/>
      <c r="AKU58" s="10"/>
      <c r="AKV58" s="10"/>
      <c r="AKW58" s="10"/>
      <c r="AKX58" s="10"/>
      <c r="AKY58" s="10"/>
      <c r="AKZ58" s="10"/>
      <c r="ALA58" s="10"/>
      <c r="ALB58" s="10"/>
      <c r="ALC58" s="10"/>
      <c r="ALD58" s="10"/>
      <c r="ALE58" s="10"/>
      <c r="ALF58" s="10"/>
      <c r="ALG58" s="10"/>
      <c r="ALH58" s="10"/>
      <c r="ALI58" s="10"/>
      <c r="ALJ58" s="10"/>
      <c r="ALK58" s="10"/>
      <c r="ALL58" s="10"/>
      <c r="ALM58" s="10"/>
      <c r="ALN58" s="10"/>
      <c r="ALO58" s="10"/>
      <c r="ALP58" s="10"/>
      <c r="ALQ58" s="10"/>
      <c r="ALR58" s="10"/>
      <c r="ALS58" s="10"/>
      <c r="ALT58" s="10"/>
      <c r="ALU58" s="10"/>
      <c r="ALV58" s="10"/>
      <c r="ALW58" s="10"/>
      <c r="ALX58" s="10"/>
      <c r="ALY58" s="10"/>
      <c r="ALZ58" s="10"/>
      <c r="AMA58" s="10"/>
      <c r="AMB58" s="10"/>
      <c r="AMC58" s="10"/>
      <c r="AMD58" s="10"/>
      <c r="AME58" s="10"/>
      <c r="AMF58" s="10"/>
      <c r="AMG58" s="10"/>
      <c r="AMH58" s="10"/>
      <c r="AMI58" s="10"/>
      <c r="AMJ58" s="10"/>
    </row>
  </sheetData>
  <sheetProtection algorithmName="SHA-512" hashValue="KdgbfoBgdmuvFGJUli+IjNCJJMMrCNBd21nD9nJsPl8mJymTjkzP3NwwlpShkH71Ma9xEGwOKe0otuzvSVGSgw==" saltValue="7sFcz+s7W5ofl1ewFLDh4A==" spinCount="100000" sheet="1" formatCells="0" formatColumns="0" formatRows="0" autoFilter="0"/>
  <mergeCells count="8">
    <mergeCell ref="C33:F33"/>
    <mergeCell ref="C34:F34"/>
    <mergeCell ref="I6:J6"/>
    <mergeCell ref="L6:M6"/>
    <mergeCell ref="C31:D31"/>
    <mergeCell ref="E31:F31"/>
    <mergeCell ref="C32:D32"/>
    <mergeCell ref="E32:F32"/>
  </mergeCells>
  <pageMargins left="0.74791666666666701" right="0.196527777777778" top="0.59027777777777801" bottom="0.39374999999999999" header="0.51180555555555496" footer="0.51180555555555496"/>
  <pageSetup paperSize="9" scale="57" firstPageNumber="0" orientation="portrait" horizontalDpi="300" verticalDpi="300" r:id="rId1"/>
  <legacyDrawing r:id="rId2"/>
  <extLst>
    <ext xmlns:x14="http://schemas.microsoft.com/office/spreadsheetml/2009/9/main" uri="{78C0D931-6437-407d-A8EE-F0AAD7539E65}">
      <x14:conditionalFormattings>
        <x14:conditionalFormatting xmlns:xm="http://schemas.microsoft.com/office/excel/2006/main">
          <x14:cfRule type="cellIs" priority="4" operator="greaterThan" id="{014D06D2-E716-4BA7-AF4B-F0F1B7F0F34A}">
            <xm:f>'Lēmuma_T_(no-līdz)'!$C$21</xm:f>
            <x14:dxf>
              <font>
                <strike val="0"/>
              </font>
              <fill>
                <patternFill>
                  <bgColor rgb="FFFF0000"/>
                </patternFill>
              </fill>
            </x14:dxf>
          </x14:cfRule>
          <xm:sqref>C21</xm:sqref>
        </x14:conditionalFormatting>
        <x14:conditionalFormatting xmlns:xm="http://schemas.microsoft.com/office/excel/2006/main">
          <x14:cfRule type="cellIs" priority="3" operator="greaterThan" id="{C278A9CC-28F4-4A11-A74A-FF6D3F5DD38C}">
            <xm:f>'Lēmuma_T_(no-līdz)'!$D$21</xm:f>
            <x14:dxf>
              <font>
                <strike val="0"/>
              </font>
              <fill>
                <patternFill>
                  <bgColor rgb="FFFF0000"/>
                </patternFill>
              </fill>
            </x14:dxf>
          </x14:cfRule>
          <xm:sqref>D21</xm:sqref>
        </x14:conditionalFormatting>
        <x14:conditionalFormatting xmlns:xm="http://schemas.microsoft.com/office/excel/2006/main">
          <x14:cfRule type="cellIs" priority="2" operator="greaterThan" id="{C68B2AE7-1273-421B-AE36-23331FCFE9E6}">
            <xm:f>'Lēmuma_T_(no-līdz)'!$E$21</xm:f>
            <x14:dxf>
              <font>
                <strike val="0"/>
              </font>
              <fill>
                <patternFill>
                  <bgColor rgb="FFFF0000"/>
                </patternFill>
              </fill>
            </x14:dxf>
          </x14:cfRule>
          <xm:sqref>E21</xm:sqref>
        </x14:conditionalFormatting>
        <x14:conditionalFormatting xmlns:xm="http://schemas.microsoft.com/office/excel/2006/main">
          <x14:cfRule type="cellIs" priority="1" operator="greaterThan" id="{50869965-6740-4296-95F0-A768E488F9C5}">
            <xm:f>'Lēmuma_T_(no-līdz)'!$F$21</xm:f>
            <x14:dxf>
              <font>
                <strike val="0"/>
              </font>
              <fill>
                <patternFill>
                  <bgColor rgb="FFFF0000"/>
                </patternFill>
              </fill>
            </x14:dxf>
          </x14:cfRule>
          <xm:sqref>F21</xm:sqref>
        </x14:conditionalFormatting>
      </x14:conditionalFormattings>
    </ext>
  </extLst>
</worksheet>
</file>

<file path=docProps/app.xml><?xml version="1.0" encoding="utf-8"?>
<Properties xmlns="http://schemas.openxmlformats.org/officeDocument/2006/extended-properties" xmlns:vt="http://schemas.openxmlformats.org/officeDocument/2006/docPropsVTypes">
  <Template/>
  <TotalTime>30</TotalTime>
  <Application>Microsoft Excel</Application>
  <DocSecurity>0</DocSecurity>
  <ScaleCrop>false</ScaleCrop>
  <HeadingPairs>
    <vt:vector size="4" baseType="variant">
      <vt:variant>
        <vt:lpstr>Darblapas</vt:lpstr>
      </vt:variant>
      <vt:variant>
        <vt:i4>18</vt:i4>
      </vt:variant>
      <vt:variant>
        <vt:lpstr>Diapazoni ar nosaukumiem</vt:lpstr>
      </vt:variant>
      <vt:variant>
        <vt:i4>14</vt:i4>
      </vt:variant>
    </vt:vector>
  </HeadingPairs>
  <TitlesOfParts>
    <vt:vector size="32" baseType="lpstr">
      <vt:lpstr>Versija</vt:lpstr>
      <vt:lpstr>Paskaidrojumi_aizpildīšanai</vt:lpstr>
      <vt:lpstr>Kopsavilkums</vt:lpstr>
      <vt:lpstr>Elektr._cenas_progn._apraksts</vt:lpstr>
      <vt:lpstr>Elektr_cenas_prognoze</vt:lpstr>
      <vt:lpstr>Elektr_KOPSAVILKUMS</vt:lpstr>
      <vt:lpstr>Lēmuma_T_(no-līdz)</vt:lpstr>
      <vt:lpstr>Lēmuma_T_(no)</vt:lpstr>
      <vt:lpstr>Piemērotie_T_(no-līdz)</vt:lpstr>
      <vt:lpstr>Piemērotie_T_(no)</vt:lpstr>
      <vt:lpstr>Pašnoteiktie_T_(no-līdz)</vt:lpstr>
      <vt:lpstr>Pašnoteiktie_T_(no)</vt:lpstr>
      <vt:lpstr>Iepirktā_ūdens_izm</vt:lpstr>
      <vt:lpstr>Attīrīšanai_novad_notekūd_izm</vt:lpstr>
      <vt:lpstr>Pakalpojumu_apjomi</vt:lpstr>
      <vt:lpstr>Darbības_rezultāti</vt:lpstr>
      <vt:lpstr>Salīdzinājums_(no-līdz)</vt:lpstr>
      <vt:lpstr>Salīdzinājums_(no)</vt:lpstr>
      <vt:lpstr>Attīrīšanai_novad_notekūd_izm!Drukas_apgabals</vt:lpstr>
      <vt:lpstr>Darbības_rezultāti!Drukas_apgabals</vt:lpstr>
      <vt:lpstr>Elektr_KOPSAVILKUMS!Drukas_apgabals</vt:lpstr>
      <vt:lpstr>Iepirktā_ūdens_izm!Drukas_apgabals</vt:lpstr>
      <vt:lpstr>Kopsavilkums!Drukas_apgabals</vt:lpstr>
      <vt:lpstr>'Lēmuma_T_(no)'!Drukas_apgabals</vt:lpstr>
      <vt:lpstr>'Lēmuma_T_(no-līdz)'!Drukas_apgabals</vt:lpstr>
      <vt:lpstr>'Pašnoteiktie_T_(no)'!Drukas_apgabals</vt:lpstr>
      <vt:lpstr>'Pašnoteiktie_T_(no-līdz)'!Drukas_apgabals</vt:lpstr>
      <vt:lpstr>'Piemērotie_T_(no)'!Drukas_apgabals</vt:lpstr>
      <vt:lpstr>'Piemērotie_T_(no-līdz)'!Drukas_apgabals</vt:lpstr>
      <vt:lpstr>'Salīdzinājums_(no)'!Drukas_apgabals</vt:lpstr>
      <vt:lpstr>'Salīdzinājums_(no-līdz)'!Drukas_apgabals</vt:lpstr>
      <vt:lpstr>Elektr._cenas_progn._apraksts!nordpool</vt:lpstr>
    </vt:vector>
  </TitlesOfParts>
  <Company>Rigas udens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ilzeg</dc:creator>
  <dc:description/>
  <cp:lastModifiedBy>Dace Burtniece</cp:lastModifiedBy>
  <cp:revision>1</cp:revision>
  <cp:lastPrinted>2022-11-04T12:16:26Z</cp:lastPrinted>
  <dcterms:created xsi:type="dcterms:W3CDTF">2009-04-24T07:56:54Z</dcterms:created>
  <dcterms:modified xsi:type="dcterms:W3CDTF">2023-12-05T03:32:27Z</dcterms:modified>
  <dc:language>lv-LV</dc:languag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16.0300</vt:lpwstr>
  </property>
  <property fmtid="{D5CDD505-2E9C-101B-9397-08002B2CF9AE}" pid="3" name="Company">
    <vt:lpwstr>Rigas udens</vt:lpwstr>
  </property>
  <property fmtid="{D5CDD505-2E9C-101B-9397-08002B2CF9AE}" pid="4" name="DocSecurity">
    <vt:i4>0</vt:i4>
  </property>
  <property fmtid="{D5CDD505-2E9C-101B-9397-08002B2CF9AE}" pid="5" name="HyperlinksChanged">
    <vt:bool>false</vt:bool>
  </property>
  <property fmtid="{D5CDD505-2E9C-101B-9397-08002B2CF9AE}" pid="6" name="LinksUpToDate">
    <vt:bool>false</vt:bool>
  </property>
  <property fmtid="{D5CDD505-2E9C-101B-9397-08002B2CF9AE}" pid="7" name="ScaleCrop">
    <vt:bool>false</vt:bool>
  </property>
  <property fmtid="{D5CDD505-2E9C-101B-9397-08002B2CF9AE}" pid="8" name="ShareDoc">
    <vt:bool>false</vt:bool>
  </property>
</Properties>
</file>