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dace\Desktop\"/>
    </mc:Choice>
  </mc:AlternateContent>
  <xr:revisionPtr revIDLastSave="0" documentId="13_ncr:1_{E1CC9B98-4DFC-4AF6-B772-DE1E183D57D5}" xr6:coauthVersionLast="45" xr6:coauthVersionMax="45" xr10:uidLastSave="{00000000-0000-0000-0000-000000000000}"/>
  <bookViews>
    <workbookView xWindow="-110" yWindow="-110" windowWidth="19420" windowHeight="10420" xr2:uid="{1C6B1C7C-32B6-4BD4-B287-26F43FD35410}"/>
  </bookViews>
  <sheets>
    <sheet name="Tarifi 2011-20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 localSheetId="0">#REF!</definedName>
    <definedName name="_">#REF!</definedName>
    <definedName name="__" localSheetId="0">#REF!</definedName>
    <definedName name="__">#REF!</definedName>
    <definedName name="___" localSheetId="0">#REF!</definedName>
    <definedName name="___">#REF!</definedName>
    <definedName name="____" localSheetId="0">#REF!</definedName>
    <definedName name="____">#REF!</definedName>
    <definedName name="_____" localSheetId="0">#REF!</definedName>
    <definedName name="_____">#REF!</definedName>
    <definedName name="______" localSheetId="0">#REF!</definedName>
    <definedName name="______">#REF!</definedName>
    <definedName name="_______" localSheetId="0">#REF!</definedName>
    <definedName name="_______">#REF!</definedName>
    <definedName name="________" localSheetId="0">#REF!</definedName>
    <definedName name="________">#REF!</definedName>
    <definedName name="_________" localSheetId="0">#REF!</definedName>
    <definedName name="_________">#REF!</definedName>
    <definedName name="____________" localSheetId="0">#REF!</definedName>
    <definedName name="____________">#REF!</definedName>
    <definedName name="______________" localSheetId="0">#REF!</definedName>
    <definedName name="______________">#REF!</definedName>
    <definedName name="_______________" localSheetId="0">#REF!</definedName>
    <definedName name="_______________">#REF!</definedName>
    <definedName name="____________________" localSheetId="0">#REF!</definedName>
    <definedName name="____________________">#REF!</definedName>
    <definedName name="__________________________________________brm2">[1]Taul4!$E$3</definedName>
    <definedName name="_________________________________________brm2">[1]Taul4!$E$3</definedName>
    <definedName name="________________________________________brm2">[1]Taul4!$E$3</definedName>
    <definedName name="_______________________________________brm2">[2]Taul4!$E$3</definedName>
    <definedName name="______________________________________brm2">[1]Taul4!$E$3</definedName>
    <definedName name="_____________________________________brm2">[1]Taul4!$E$3</definedName>
    <definedName name="___________________________________brm2">[1]Taul4!$E$3</definedName>
    <definedName name="__________________________________brm2">[1]Taul4!$E$3</definedName>
    <definedName name="________________________________brm2">[1]Taul4!$E$3</definedName>
    <definedName name="_______________________________brm2">[3]Taul4!$E$3</definedName>
    <definedName name="______________________________brm2">[1]Taul4!$E$3</definedName>
    <definedName name="_____________________________brm2">[1]Taul4!$E$3</definedName>
    <definedName name="____________________________brm2">[1]Taul4!$E$3</definedName>
    <definedName name="___________________________brm2">[1]Taul4!$E$3</definedName>
    <definedName name="__________________________brm2">[2]Taul4!$E$3</definedName>
    <definedName name="_________________________brm2">[1]Taul4!$E$3</definedName>
    <definedName name="________________________brm2">[1]Taul4!$E$3</definedName>
    <definedName name="_______________________brm2">[2]Taul4!$E$3</definedName>
    <definedName name="______________________brm2">[1]Taul4!$E$3</definedName>
    <definedName name="_____________________brm2">[1]Taul4!$E$3</definedName>
    <definedName name="____________________brm2">[1]Taul4!$E$3</definedName>
    <definedName name="___________________brm2">[1]Taul4!$E$3</definedName>
    <definedName name="__________________brm2">[2]Taul4!$E$3</definedName>
    <definedName name="_________________brm2">[1]Taul4!$E$3</definedName>
    <definedName name="________________brm2">[3]Taul4!$E$3</definedName>
    <definedName name="_______________brm2">[2]Taul4!$E$3</definedName>
    <definedName name="______________brm2">[1]Taul4!$E$3</definedName>
    <definedName name="_____________brm2">[1]Taul4!$E$3</definedName>
    <definedName name="____________brm2">[1]Taul4!$E$3</definedName>
    <definedName name="___________brm2">[1]Taul4!$E$3</definedName>
    <definedName name="___________lig1" localSheetId="0">#REF!</definedName>
    <definedName name="___________lig1">#REF!</definedName>
    <definedName name="___________lig2" localSheetId="0">#REF!</definedName>
    <definedName name="___________lig2">#REF!</definedName>
    <definedName name="___________lig3" localSheetId="0">#REF!</definedName>
    <definedName name="___________lig3">#REF!</definedName>
    <definedName name="___________lig4" localSheetId="0">#REF!</definedName>
    <definedName name="___________lig4">#REF!</definedName>
    <definedName name="___________lig5" localSheetId="0">#REF!</definedName>
    <definedName name="___________lig5">#REF!</definedName>
    <definedName name="___________lig6" localSheetId="0">#REF!</definedName>
    <definedName name="___________lig6">#REF!</definedName>
    <definedName name="___________lig7" localSheetId="0">#REF!</definedName>
    <definedName name="___________lig7">#REF!</definedName>
    <definedName name="__________brm2">[1]Taul4!$E$3</definedName>
    <definedName name="__________lig1" localSheetId="0">#REF!</definedName>
    <definedName name="__________lig1">#REF!</definedName>
    <definedName name="__________lig2" localSheetId="0">#REF!</definedName>
    <definedName name="__________lig2">#REF!</definedName>
    <definedName name="__________lig3" localSheetId="0">#REF!</definedName>
    <definedName name="__________lig3">#REF!</definedName>
    <definedName name="__________lig4" localSheetId="0">#REF!</definedName>
    <definedName name="__________lig4">#REF!</definedName>
    <definedName name="__________lig5" localSheetId="0">#REF!</definedName>
    <definedName name="__________lig5">#REF!</definedName>
    <definedName name="__________lig6" localSheetId="0">#REF!</definedName>
    <definedName name="__________lig6">#REF!</definedName>
    <definedName name="__________lig7" localSheetId="0">#REF!</definedName>
    <definedName name="__________lig7">#REF!</definedName>
    <definedName name="_________brm2">[1]Taul4!$E$3</definedName>
    <definedName name="_________lig1" localSheetId="0">#REF!</definedName>
    <definedName name="_________lig1">#REF!</definedName>
    <definedName name="_________lig2" localSheetId="0">#REF!</definedName>
    <definedName name="_________lig2">#REF!</definedName>
    <definedName name="_________lig3" localSheetId="0">#REF!</definedName>
    <definedName name="_________lig3">#REF!</definedName>
    <definedName name="_________lig4" localSheetId="0">#REF!</definedName>
    <definedName name="_________lig4">#REF!</definedName>
    <definedName name="_________lig5" localSheetId="0">#REF!</definedName>
    <definedName name="_________lig5">#REF!</definedName>
    <definedName name="_________lig6" localSheetId="0">#REF!</definedName>
    <definedName name="_________lig6">#REF!</definedName>
    <definedName name="_________lig7" localSheetId="0">#REF!</definedName>
    <definedName name="_________lig7">#REF!</definedName>
    <definedName name="________brm2">[1]Taul4!$E$3</definedName>
    <definedName name="________lig1" localSheetId="0">#REF!</definedName>
    <definedName name="________lig1">#REF!</definedName>
    <definedName name="________lig2" localSheetId="0">#REF!</definedName>
    <definedName name="________lig2">#REF!</definedName>
    <definedName name="________lig3" localSheetId="0">#REF!</definedName>
    <definedName name="________lig3">#REF!</definedName>
    <definedName name="________lig4" localSheetId="0">#REF!</definedName>
    <definedName name="________lig4">#REF!</definedName>
    <definedName name="________lig5" localSheetId="0">#REF!</definedName>
    <definedName name="________lig5">#REF!</definedName>
    <definedName name="________lig6" localSheetId="0">#REF!</definedName>
    <definedName name="________lig6">#REF!</definedName>
    <definedName name="________lig7" localSheetId="0">#REF!</definedName>
    <definedName name="________lig7">#REF!</definedName>
    <definedName name="_______brm2">[1]Taul4!$E$3</definedName>
    <definedName name="_______lig1" localSheetId="0">#REF!</definedName>
    <definedName name="_______lig1">#REF!</definedName>
    <definedName name="_______lig2" localSheetId="0">#REF!</definedName>
    <definedName name="_______lig2">#REF!</definedName>
    <definedName name="_______lig3" localSheetId="0">#REF!</definedName>
    <definedName name="_______lig3">#REF!</definedName>
    <definedName name="_______lig4" localSheetId="0">#REF!</definedName>
    <definedName name="_______lig4">#REF!</definedName>
    <definedName name="_______lig5" localSheetId="0">#REF!</definedName>
    <definedName name="_______lig5">#REF!</definedName>
    <definedName name="_______lig6" localSheetId="0">#REF!</definedName>
    <definedName name="_______lig6">#REF!</definedName>
    <definedName name="_______lig7" localSheetId="0">#REF!</definedName>
    <definedName name="_______lig7">#REF!</definedName>
    <definedName name="______brm2">[1]Taul4!$E$3</definedName>
    <definedName name="______lig1" localSheetId="0">#REF!</definedName>
    <definedName name="______lig1">#REF!</definedName>
    <definedName name="______lig2" localSheetId="0">#REF!</definedName>
    <definedName name="______lig2">#REF!</definedName>
    <definedName name="______lig3" localSheetId="0">#REF!</definedName>
    <definedName name="______lig3">#REF!</definedName>
    <definedName name="______lig4" localSheetId="0">#REF!</definedName>
    <definedName name="______lig4">#REF!</definedName>
    <definedName name="______lig5" localSheetId="0">#REF!</definedName>
    <definedName name="______lig5">#REF!</definedName>
    <definedName name="______lig6" localSheetId="0">#REF!</definedName>
    <definedName name="______lig6">#REF!</definedName>
    <definedName name="______lig7" localSheetId="0">#REF!</definedName>
    <definedName name="______lig7">#REF!</definedName>
    <definedName name="_____brm2">[1]Taul4!$E$3</definedName>
    <definedName name="_____lig1" localSheetId="0">#REF!</definedName>
    <definedName name="_____lig1">#REF!</definedName>
    <definedName name="_____lig2" localSheetId="0">#REF!</definedName>
    <definedName name="_____lig2">#REF!</definedName>
    <definedName name="_____lig3" localSheetId="0">#REF!</definedName>
    <definedName name="_____lig3">#REF!</definedName>
    <definedName name="_____lig4" localSheetId="0">#REF!</definedName>
    <definedName name="_____lig4">#REF!</definedName>
    <definedName name="_____lig5" localSheetId="0">#REF!</definedName>
    <definedName name="_____lig5">#REF!</definedName>
    <definedName name="_____lig6" localSheetId="0">#REF!</definedName>
    <definedName name="_____lig6">#REF!</definedName>
    <definedName name="_____lig7" localSheetId="0">#REF!</definedName>
    <definedName name="_____lig7">#REF!</definedName>
    <definedName name="____brm2">[1]Taul4!$E$3</definedName>
    <definedName name="____lig1" localSheetId="0">#REF!</definedName>
    <definedName name="____lig1">#REF!</definedName>
    <definedName name="____lig2" localSheetId="0">#REF!</definedName>
    <definedName name="____lig2">#REF!</definedName>
    <definedName name="____lig3" localSheetId="0">#REF!</definedName>
    <definedName name="____lig3">#REF!</definedName>
    <definedName name="____lig4" localSheetId="0">#REF!</definedName>
    <definedName name="____lig4">#REF!</definedName>
    <definedName name="____lig5" localSheetId="0">#REF!</definedName>
    <definedName name="____lig5">#REF!</definedName>
    <definedName name="____lig6" localSheetId="0">#REF!</definedName>
    <definedName name="____lig6">#REF!</definedName>
    <definedName name="____lig7" localSheetId="0">#REF!</definedName>
    <definedName name="____lig7">#REF!</definedName>
    <definedName name="___brm2">[1]Taul4!$E$3</definedName>
    <definedName name="___lig1" localSheetId="0">#REF!</definedName>
    <definedName name="___lig1">#REF!</definedName>
    <definedName name="___lig2" localSheetId="0">#REF!</definedName>
    <definedName name="___lig2">#REF!</definedName>
    <definedName name="___lig3" localSheetId="0">#REF!</definedName>
    <definedName name="___lig3">#REF!</definedName>
    <definedName name="___lig4" localSheetId="0">#REF!</definedName>
    <definedName name="___lig4">#REF!</definedName>
    <definedName name="___lig5" localSheetId="0">#REF!</definedName>
    <definedName name="___lig5">#REF!</definedName>
    <definedName name="___lig6" localSheetId="0">#REF!</definedName>
    <definedName name="___lig6">#REF!</definedName>
    <definedName name="___lig7" localSheetId="0">#REF!</definedName>
    <definedName name="___lig7">#REF!</definedName>
    <definedName name="__brm2">[2]Taul4!$E$3</definedName>
    <definedName name="__lig1" localSheetId="0">#REF!</definedName>
    <definedName name="__lig1">#REF!</definedName>
    <definedName name="__lig2" localSheetId="0">#REF!</definedName>
    <definedName name="__lig2">#REF!</definedName>
    <definedName name="__lig3" localSheetId="0">#REF!</definedName>
    <definedName name="__lig3">#REF!</definedName>
    <definedName name="__lig4" localSheetId="0">#REF!</definedName>
    <definedName name="__lig4">#REF!</definedName>
    <definedName name="__lig5" localSheetId="0">#REF!</definedName>
    <definedName name="__lig5">#REF!</definedName>
    <definedName name="__lig6" localSheetId="0">#REF!</definedName>
    <definedName name="__lig6">#REF!</definedName>
    <definedName name="__lig7" localSheetId="0">#REF!</definedName>
    <definedName name="__lig7">#REF!</definedName>
    <definedName name="_1.1." localSheetId="0">#REF!</definedName>
    <definedName name="_1.1.">#REF!</definedName>
    <definedName name="_1.10." localSheetId="0">#REF!</definedName>
    <definedName name="_1.10.">#REF!</definedName>
    <definedName name="_1.12." localSheetId="0">#REF!</definedName>
    <definedName name="_1.12.">#REF!</definedName>
    <definedName name="_1.4." localSheetId="0">#REF!</definedName>
    <definedName name="_1.4.">#REF!</definedName>
    <definedName name="_1.5." localSheetId="0">#REF!</definedName>
    <definedName name="_1.5.">#REF!</definedName>
    <definedName name="_1.6." localSheetId="0">#REF!</definedName>
    <definedName name="_1.6.">#REF!</definedName>
    <definedName name="_1.7." localSheetId="0">#REF!</definedName>
    <definedName name="_1.7.">#REF!</definedName>
    <definedName name="_1.8." localSheetId="0">#REF!</definedName>
    <definedName name="_1.8.">#REF!</definedName>
    <definedName name="_1.9." localSheetId="0">#REF!</definedName>
    <definedName name="_1.9.">#REF!</definedName>
    <definedName name="_10____123Graph_ACHART_1" hidden="1">[4]Sheet1!#REF!</definedName>
    <definedName name="_10__123Graph_ACHART_2" hidden="1">[4]Sheet1!#REF!</definedName>
    <definedName name="_100__123Graph_DCHART_1" hidden="1">[4]Sheet1!#REF!</definedName>
    <definedName name="_12__123Graph_ACHART_1" hidden="1">[4]Sheet1!#REF!</definedName>
    <definedName name="_15__123Graph_BCHART_1" hidden="1">[4]Sheet1!#REF!</definedName>
    <definedName name="_20____123Graph_ACHART_2" hidden="1">[4]Sheet1!#REF!</definedName>
    <definedName name="_20__123Graph_CCHART_1" hidden="1">[4]Sheet1!#REF!</definedName>
    <definedName name="_24__123Graph_ACHART_2" hidden="1">[4]Sheet1!#REF!</definedName>
    <definedName name="_25__123Graph_DCHART_1" hidden="1">[4]Sheet1!#REF!</definedName>
    <definedName name="_30____123Graph_BCHART_1" hidden="1">[4]Sheet1!#REF!</definedName>
    <definedName name="_36__123Graph_BCHART_1" hidden="1">[4]Sheet1!#REF!</definedName>
    <definedName name="_40____123Graph_CCHART_1" hidden="1">[4]Sheet1!#REF!</definedName>
    <definedName name="_48__123Graph_CCHART_1" hidden="1">[4]Sheet1!#REF!</definedName>
    <definedName name="_5__123Graph_ACHART_1" hidden="1">[4]Sheet1!#REF!</definedName>
    <definedName name="_50____123Graph_DCHART_1" hidden="1">[4]Sheet1!#REF!</definedName>
    <definedName name="_60__123Graph_ACHART_1" hidden="1">[4]Sheet1!#REF!</definedName>
    <definedName name="_60__123Graph_DCHART_1" hidden="1">[4]Sheet1!#REF!</definedName>
    <definedName name="_70__123Graph_ACHART_2" hidden="1">[4]Sheet1!#REF!</definedName>
    <definedName name="_80__123Graph_BCHART_1" hidden="1">[4]Sheet1!#REF!</definedName>
    <definedName name="_90__123Graph_CCHART_1" hidden="1">[4]Sheet1!#REF!</definedName>
    <definedName name="_brm2">[5]Taul4!$E$3</definedName>
    <definedName name="_lig1" localSheetId="0">#REF!</definedName>
    <definedName name="_lig1">#REF!</definedName>
    <definedName name="_lig2" localSheetId="0">#REF!</definedName>
    <definedName name="_lig2">#REF!</definedName>
    <definedName name="_lig3" localSheetId="0">#REF!</definedName>
    <definedName name="_lig3">#REF!</definedName>
    <definedName name="_lig4" localSheetId="0">#REF!</definedName>
    <definedName name="_lig4">#REF!</definedName>
    <definedName name="_lig5" localSheetId="0">#REF!</definedName>
    <definedName name="_lig5">#REF!</definedName>
    <definedName name="_lig6" localSheetId="0">#REF!</definedName>
    <definedName name="_lig6">#REF!</definedName>
    <definedName name="_lig7" localSheetId="0">#REF!</definedName>
    <definedName name="_lig7">#REF!</definedName>
    <definedName name="a" hidden="1">[4]Sheet1!#REF!</definedName>
    <definedName name="a_2" localSheetId="0">#REF!</definedName>
    <definedName name="a_2">#REF!</definedName>
    <definedName name="a_3" localSheetId="0">#REF!</definedName>
    <definedName name="a_3">#REF!</definedName>
    <definedName name="a_4" localSheetId="0">#REF!</definedName>
    <definedName name="a_4">#REF!</definedName>
    <definedName name="a_5" localSheetId="0">#REF!</definedName>
    <definedName name="a_5">#REF!</definedName>
    <definedName name="a_6" localSheetId="0">#REF!</definedName>
    <definedName name="a_6">#REF!</definedName>
    <definedName name="aa" hidden="1">[4]Sheet1!#REF!</definedName>
    <definedName name="aaaa" localSheetId="0">#REF!</definedName>
    <definedName name="aaaa">#REF!</definedName>
    <definedName name="aaad" localSheetId="0">'[6]Transp-1'!#REF!</definedName>
    <definedName name="aaad">'[6]Transp-1'!#REF!</definedName>
    <definedName name="ad">[7]kor_koef!$B$4</definedName>
    <definedName name="adm">'[8]SA_tarifs+AG_ieņēmumi'!$M$14</definedName>
    <definedName name="admin">'[9]SA_tarifs+AG_ieņēmumi'!$M$14</definedName>
    <definedName name="admin_2007">'[9]SA_tarifs+AG_ieņēmumi'!$M$14</definedName>
    <definedName name="AKZ_Angebot" localSheetId="0">#REF!</definedName>
    <definedName name="AKZ_Angebot">#REF!</definedName>
    <definedName name="AKZ_Auftrag" localSheetId="0">#REF!</definedName>
    <definedName name="AKZ_Auftrag">#REF!</definedName>
    <definedName name="alg_koef" localSheetId="0">#REF!</definedName>
    <definedName name="alg_koef">#REF!</definedName>
    <definedName name="Ang._Datum" localSheetId="0">#REF!</definedName>
    <definedName name="Ang._Datum">#REF!</definedName>
    <definedName name="anscount" hidden="1">2</definedName>
    <definedName name="at">[7]kor_koef!$B$5</definedName>
    <definedName name="Auftr._Datum" localSheetId="0">#REF!</definedName>
    <definedName name="Auftr._Datum">#REF!</definedName>
    <definedName name="Augsnes_biezums" localSheetId="0">#REF!</definedName>
    <definedName name="Augsnes_biezums">#REF!</definedName>
    <definedName name="b">[7]kor_koef!$B$10</definedName>
    <definedName name="B_sk_a">'[7]Shem_Atkrit+DRN'!$C$49</definedName>
    <definedName name="B_ska_bio">'[7]Shem_Atkrit+DRN'!$C$50</definedName>
    <definedName name="B_ska_i">'[7]Shem_Atkrit+DRN'!$C$51</definedName>
    <definedName name="bb" localSheetId="0">#REF!</definedName>
    <definedName name="bb">#REF!</definedName>
    <definedName name="bbb" localSheetId="0">'[10]BOQ(Sagatavošanas darbi)'!#REF!</definedName>
    <definedName name="bbb">'[10]BOQ(Sagatavošanas darbi)'!#REF!</definedName>
    <definedName name="Bearbeiter" localSheetId="0">#REF!</definedName>
    <definedName name="Bearbeiter">#REF!</definedName>
    <definedName name="bg">'[11]Pebo grafiks'!$G$5</definedName>
    <definedName name="bill_01_total" localSheetId="0">#REF!</definedName>
    <definedName name="bill_01_total">#REF!</definedName>
    <definedName name="bill_02_total" localSheetId="0">#REF!</definedName>
    <definedName name="bill_02_total">#REF!</definedName>
    <definedName name="bill_03_total" localSheetId="0">#REF!</definedName>
    <definedName name="bill_03_total">#REF!</definedName>
    <definedName name="bill_03b_total" localSheetId="0">#REF!</definedName>
    <definedName name="bill_03b_total">#REF!</definedName>
    <definedName name="bill_04_total" localSheetId="0">#REF!</definedName>
    <definedName name="bill_04_total">#REF!</definedName>
    <definedName name="bill_05_total" localSheetId="0">#REF!</definedName>
    <definedName name="bill_05_total">#REF!</definedName>
    <definedName name="bill_05b_total" localSheetId="0">#REF!</definedName>
    <definedName name="bill_05b_total">#REF!</definedName>
    <definedName name="bill_06_total" localSheetId="0">#REF!</definedName>
    <definedName name="bill_06_total">#REF!</definedName>
    <definedName name="bill_07_total" localSheetId="0">#REF!</definedName>
    <definedName name="bill_07_total">#REF!</definedName>
    <definedName name="bill_07b_total" localSheetId="0">#REF!</definedName>
    <definedName name="bill_07b_total">#REF!</definedName>
    <definedName name="bill_08_total" localSheetId="0">#REF!</definedName>
    <definedName name="bill_08_total">#REF!</definedName>
    <definedName name="bill_08a_total" localSheetId="0">#REF!</definedName>
    <definedName name="bill_08a_total">#REF!</definedName>
    <definedName name="bill_09_total" localSheetId="0">#REF!</definedName>
    <definedName name="bill_09_total">#REF!</definedName>
    <definedName name="bill_09a_total" localSheetId="0">#REF!</definedName>
    <definedName name="bill_09a_total">#REF!</definedName>
    <definedName name="bill_10_total" localSheetId="0">#REF!</definedName>
    <definedName name="bill_10_total">#REF!</definedName>
    <definedName name="bill_10a_total" localSheetId="0">#REF!</definedName>
    <definedName name="bill_10a_total">#REF!</definedName>
    <definedName name="bill_11_total" localSheetId="0">#REF!</definedName>
    <definedName name="bill_11_total">#REF!</definedName>
    <definedName name="bill_11a_total" localSheetId="0">#REF!</definedName>
    <definedName name="bill_11a_total">#REF!</definedName>
    <definedName name="bill_12_total" localSheetId="0">#REF!</definedName>
    <definedName name="bill_12_total">#REF!</definedName>
    <definedName name="bill_13_total" localSheetId="0">#REF!</definedName>
    <definedName name="bill_13_total">#REF!</definedName>
    <definedName name="bill_14_total" localSheetId="0">#REF!</definedName>
    <definedName name="bill_14_total">#REF!</definedName>
    <definedName name="bill_15_total" localSheetId="0">#REF!</definedName>
    <definedName name="bill_15_total">#REF!</definedName>
    <definedName name="bill_16_total" localSheetId="0">#REF!</definedName>
    <definedName name="bill_16_total">#REF!</definedName>
    <definedName name="bill_17_total" localSheetId="0">#REF!</definedName>
    <definedName name="bill_17_total">#REF!</definedName>
    <definedName name="bill_18_total" localSheetId="0">#REF!</definedName>
    <definedName name="bill_18_total">#REF!</definedName>
    <definedName name="bill_19_total" localSheetId="0">#REF!</definedName>
    <definedName name="bill_19_total">#REF!</definedName>
    <definedName name="bill_20_total" localSheetId="0">#REF!</definedName>
    <definedName name="bill_20_total">#REF!</definedName>
    <definedName name="bill_21_total" localSheetId="0">#REF!</definedName>
    <definedName name="bill_21_total">#REF!</definedName>
    <definedName name="bill_A_total" localSheetId="0">#REF!</definedName>
    <definedName name="bill_A_total">#REF!</definedName>
    <definedName name="bill_E_total" localSheetId="0">#REF!</definedName>
    <definedName name="bill_E_total">#REF!</definedName>
    <definedName name="bm" localSheetId="0">#REF!</definedName>
    <definedName name="bm">#REF!</definedName>
    <definedName name="bmb" localSheetId="0">#REF!</definedName>
    <definedName name="bmb">#REF!</definedName>
    <definedName name="bruttonelio">[2]Taul4!$E$3</definedName>
    <definedName name="C_k_platums" localSheetId="0">#REF!</definedName>
    <definedName name="C_k_platums">#REF!</definedName>
    <definedName name="cb" localSheetId="0" hidden="1">[4]Sheet1!#REF!</definedName>
    <definedName name="cb" hidden="1">[4]Sheet1!#REF!</definedName>
    <definedName name="cc" localSheetId="0">#REF!</definedName>
    <definedName name="cc">#REF!</definedName>
    <definedName name="Cent_Stacija" localSheetId="0">#REF!</definedName>
    <definedName name="Cent_Stacija">#REF!</definedName>
    <definedName name="code" localSheetId="0">#REF!</definedName>
    <definedName name="code">#REF!</definedName>
    <definedName name="D_2" localSheetId="0">#REF!</definedName>
    <definedName name="D_2">#REF!</definedName>
    <definedName name="D_3" localSheetId="0">#REF!</definedName>
    <definedName name="D_3">#REF!</definedName>
    <definedName name="D_4" localSheetId="0">#REF!</definedName>
    <definedName name="D_4">#REF!</definedName>
    <definedName name="D_5" localSheetId="0">#REF!</definedName>
    <definedName name="D_5">#REF!</definedName>
    <definedName name="D_6" localSheetId="0">#REF!</definedName>
    <definedName name="D_6">#REF!</definedName>
    <definedName name="da" localSheetId="0">#REF!</definedName>
    <definedName name="da">#REF!</definedName>
    <definedName name="dab" localSheetId="0">#REF!</definedName>
    <definedName name="dab">#REF!</definedName>
    <definedName name="dd" hidden="1">[12]Sheet1!#REF!</definedName>
    <definedName name="dddf" hidden="1">[12]Sheet1!#REF!</definedName>
    <definedName name="deg">'[13]4.1'!$I$3</definedName>
    <definedName name="degv">'[13]Transp-1'!#REF!</definedName>
    <definedName name="dg" localSheetId="0">#REF!</definedName>
    <definedName name="dg">#REF!</definedName>
    <definedName name="dgk" localSheetId="0">#REF!</definedName>
    <definedName name="dgk">#REF!</definedName>
    <definedName name="dr">[7]kor_koef!$B$11</definedName>
    <definedName name="_xlnm.Print_Area" localSheetId="0">'Tarifi 2011-2021'!$B$1:$Y$50</definedName>
    <definedName name="ds" localSheetId="0">#REF!</definedName>
    <definedName name="ds">#REF!</definedName>
    <definedName name="ee" localSheetId="0" hidden="1">[12]Sheet1!#REF!</definedName>
    <definedName name="ee" hidden="1">[12]Sheet1!#REF!</definedName>
    <definedName name="eee" localSheetId="0">'[14]BOQ(Sagatavošanas darbi)'!#REF!</definedName>
    <definedName name="eee">'[14]BOQ(Sagatavošanas darbi)'!#REF!</definedName>
    <definedName name="Eiro">'[15]25.p 2014_fakts'!$A$2</definedName>
    <definedName name="Elektr_1" localSheetId="0">#REF!</definedName>
    <definedName name="Elektr_1">#REF!</definedName>
    <definedName name="ER" localSheetId="0">#REF!</definedName>
    <definedName name="ER">#REF!</definedName>
    <definedName name="eur">'[13]3'!$A$2</definedName>
    <definedName name="euro">'[9]SA_tarifs+AG_ieņēmumi'!$A$2</definedName>
    <definedName name="Excel_BuiltIn_Print_Area">NA()</definedName>
    <definedName name="Excel_BuiltIn_Print_Area_2_1">"$Iecavnieks.$#REF!$#REF!:$#REF!$#REF!"</definedName>
    <definedName name="Excel_BuiltIn_Print_Area_2_1_1">"$Iecavnieks.$#REF!$#REF!:$#REF!$#REF!"</definedName>
    <definedName name="Faktorgruppe1" localSheetId="0">#REF!</definedName>
    <definedName name="Faktorgruppe1">#REF!</definedName>
    <definedName name="Faktorgruppe2" localSheetId="0">#REF!</definedName>
    <definedName name="Faktorgruppe2">#REF!</definedName>
    <definedName name="Faktorgruppe3" localSheetId="0">#REF!</definedName>
    <definedName name="Faktorgruppe3">#REF!</definedName>
    <definedName name="Faktorgruppe4" localSheetId="0">#REF!</definedName>
    <definedName name="Faktorgruppe4">#REF!</definedName>
    <definedName name="Faktorgruppe5" localSheetId="0">#REF!</definedName>
    <definedName name="Faktorgruppe5">#REF!</definedName>
    <definedName name="Faktorgruppe6" localSheetId="0">#REF!</definedName>
    <definedName name="Faktorgruppe6">#REF!</definedName>
    <definedName name="Faktorgruppe7" localSheetId="0">#REF!</definedName>
    <definedName name="Faktorgruppe7">#REF!</definedName>
    <definedName name="Faktorgruppe8" localSheetId="0">#REF!</definedName>
    <definedName name="Faktorgruppe8">#REF!</definedName>
    <definedName name="Faktorgruppe9" localSheetId="0">#REF!</definedName>
    <definedName name="Faktorgruppe9">#REF!</definedName>
    <definedName name="Faktorwerte" localSheetId="0">#REF!</definedName>
    <definedName name="Faktorwerte">#REF!</definedName>
    <definedName name="Faktorwerte_der_Faktorgruppen" localSheetId="0">#REF!</definedName>
    <definedName name="Faktorwerte_der_Faktorgruppen">#REF!</definedName>
    <definedName name="ff" hidden="1">[4]Sheet1!#REF!</definedName>
    <definedName name="fg" localSheetId="0">#REF!</definedName>
    <definedName name="fg">#REF!</definedName>
    <definedName name="fh" localSheetId="0">#REF!</definedName>
    <definedName name="fh">#REF!</definedName>
    <definedName name="g">[7]kor_koef!$B$12</definedName>
    <definedName name="gg" hidden="1">[4]Sheet1!#REF!</definedName>
    <definedName name="ggggggggggg">'[14]BOQ(Sagatavošanas darbi)'!#REF!</definedName>
    <definedName name="gk" localSheetId="0">#REF!</definedName>
    <definedName name="gk">#REF!</definedName>
    <definedName name="Grāvja_dziļums" localSheetId="0">#REF!</definedName>
    <definedName name="Grāvja_dziļums">#REF!</definedName>
    <definedName name="Grāvja_platums" localSheetId="0">#REF!</definedName>
    <definedName name="Grāvja_platums">#REF!</definedName>
    <definedName name="grunt" localSheetId="0">#REF!</definedName>
    <definedName name="grunt">#REF!</definedName>
    <definedName name="Gruppenname1" localSheetId="0">#REF!</definedName>
    <definedName name="Gruppenname1">#REF!</definedName>
    <definedName name="Gruppenname2" localSheetId="0">#REF!</definedName>
    <definedName name="Gruppenname2">#REF!</definedName>
    <definedName name="Gruppenname3" localSheetId="0">#REF!</definedName>
    <definedName name="Gruppenname3">#REF!</definedName>
    <definedName name="Gruppenname4" localSheetId="0">#REF!</definedName>
    <definedName name="Gruppenname4">#REF!</definedName>
    <definedName name="Gruppenname5" localSheetId="0">#REF!</definedName>
    <definedName name="Gruppenname5">#REF!</definedName>
    <definedName name="Gruppenname6" localSheetId="0">#REF!</definedName>
    <definedName name="Gruppenname6">#REF!</definedName>
    <definedName name="Gruppenname7" localSheetId="0">#REF!</definedName>
    <definedName name="Gruppenname7">#REF!</definedName>
    <definedName name="Gruppenname8" localSheetId="0">#REF!</definedName>
    <definedName name="Gruppenname8">#REF!</definedName>
    <definedName name="Gruppenname9" localSheetId="0">#REF!</definedName>
    <definedName name="Gruppenname9">#REF!</definedName>
    <definedName name="hh" hidden="1">[12]Sheet1!#REF!</definedName>
    <definedName name="hhhhh">'[14]BOQ(Sagatavošanas darbi)'!#REF!</definedName>
    <definedName name="hj" localSheetId="0">#REF!</definedName>
    <definedName name="hj">#REF!</definedName>
    <definedName name="hjhk" localSheetId="0">#REF!</definedName>
    <definedName name="hjhk">#REF!</definedName>
    <definedName name="hl" localSheetId="0">#REF!</definedName>
    <definedName name="hl">#REF!</definedName>
    <definedName name="hvz" localSheetId="0">#REF!</definedName>
    <definedName name="hvz">#REF!</definedName>
    <definedName name="ii" hidden="1">[12]Sheet1!#REF!</definedName>
    <definedName name="III" localSheetId="0">#REF!</definedName>
    <definedName name="III">#REF!</definedName>
    <definedName name="IIII" localSheetId="0">#REF!</definedName>
    <definedName name="IIII">#REF!</definedName>
    <definedName name="IIIIYYY" localSheetId="0">#REF!</definedName>
    <definedName name="IIIIYYY">#REF!</definedName>
    <definedName name="jj" hidden="1">[4]Sheet1!#REF!</definedName>
    <definedName name="K_3.1.1.3" localSheetId="0">#REF!</definedName>
    <definedName name="K_3.1.1.3">#REF!</definedName>
    <definedName name="kate" localSheetId="0">#REF!</definedName>
    <definedName name="kate">#REF!</definedName>
    <definedName name="KF">[16]INVESTĪCIJAS!$C$29</definedName>
    <definedName name="ko" localSheetId="0">#REF!</definedName>
    <definedName name="ko">#REF!</definedName>
    <definedName name="koef_d_tel" localSheetId="0">[17]VS!#REF!</definedName>
    <definedName name="koef_d_tel">[17]VS!#REF!</definedName>
    <definedName name="KOEF_d_telSANDRA" localSheetId="0">[18]VS!#REF!</definedName>
    <definedName name="KOEF_d_telSANDRA">[18]VS!#REF!</definedName>
    <definedName name="koef_d_tv" localSheetId="0">#REF!</definedName>
    <definedName name="koef_d_tv">#REF!</definedName>
    <definedName name="koef_Darbs" localSheetId="0">#REF!</definedName>
    <definedName name="koef_Darbs">#REF!</definedName>
    <definedName name="koef_m_tel">[17]VS!#REF!</definedName>
    <definedName name="koef_m_tv" localSheetId="0">#REF!</definedName>
    <definedName name="koef_m_tv">#REF!</definedName>
    <definedName name="Koeficients" localSheetId="0">#REF!</definedName>
    <definedName name="Koeficients">#REF!</definedName>
    <definedName name="kop" localSheetId="0">#REF!</definedName>
    <definedName name="kop">#REF!</definedName>
    <definedName name="kratuve" localSheetId="0">#REF!</definedName>
    <definedName name="kratuve">#REF!</definedName>
    <definedName name="lapa" localSheetId="0">#REF!</definedName>
    <definedName name="lapa">#REF!</definedName>
    <definedName name="lastr" localSheetId="0">#REF!</definedName>
    <definedName name="lastr">#REF!</definedName>
    <definedName name="lastr1" localSheetId="0">#REF!</definedName>
    <definedName name="lastr1">#REF!</definedName>
    <definedName name="LU_77" localSheetId="0">#REF!</definedName>
    <definedName name="LU_77">#REF!</definedName>
    <definedName name="m" hidden="1">[12]Sheet1!#REF!</definedName>
    <definedName name="Margin" localSheetId="0">#REF!</definedName>
    <definedName name="Margin">#REF!</definedName>
    <definedName name="meh" localSheetId="0">#REF!</definedName>
    <definedName name="meh">#REF!</definedName>
    <definedName name="mehb" localSheetId="0">#REF!</definedName>
    <definedName name="mehb">#REF!</definedName>
    <definedName name="mm" localSheetId="0">#REF!</definedName>
    <definedName name="mm">#REF!</definedName>
    <definedName name="new" localSheetId="0" hidden="1">{"depr",#N/A,FALSE,"basebalance";"ebrdloan",#N/A,FALSE,"basebalance";"eibloan",#N/A,FALSE,"basebalance";"financiers",#N/A,FALSE,"basebalance"}</definedName>
    <definedName name="new" hidden="1">{"depr",#N/A,FALSE,"basebalance";"ebrdloan",#N/A,FALSE,"basebalance";"eibloan",#N/A,FALSE,"basebalance";"financiers",#N/A,FALSE,"basebalance"}</definedName>
    <definedName name="nm" localSheetId="0">#REF!</definedName>
    <definedName name="nm">#REF!</definedName>
    <definedName name="nn" localSheetId="0">#REF!</definedName>
    <definedName name="nn">#REF!</definedName>
    <definedName name="Nogažu_slīpums" localSheetId="0">#REF!</definedName>
    <definedName name="Nogažu_slīpums">#REF!</definedName>
    <definedName name="Nogāžu_nostiprinājuma_biezums" localSheetId="0">#REF!</definedName>
    <definedName name="Nogāžu_nostiprinājuma_biezums">#REF!</definedName>
    <definedName name="Nr.6_vec.tarifs" localSheetId="0">#REF!</definedName>
    <definedName name="Nr.6_vec.tarifs">#REF!</definedName>
    <definedName name="oo" hidden="1">[4]Sheet1!#REF!</definedName>
    <definedName name="Paaugstinājums" localSheetId="0">#REF!</definedName>
    <definedName name="Paaugstinājums">#REF!</definedName>
    <definedName name="Piketaža" localSheetId="0">#REF!</definedName>
    <definedName name="Piketaža">#REF!</definedName>
    <definedName name="pp" hidden="1">[4]Sheet1!#REF!</definedName>
    <definedName name="pr">[7]kor_koef!$B$9</definedName>
    <definedName name="prc">'[19]BoQ Cena'!#REF!</definedName>
    <definedName name="prec" localSheetId="0">#REF!</definedName>
    <definedName name="prec">#REF!</definedName>
    <definedName name="PRINT_AREA_MI">NA()</definedName>
    <definedName name="Projektname" localSheetId="0">#REF!</definedName>
    <definedName name="Projektname">#REF!</definedName>
    <definedName name="PZA_2018">[20]PZ!$D$90</definedName>
    <definedName name="PZA_ZAAO_E" localSheetId="0">#REF!</definedName>
    <definedName name="PZA_ZAAO_E">#REF!</definedName>
    <definedName name="PZskaidr_060p">[21]bilance!$D$79</definedName>
    <definedName name="PZskaidr_060t">[21]bilance!$C$79</definedName>
    <definedName name="PZskaidr_070p">[21]bilance!$D$85</definedName>
    <definedName name="PZskaidr_070t">[21]bilance!$C$85</definedName>
    <definedName name="PZskaidr_080p">[21]bilance!$D$90</definedName>
    <definedName name="PZskaidr_080t">[21]bilance!$C$90</definedName>
    <definedName name="PZskaidr_090p">[21]bilance!$D$95</definedName>
    <definedName name="PZskaidr_090t">[21]bilance!$C$95</definedName>
    <definedName name="PZskaidr_100t">[21]bilance!$C$101</definedName>
    <definedName name="PZskaidr_110p">[21]bilance!$D$106</definedName>
    <definedName name="PZskaidr_110t">[21]bilance!$C$106</definedName>
    <definedName name="PZskaidr_120p">[21]bilance!$D$116</definedName>
    <definedName name="PZskaidr_120t">[21]bilance!$C$116</definedName>
    <definedName name="q" localSheetId="0">#REF!</definedName>
    <definedName name="q">#REF!</definedName>
    <definedName name="qq" localSheetId="0" hidden="1">[12]Sheet1!#REF!</definedName>
    <definedName name="qq" hidden="1">[12]Sheet1!#REF!</definedName>
    <definedName name="re" comment="remontiecirknis">[22]koeficienti!$D$9</definedName>
    <definedName name="risk" localSheetId="0">#REF!</definedName>
    <definedName name="risk">#REF!</definedName>
    <definedName name="rr" localSheetId="0" hidden="1">[4]Sheet1!#REF!</definedName>
    <definedName name="rr" hidden="1">[4]Sheet1!#REF!</definedName>
    <definedName name="RT" localSheetId="0" hidden="1">{"depr",#N/A,FALSE,"basebalance";"ebrdloan",#N/A,FALSE,"basebalance";"eibloan",#N/A,FALSE,"basebalance";"financiers",#N/A,FALSE,"basebalance"}</definedName>
    <definedName name="RT" hidden="1">{"depr",#N/A,FALSE,"basebalance";"ebrdloan",#N/A,FALSE,"basebalance";"eibloan",#N/A,FALSE,"basebalance";"financiers",#N/A,FALSE,"basebalance"}</definedName>
    <definedName name="S" localSheetId="0">#REF!</definedName>
    <definedName name="S">#REF!</definedName>
    <definedName name="s_periods">[23]Pieņēmumi!$C$18</definedName>
    <definedName name="saime" localSheetId="0">#REF!</definedName>
    <definedName name="saime">#REF!</definedName>
    <definedName name="Segas_biezums" localSheetId="0">#REF!</definedName>
    <definedName name="Segas_biezums">#REF!</definedName>
    <definedName name="sencount" hidden="1">1</definedName>
    <definedName name="side1" localSheetId="0">#REF!</definedName>
    <definedName name="side1">#REF!</definedName>
    <definedName name="side2" localSheetId="0">#REF!</definedName>
    <definedName name="side2">#REF!</definedName>
    <definedName name="skirosana" localSheetId="0">#REF!</definedName>
    <definedName name="skirosana">#REF!</definedName>
    <definedName name="ss" localSheetId="0">#REF!</definedName>
    <definedName name="ss">#REF!</definedName>
    <definedName name="ssss" localSheetId="0">#REF!</definedName>
    <definedName name="ssss">#REF!</definedName>
    <definedName name="SU">[24]riga1!#REF!</definedName>
    <definedName name="sum" localSheetId="0">#REF!</definedName>
    <definedName name="sum">#REF!</definedName>
    <definedName name="Tabula" localSheetId="0">#REF!</definedName>
    <definedName name="Tabula">#REF!</definedName>
    <definedName name="te">[7]kor_koef!$B$6</definedName>
    <definedName name="Titul">#REF!</definedName>
    <definedName name="tt" hidden="1">[4]Sheet1!#REF!</definedName>
    <definedName name="TY" localSheetId="0" hidden="1">{"balance",#N/A,FALSE,"revbal";"cashflo",#N/A,FALSE,"revbal"}</definedName>
    <definedName name="TY" hidden="1">{"balance",#N/A,FALSE,"revbal";"cashflo",#N/A,FALSE,"revbal"}</definedName>
    <definedName name="usd">'[19]BoQ Cena'!#REF!</definedName>
    <definedName name="uu" hidden="1">[4]Sheet1!#REF!</definedName>
    <definedName name="UUU">#REF!</definedName>
    <definedName name="UUUU">#REF!</definedName>
    <definedName name="uzc">#REF!</definedName>
    <definedName name="uzce">#REF!</definedName>
    <definedName name="uzcen">#REF!</definedName>
    <definedName name="uzcenojums">#REF!</definedName>
    <definedName name="va">[7]kor_koef!$B$3</definedName>
    <definedName name="valsts">#REF!</definedName>
    <definedName name="vi">[7]kor_koef!$B$7</definedName>
    <definedName name="vn" hidden="1">[4]Sheet1!#REF!</definedName>
    <definedName name="vv">#REF!</definedName>
    <definedName name="Währungsfaktor">#REF!</definedName>
    <definedName name="WE">#REF!</definedName>
    <definedName name="wrn.loandepr." localSheetId="0" hidden="1">{"depr",#N/A,FALSE,"basebalance";"ebrdloan",#N/A,FALSE,"basebalance";"eibloan",#N/A,FALSE,"basebalance";"financiers",#N/A,FALSE,"basebalance"}</definedName>
    <definedName name="wrn.loandepr." hidden="1">{"depr",#N/A,FALSE,"basebalance";"ebrdloan",#N/A,FALSE,"basebalance";"eibloan",#N/A,FALSE,"basebalance";"financiers",#N/A,FALSE,"basebalance"}</definedName>
    <definedName name="wrn.profbalcash." localSheetId="0" hidden="1">{"balance",#N/A,FALSE,"revbal";"cashflo",#N/A,FALSE,"revbal"}</definedName>
    <definedName name="wrn.profbalcash." hidden="1">{"balance",#N/A,FALSE,"revbal";"cashflo",#N/A,FALSE,"revbal"}</definedName>
    <definedName name="ww" hidden="1">[4]Sheet1!#REF!</definedName>
    <definedName name="xv" hidden="1">[4]Sheet1!#REF!</definedName>
    <definedName name="xx">#REF!</definedName>
    <definedName name="xxx">#REF!</definedName>
    <definedName name="yy" hidden="1">[4]Sheet1!#REF!</definedName>
    <definedName name="YYY" localSheetId="0">#REF!</definedName>
    <definedName name="YYY">#REF!</definedName>
    <definedName name="šķers" localSheetId="0">#REF!</definedName>
    <definedName name="šķers">#REF!</definedName>
    <definedName name="Šķērskritums" localSheetId="0">#REF!</definedName>
    <definedName name="Šķērskritums">#REF!</definedName>
    <definedName name="Z_83795769_38C4_11D4_84F6_00002145AA87_.wvu.PrintArea" localSheetId="0">#REF!</definedName>
    <definedName name="Z_83795769_38C4_11D4_84F6_00002145AA87_.wvu.PrintArea">#REF!</definedName>
    <definedName name="Z_83795769_38C4_11D4_84F6_00002145AA87_.wvu.Rows" localSheetId="0">#REF!</definedName>
    <definedName name="Z_83795769_38C4_11D4_84F6_00002145AA87_.wvu.Rows">#REF!</definedName>
    <definedName name="Z_k_platums" localSheetId="0">#REF!</definedName>
    <definedName name="Z_k_platums">#REF!</definedName>
    <definedName name="zc" hidden="1">[4]Sheet1!#REF!</definedName>
    <definedName name="zz" localSheetId="0">#REF!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4" i="1" l="1"/>
  <c r="X43" i="1"/>
  <c r="T43" i="1"/>
  <c r="H42" i="1"/>
  <c r="J42" i="1" s="1"/>
  <c r="AB41" i="1"/>
  <c r="X40" i="1"/>
  <c r="X39" i="1"/>
  <c r="T39" i="1"/>
  <c r="P39" i="1"/>
  <c r="J38" i="1"/>
  <c r="H38" i="1"/>
  <c r="AB37" i="1"/>
  <c r="X36" i="1"/>
  <c r="T36" i="1"/>
  <c r="J35" i="1"/>
  <c r="AB34" i="1"/>
  <c r="X33" i="1"/>
  <c r="T33" i="1"/>
  <c r="P33" i="1"/>
  <c r="O32" i="1"/>
  <c r="J32" i="1"/>
  <c r="J31" i="1"/>
  <c r="H31" i="1"/>
  <c r="AB30" i="1"/>
  <c r="X29" i="1"/>
  <c r="T29" i="1"/>
  <c r="J28" i="1"/>
  <c r="J27" i="1"/>
  <c r="AB26" i="1"/>
  <c r="X25" i="1"/>
  <c r="T25" i="1"/>
  <c r="P25" i="1"/>
  <c r="J24" i="1"/>
  <c r="J23" i="1"/>
  <c r="H23" i="1"/>
  <c r="X22" i="1"/>
  <c r="T22" i="1"/>
  <c r="J21" i="1"/>
  <c r="H21" i="1"/>
  <c r="AB20" i="1"/>
  <c r="X19" i="1"/>
  <c r="X18" i="1"/>
  <c r="T18" i="1"/>
  <c r="J17" i="1"/>
  <c r="J16" i="1"/>
  <c r="J15" i="1"/>
  <c r="H15" i="1"/>
  <c r="AB14" i="1"/>
  <c r="X13" i="1"/>
  <c r="T13" i="1"/>
  <c r="P13" i="1"/>
  <c r="J12" i="1"/>
  <c r="AB11" i="1"/>
  <c r="X10" i="1"/>
  <c r="T10" i="1"/>
  <c r="H9" i="1"/>
  <c r="J9" i="1" s="1"/>
  <c r="AB8" i="1"/>
  <c r="X7" i="1"/>
  <c r="T7" i="1"/>
  <c r="P7" i="1"/>
  <c r="O6" i="1"/>
  <c r="J6" i="1"/>
  <c r="H5" i="1"/>
  <c r="J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H5" authorId="0" shapeId="0" xr:uid="{A3B91B4F-E037-4A8D-A7FC-1182D1382353}">
      <text>
        <r>
          <rPr>
            <sz val="9"/>
            <color indexed="81"/>
            <rFont val="Tahoma"/>
            <family val="2"/>
            <charset val="186"/>
          </rPr>
          <t xml:space="preserve">
apstiprināts LVL</t>
        </r>
      </text>
    </comment>
    <comment ref="H9" authorId="0" shapeId="0" xr:uid="{8DEC7DE7-785C-46A9-8B8E-A20EA18922BF}">
      <text>
        <r>
          <rPr>
            <sz val="9"/>
            <color indexed="81"/>
            <rFont val="Tahoma"/>
            <family val="2"/>
            <charset val="186"/>
          </rPr>
          <t xml:space="preserve">
apstiprināts LVL</t>
        </r>
      </text>
    </comment>
    <comment ref="C15" authorId="0" shapeId="0" xr:uid="{803B593E-012D-4CFE-8371-6559D3693BB5}">
      <text>
        <r>
          <rPr>
            <sz val="9"/>
            <color indexed="81"/>
            <rFont val="Tahoma"/>
            <family val="2"/>
            <charset val="186"/>
          </rPr>
          <t xml:space="preserve">
Izslēgts no regulējamo komersantu reģistra no 10.janv'17</t>
        </r>
      </text>
    </comment>
    <comment ref="H15" authorId="0" shapeId="0" xr:uid="{EC40B512-7586-456C-BD55-6F317B607DAC}">
      <text>
        <r>
          <rPr>
            <sz val="9"/>
            <color indexed="81"/>
            <rFont val="Tahoma"/>
            <family val="2"/>
            <charset val="186"/>
          </rPr>
          <t xml:space="preserve">
apstiprināts LVL</t>
        </r>
      </text>
    </comment>
    <comment ref="K17" authorId="0" shapeId="0" xr:uid="{C83BBCAF-78CE-4D45-B8AD-2B108FA8D6F3}">
      <text>
        <r>
          <rPr>
            <sz val="9"/>
            <color indexed="81"/>
            <rFont val="Tahoma"/>
            <family val="2"/>
            <charset val="186"/>
          </rPr>
          <t xml:space="preserve">
SIA „Jelgavas komunālie pakalpojumi” pārņēma sadzīves atkritumu apglabāšanas pakalpojuma sniegšanu no 2016.gada 1.aprīļa un laikā līdz 2017.gada 31.martam (kamēr tarifs jaunajai krātuvei Regulatorā vēl nebija apstiprināts un spēkā stājies) ar kapitāldaļu turētāju akceptu lietoja pašu aprēķināto maksu 33,7, kas tika arī iesniegta Regulatorā apstiprināšanai</t>
        </r>
      </text>
    </comment>
    <comment ref="H21" authorId="0" shapeId="0" xr:uid="{6249C2A0-DAFB-440A-9554-C717CBB9BE90}">
      <text>
        <r>
          <rPr>
            <sz val="9"/>
            <color indexed="81"/>
            <rFont val="Tahoma"/>
            <family val="2"/>
            <charset val="186"/>
          </rPr>
          <t xml:space="preserve">
apstiprināts LVL</t>
        </r>
      </text>
    </comment>
    <comment ref="H23" authorId="0" shapeId="0" xr:uid="{D2B45CFC-A4AE-45B5-8478-7FE68A01F01B}">
      <text>
        <r>
          <rPr>
            <sz val="9"/>
            <color indexed="81"/>
            <rFont val="Tahoma"/>
            <family val="2"/>
            <charset val="186"/>
          </rPr>
          <t xml:space="preserve">
apstiprināts LVL</t>
        </r>
      </text>
    </comment>
    <comment ref="C31" authorId="0" shapeId="0" xr:uid="{1893BC65-CD91-40E7-9D7F-D0EAC7939C28}">
      <text>
        <r>
          <rPr>
            <sz val="9"/>
            <color indexed="81"/>
            <rFont val="Tahoma"/>
            <family val="2"/>
            <charset val="186"/>
          </rPr>
          <t xml:space="preserve">
No 2013.gada 20.marta SIA "Alba 5" mainīts nosaukums uz SIA "AP Kaudzītes" </t>
        </r>
      </text>
    </comment>
    <comment ref="H31" authorId="0" shapeId="0" xr:uid="{86A50B26-0449-4735-91AD-7BD3D98E4DA2}">
      <text>
        <r>
          <rPr>
            <b/>
            <sz val="9"/>
            <color indexed="81"/>
            <rFont val="Tahoma"/>
            <family val="2"/>
            <charset val="186"/>
          </rPr>
          <t>Inese Vēvere:</t>
        </r>
        <r>
          <rPr>
            <sz val="9"/>
            <color indexed="81"/>
            <rFont val="Tahoma"/>
            <family val="2"/>
            <charset val="186"/>
          </rPr>
          <t xml:space="preserve">
apstiprināts LVL</t>
        </r>
      </text>
    </comment>
    <comment ref="H38" authorId="0" shapeId="0" xr:uid="{7B739832-9656-44B4-8B54-B022670DDA20}">
      <text>
        <r>
          <rPr>
            <sz val="9"/>
            <color indexed="81"/>
            <rFont val="Tahoma"/>
            <family val="2"/>
            <charset val="186"/>
          </rPr>
          <t xml:space="preserve">
apstiprināts LVL</t>
        </r>
      </text>
    </comment>
    <comment ref="H42" authorId="0" shapeId="0" xr:uid="{2622AEFE-F7AE-465D-86F0-CF874115D62D}">
      <text>
        <r>
          <rPr>
            <sz val="9"/>
            <color indexed="81"/>
            <rFont val="Tahoma"/>
            <family val="2"/>
            <charset val="186"/>
          </rPr>
          <t xml:space="preserve">
apstiprināts LVL</t>
        </r>
      </text>
    </comment>
    <comment ref="B47" authorId="0" shapeId="0" xr:uid="{10D5E534-02B7-40B5-A656-652E792F3D2C}">
      <text>
        <r>
          <rPr>
            <sz val="9"/>
            <color indexed="81"/>
            <rFont val="Tahoma"/>
            <family val="2"/>
            <charset val="186"/>
          </rPr>
          <t xml:space="preserve">Kamēr komersanti nav apstiprinājuši Regulatorā jaunus tarifus, tie drīkstēja lietot pašvaldību regulatoru apstiprinātos tarifus, kas aprēķinātu saskaņā ar citu metodiku un arī starp regulatoriem netika ievēroti vienoti aprēķina un apstiprināšanas principi </t>
        </r>
      </text>
    </comment>
    <comment ref="B49" authorId="0" shapeId="0" xr:uid="{6F8DC77A-2E34-44B9-94A6-274171119067}">
      <text>
        <r>
          <rPr>
            <sz val="9"/>
            <color indexed="81"/>
            <rFont val="Tahoma"/>
            <family val="2"/>
            <charset val="186"/>
          </rPr>
          <t>2017.gada 1.janvārī stājās spēkā izmaiņas Atkritumu apsaimniekošanas likumā, kas
nosaka, ka atkritumu poligona apsaimniekotājs samazina sadzīves atkritumu apglabāšanas
pakalpojuma tarifā iekļautās izmaksas par ieņēmumu daļu, kuru tas gūst kā starpību starp
maksājumu par DRN, ko samaksā atkritumu apsaimniekotājs un valsts budžetā samaksāto DRN
par sadzīves atkritumu apglabāšanu</t>
        </r>
      </text>
    </comment>
    <comment ref="B50" authorId="0" shapeId="0" xr:uid="{614A6091-40DF-4DE7-AB0F-2A7000B6D475}">
      <text>
        <r>
          <rPr>
            <sz val="9"/>
            <color indexed="81"/>
            <rFont val="Tahoma"/>
            <family val="2"/>
            <charset val="186"/>
          </rPr>
          <t>2018.gada 1.janvārī stājās spēkā grozījumi Atkritumu apsaimniekošanas likumā (turpmāk –
Likums). Likuma 41.panta pirmās daļas 9.punkts noteic, ka tarifā par sadzīves atkritumu
apglabāšanu poligonos iekļauj dabas resursu nodokli par sadzīves atkritumu apglabāšanu (turpmāk
– DRN) normatīvajos aktos noteiktajā apmērā.
Ņemot vērā minētos grozījumus Sabiedrisko pakalpojumu regulēšanas komisija (turpmāk –
Regulators) 2018.gada 18.janvārī pieņēma lēmumu Nr.1/1 „Grozījumi Sabiedrisko pakalpojumu
regulēšanas komisijas 2017.gada 16.februāra lēmumā Nr.1/5 „Sadzīves atkritumu apglabāšanas
pakalpojuma tarifa aprēķināšanas metodika”” (Latvijas Vēstnesis, 2018, 15.nr.), kas stājās spēkā
2018.gada 23.janvārī (turpmāk – Metodika). DRN, kas līdz grozījumu veikšanai Metodikā, bija
jāpieskaita Regulatora apstiprinātajam sadzīves atkritumu apglabāšanas pakalpojuma tarifam,
tagad ir iekļauts tarifā.</t>
        </r>
      </text>
    </comment>
  </commentList>
</comments>
</file>

<file path=xl/sharedStrings.xml><?xml version="1.0" encoding="utf-8"?>
<sst xmlns="http://schemas.openxmlformats.org/spreadsheetml/2006/main" count="194" uniqueCount="130">
  <si>
    <t>Regulatorā apstiprinātie sadzīves atkritumu apglabāšanas pakalpojuma tarifi</t>
  </si>
  <si>
    <t>Atkritumu apsaimniekošanas reģions (AAR)</t>
  </si>
  <si>
    <t>Komersants, kas apsaimnieko poligonu</t>
  </si>
  <si>
    <t>Atkritumu poligons, kur tiek nogādāti administratīvajā teritorijā radītie sadzīves atkritumi</t>
  </si>
  <si>
    <t>tarifa apstiprināšanas datums un Metodika saskaņā ar kuru veikts aprēķins</t>
  </si>
  <si>
    <t>Poligonā apglabāšanai pieņemtais NSA daudzums</t>
  </si>
  <si>
    <t>Proporcija starp poligonā apglabāto un poligonā pieņemto SA daudzumu</t>
  </si>
  <si>
    <t>Sadzīves atkritumu apglabāšanas pakalpojuma tarifs</t>
  </si>
  <si>
    <t>Sadzīves atkritumu apglabāšanas pakalpojuma tarifs'18</t>
  </si>
  <si>
    <t>Sadzīves atkritumu apglabāšanas pakalpojuma tarifs'19</t>
  </si>
  <si>
    <t>Sadzīves atkritumu apglabāšanas pakalpojuma tarifs'20</t>
  </si>
  <si>
    <t>Sadzīves atkritumu apglabāšanas pakalpojuma tarifs'21</t>
  </si>
  <si>
    <t>Apglabāšanas pakalpojuma komponente</t>
  </si>
  <si>
    <r>
      <t xml:space="preserve">DRN starpības komponente  </t>
    </r>
    <r>
      <rPr>
        <sz val="10"/>
        <color rgb="FF0070C0"/>
        <rFont val="Times New Roman"/>
        <family val="1"/>
        <charset val="186"/>
      </rPr>
      <t>pie  likmes 25 EUR/t</t>
    </r>
  </si>
  <si>
    <r>
      <t xml:space="preserve">tarifs           </t>
    </r>
    <r>
      <rPr>
        <b/>
        <sz val="10"/>
        <color theme="1"/>
        <rFont val="Times New Roman"/>
        <family val="1"/>
        <charset val="186"/>
      </rPr>
      <t xml:space="preserve">         </t>
    </r>
    <r>
      <rPr>
        <b/>
        <sz val="10"/>
        <color rgb="FFFF0000"/>
        <rFont val="Times New Roman"/>
        <family val="1"/>
        <charset val="186"/>
      </rPr>
      <t>bez DRN</t>
    </r>
  </si>
  <si>
    <t xml:space="preserve">tarifs spēkā </t>
  </si>
  <si>
    <r>
      <t xml:space="preserve">DRN starpības komponente  </t>
    </r>
    <r>
      <rPr>
        <sz val="10"/>
        <color rgb="FF0070C0"/>
        <rFont val="Times New Roman"/>
        <family val="1"/>
        <charset val="186"/>
      </rPr>
      <t>pie  likmes 35 EUR/t</t>
    </r>
  </si>
  <si>
    <r>
      <t xml:space="preserve">DRN*  </t>
    </r>
    <r>
      <rPr>
        <sz val="10"/>
        <color rgb="FF0070C0"/>
        <rFont val="Times New Roman"/>
        <family val="1"/>
        <charset val="186"/>
      </rPr>
      <t>pie  likmes 35 EUR/t</t>
    </r>
  </si>
  <si>
    <r>
      <t xml:space="preserve">tarifs                      </t>
    </r>
    <r>
      <rPr>
        <sz val="10"/>
        <color rgb="FFFF0000"/>
        <rFont val="Times New Roman"/>
        <family val="1"/>
        <charset val="186"/>
      </rPr>
      <t xml:space="preserve"> </t>
    </r>
    <r>
      <rPr>
        <b/>
        <sz val="10"/>
        <color rgb="FFFF0000"/>
        <rFont val="Times New Roman"/>
        <family val="1"/>
        <charset val="186"/>
      </rPr>
      <t>ar DRN</t>
    </r>
  </si>
  <si>
    <r>
      <t xml:space="preserve">DRN*  </t>
    </r>
    <r>
      <rPr>
        <sz val="10"/>
        <color rgb="FF0070C0"/>
        <rFont val="Times New Roman"/>
        <family val="1"/>
        <charset val="186"/>
      </rPr>
      <t>pie  likmes 43 EUR/t</t>
    </r>
  </si>
  <si>
    <r>
      <t xml:space="preserve">DRN*  </t>
    </r>
    <r>
      <rPr>
        <sz val="10"/>
        <color rgb="FF0070C0"/>
        <rFont val="Times New Roman"/>
        <family val="1"/>
        <charset val="186"/>
      </rPr>
      <t>pie  likmes 50 EUR/t</t>
    </r>
  </si>
  <si>
    <r>
      <t xml:space="preserve">DRN*  </t>
    </r>
    <r>
      <rPr>
        <sz val="10"/>
        <color rgb="FF0070C0"/>
        <rFont val="Times New Roman"/>
        <family val="1"/>
        <charset val="186"/>
      </rPr>
      <t>pie  likmes 65 EUR/t</t>
    </r>
  </si>
  <si>
    <t>t</t>
  </si>
  <si>
    <t>%</t>
  </si>
  <si>
    <t>EUR/t</t>
  </si>
  <si>
    <t>Ventspils</t>
  </si>
  <si>
    <t>SIA "Ventspils labiekārtošanas kombināts"</t>
  </si>
  <si>
    <t>Pentuļi</t>
  </si>
  <si>
    <r>
      <t xml:space="preserve">11.07.2012 </t>
    </r>
    <r>
      <rPr>
        <vertAlign val="superscript"/>
        <sz val="10"/>
        <color rgb="FF0070C0"/>
        <rFont val="Times New Roman"/>
        <family val="1"/>
        <charset val="186"/>
      </rPr>
      <t>1</t>
    </r>
  </si>
  <si>
    <t>20.08.2012-30.09.2017</t>
  </si>
  <si>
    <r>
      <t xml:space="preserve">24.08.2017 </t>
    </r>
    <r>
      <rPr>
        <vertAlign val="superscript"/>
        <sz val="10"/>
        <color rgb="FF0070C0"/>
        <rFont val="Times New Roman"/>
        <family val="1"/>
        <charset val="186"/>
      </rPr>
      <t>3</t>
    </r>
  </si>
  <si>
    <t>01.10.2017-31.12.2017</t>
  </si>
  <si>
    <t>01.01.2018-31.05.2018</t>
  </si>
  <si>
    <r>
      <t xml:space="preserve">19.04.2018 </t>
    </r>
    <r>
      <rPr>
        <vertAlign val="superscript"/>
        <sz val="10"/>
        <color rgb="FF0070C0"/>
        <rFont val="Times New Roman"/>
        <family val="1"/>
        <charset val="186"/>
      </rPr>
      <t>4</t>
    </r>
  </si>
  <si>
    <t>01.06.2018-31.12.2018</t>
  </si>
  <si>
    <t>01.01.2019-31.12.2019</t>
  </si>
  <si>
    <t>01.01.2020-31.12.2020</t>
  </si>
  <si>
    <r>
      <t xml:space="preserve">17.12.2020 </t>
    </r>
    <r>
      <rPr>
        <vertAlign val="superscript"/>
        <sz val="10"/>
        <color rgb="FF0070C0"/>
        <rFont val="Times New Roman"/>
        <family val="1"/>
        <charset val="186"/>
      </rPr>
      <t>5</t>
    </r>
  </si>
  <si>
    <t>no 01.01.2021-31.01.2021</t>
  </si>
  <si>
    <t xml:space="preserve">Dienvidlatgale </t>
  </si>
  <si>
    <t>SIA "Atkritumu apsaimniekošanas Dienvidlatgales starppašvaldību organizācija"</t>
  </si>
  <si>
    <t>Cinīši</t>
  </si>
  <si>
    <r>
      <t xml:space="preserve">30.05.2012 </t>
    </r>
    <r>
      <rPr>
        <vertAlign val="superscript"/>
        <sz val="10"/>
        <color rgb="FF0070C0"/>
        <rFont val="Times New Roman"/>
        <family val="1"/>
        <charset val="186"/>
      </rPr>
      <t>1</t>
    </r>
  </si>
  <si>
    <t>01.07.2012-31.12.2018</t>
  </si>
  <si>
    <r>
      <t xml:space="preserve">28.11.2018 </t>
    </r>
    <r>
      <rPr>
        <vertAlign val="superscript"/>
        <sz val="10"/>
        <color rgb="FF0070C0"/>
        <rFont val="Times New Roman"/>
        <family val="1"/>
        <charset val="186"/>
      </rPr>
      <t>4</t>
    </r>
  </si>
  <si>
    <t>Liepāja</t>
  </si>
  <si>
    <t>SIA "Liepājas RAS"</t>
  </si>
  <si>
    <t>Ķīvītes</t>
  </si>
  <si>
    <r>
      <t xml:space="preserve">01.10.2015 </t>
    </r>
    <r>
      <rPr>
        <vertAlign val="superscript"/>
        <sz val="10"/>
        <color rgb="FF0070C0"/>
        <rFont val="Times New Roman"/>
        <family val="1"/>
        <charset val="186"/>
      </rPr>
      <t>1</t>
    </r>
  </si>
  <si>
    <t>05.11.2015-31.08.2018</t>
  </si>
  <si>
    <r>
      <t xml:space="preserve">26.07.2018 </t>
    </r>
    <r>
      <rPr>
        <vertAlign val="superscript"/>
        <sz val="10"/>
        <color rgb="FF0070C0"/>
        <rFont val="Times New Roman"/>
        <family val="1"/>
        <charset val="186"/>
      </rPr>
      <t>4</t>
    </r>
  </si>
  <si>
    <t>01.09.2018-31.12.2018</t>
  </si>
  <si>
    <t>Zemgale</t>
  </si>
  <si>
    <t>SIA "Zemgales EKO"</t>
  </si>
  <si>
    <t>Brakšķi-I kārta</t>
  </si>
  <si>
    <r>
      <t xml:space="preserve">30.06.2011 </t>
    </r>
    <r>
      <rPr>
        <vertAlign val="superscript"/>
        <sz val="10"/>
        <color rgb="FF0070C0"/>
        <rFont val="Times New Roman"/>
        <family val="1"/>
        <charset val="186"/>
      </rPr>
      <t>1</t>
    </r>
  </si>
  <si>
    <t>16.08.2011-31.12.2014</t>
  </si>
  <si>
    <r>
      <t xml:space="preserve">27.11.2014 </t>
    </r>
    <r>
      <rPr>
        <vertAlign val="superscript"/>
        <sz val="10"/>
        <color rgb="FF0070C0"/>
        <rFont val="Times New Roman"/>
        <family val="1"/>
        <charset val="186"/>
      </rPr>
      <t>1</t>
    </r>
  </si>
  <si>
    <t>01.01.2015-31.03.2016</t>
  </si>
  <si>
    <t>SIA "Jelgavas komunālie pakalpojumi"</t>
  </si>
  <si>
    <t>Brakšķi-II kārta</t>
  </si>
  <si>
    <r>
      <t xml:space="preserve">02.02.2017 </t>
    </r>
    <r>
      <rPr>
        <vertAlign val="superscript"/>
        <sz val="10"/>
        <color rgb="FF0070C0"/>
        <rFont val="Times New Roman"/>
        <family val="1"/>
        <charset val="186"/>
      </rPr>
      <t>2</t>
    </r>
  </si>
  <si>
    <t>01.04.2017-17.02.2019</t>
  </si>
  <si>
    <r>
      <t xml:space="preserve">17.01.2019 </t>
    </r>
    <r>
      <rPr>
        <vertAlign val="superscript"/>
        <sz val="10"/>
        <color rgb="FF0070C0"/>
        <rFont val="Times New Roman"/>
        <family val="1"/>
        <charset val="186"/>
      </rPr>
      <t>4</t>
    </r>
  </si>
  <si>
    <t>18.02.2019-31.12.2019</t>
  </si>
  <si>
    <t>no 01.01.2020- 30.09.2020</t>
  </si>
  <si>
    <r>
      <t xml:space="preserve">28.08.2020 </t>
    </r>
    <r>
      <rPr>
        <vertAlign val="superscript"/>
        <sz val="10"/>
        <color rgb="FF0070C0"/>
        <rFont val="Times New Roman"/>
        <family val="1"/>
        <charset val="186"/>
      </rPr>
      <t>4</t>
    </r>
  </si>
  <si>
    <t>no 01.10.2020-31.12.2020</t>
  </si>
  <si>
    <t>Grantiņi</t>
  </si>
  <si>
    <t>16.08.2011-31.05.2019</t>
  </si>
  <si>
    <t>SIA "Vides Serviss"</t>
  </si>
  <si>
    <r>
      <t xml:space="preserve">18.04.2019 </t>
    </r>
    <r>
      <rPr>
        <vertAlign val="superscript"/>
        <sz val="10"/>
        <color rgb="FF0070C0"/>
        <rFont val="Times New Roman"/>
        <family val="1"/>
        <charset val="186"/>
      </rPr>
      <t>4</t>
    </r>
  </si>
  <si>
    <t>01.06.2019-31.12.2019</t>
  </si>
  <si>
    <t>no 01.01.2020- 31.03.2020**</t>
  </si>
  <si>
    <t xml:space="preserve">Austrumlatgale </t>
  </si>
  <si>
    <t>SIA "ALAAS"</t>
  </si>
  <si>
    <t xml:space="preserve">Križevņiki </t>
  </si>
  <si>
    <r>
      <t xml:space="preserve">08.03.2013 </t>
    </r>
    <r>
      <rPr>
        <vertAlign val="superscript"/>
        <sz val="10"/>
        <color rgb="FF0070C0"/>
        <rFont val="Times New Roman"/>
        <family val="1"/>
        <charset val="186"/>
      </rPr>
      <t>1</t>
    </r>
  </si>
  <si>
    <t>15.04.2013-21.02.2017</t>
  </si>
  <si>
    <r>
      <t xml:space="preserve">19.01.2017 </t>
    </r>
    <r>
      <rPr>
        <vertAlign val="superscript"/>
        <sz val="10"/>
        <color rgb="FF0070C0"/>
        <rFont val="Times New Roman"/>
        <family val="1"/>
        <charset val="186"/>
      </rPr>
      <t>2</t>
    </r>
  </si>
  <si>
    <t>22.02.2017-31.07.2018</t>
  </si>
  <si>
    <r>
      <t xml:space="preserve">28.06.2018 </t>
    </r>
    <r>
      <rPr>
        <vertAlign val="superscript"/>
        <sz val="10"/>
        <color rgb="FF0070C0"/>
        <rFont val="Times New Roman"/>
        <family val="1"/>
        <charset val="186"/>
      </rPr>
      <t>4</t>
    </r>
  </si>
  <si>
    <t>01.08.2018-31.12.2018</t>
  </si>
  <si>
    <t>Pierīga</t>
  </si>
  <si>
    <t>SIA "Getliņi EKO"</t>
  </si>
  <si>
    <t>Getliņi</t>
  </si>
  <si>
    <t>01.01.2015-04.05.2016</t>
  </si>
  <si>
    <r>
      <t xml:space="preserve">01.04.2016 </t>
    </r>
    <r>
      <rPr>
        <vertAlign val="superscript"/>
        <sz val="10"/>
        <color rgb="FF0070C0"/>
        <rFont val="Times New Roman"/>
        <family val="1"/>
        <charset val="186"/>
      </rPr>
      <t>2</t>
    </r>
  </si>
  <si>
    <t>05.05.2016-31.12.2018</t>
  </si>
  <si>
    <t xml:space="preserve">Maliena </t>
  </si>
  <si>
    <t>SIA "ALBA 5"</t>
  </si>
  <si>
    <t>Kaudzītes</t>
  </si>
  <si>
    <r>
      <t xml:space="preserve">23.11.2011 </t>
    </r>
    <r>
      <rPr>
        <vertAlign val="superscript"/>
        <sz val="10"/>
        <color rgb="FF0070C0"/>
        <rFont val="Times New Roman"/>
        <family val="1"/>
        <charset val="186"/>
      </rPr>
      <t>1</t>
    </r>
  </si>
  <si>
    <t>01.01.2012-31.07.2017</t>
  </si>
  <si>
    <t>SIA "AP Kaudzītes"</t>
  </si>
  <si>
    <r>
      <t xml:space="preserve">29.06.2017 </t>
    </r>
    <r>
      <rPr>
        <vertAlign val="superscript"/>
        <sz val="10"/>
        <color rgb="FF0070C0"/>
        <rFont val="Times New Roman"/>
        <family val="1"/>
        <charset val="186"/>
      </rPr>
      <t>3</t>
    </r>
  </si>
  <si>
    <t>01.08.2017-31.12.2017</t>
  </si>
  <si>
    <t>01.01.2018-14.05.2018</t>
  </si>
  <si>
    <r>
      <t xml:space="preserve">05.04.2018 </t>
    </r>
    <r>
      <rPr>
        <vertAlign val="superscript"/>
        <sz val="10"/>
        <color rgb="FF0070C0"/>
        <rFont val="Times New Roman"/>
        <family val="1"/>
        <charset val="186"/>
      </rPr>
      <t>4</t>
    </r>
  </si>
  <si>
    <t>15.05.2018-31.12.2018</t>
  </si>
  <si>
    <t>Piejūra</t>
  </si>
  <si>
    <t>SIA "AAS "Piejūra""</t>
  </si>
  <si>
    <t>Janvāri</t>
  </si>
  <si>
    <r>
      <t xml:space="preserve">18.06.2014 </t>
    </r>
    <r>
      <rPr>
        <vertAlign val="superscript"/>
        <sz val="10"/>
        <color rgb="FF0070C0"/>
        <rFont val="Times New Roman"/>
        <family val="1"/>
        <charset val="186"/>
      </rPr>
      <t>1</t>
    </r>
  </si>
  <si>
    <t>21.07.2014-09.06.2019</t>
  </si>
  <si>
    <r>
      <t xml:space="preserve">08.05.2019 </t>
    </r>
    <r>
      <rPr>
        <vertAlign val="superscript"/>
        <sz val="10"/>
        <color rgb="FF0070C0"/>
        <rFont val="Times New Roman"/>
        <family val="1"/>
        <charset val="186"/>
      </rPr>
      <t>4</t>
    </r>
  </si>
  <si>
    <t>10.06.2019-31.12.2019</t>
  </si>
  <si>
    <t xml:space="preserve">Ziemeļvidzeme </t>
  </si>
  <si>
    <t>SIA "ZAAO"</t>
  </si>
  <si>
    <t>Daibe</t>
  </si>
  <si>
    <r>
      <t xml:space="preserve">09.11.2011 </t>
    </r>
    <r>
      <rPr>
        <vertAlign val="superscript"/>
        <sz val="10"/>
        <color rgb="FF0070C0"/>
        <rFont val="Times New Roman"/>
        <family val="1"/>
        <charset val="186"/>
      </rPr>
      <t>1</t>
    </r>
  </si>
  <si>
    <t>01.01.2012-18.07.2018</t>
  </si>
  <si>
    <r>
      <t xml:space="preserve">14.06.2018 </t>
    </r>
    <r>
      <rPr>
        <vertAlign val="superscript"/>
        <sz val="10"/>
        <color rgb="FF0070C0"/>
        <rFont val="Times New Roman"/>
        <family val="1"/>
        <charset val="186"/>
      </rPr>
      <t>4</t>
    </r>
  </si>
  <si>
    <t>19.07.2018-31.12.2018</t>
  </si>
  <si>
    <t>01.01.2020- 04.01.2020</t>
  </si>
  <si>
    <r>
      <t xml:space="preserve">05.12.2019 </t>
    </r>
    <r>
      <rPr>
        <vertAlign val="superscript"/>
        <sz val="10"/>
        <color rgb="FF0070C0"/>
        <rFont val="Times New Roman"/>
        <family val="1"/>
        <charset val="186"/>
      </rPr>
      <t>4</t>
    </r>
  </si>
  <si>
    <t>no 05.01.2020-31.12.2020</t>
  </si>
  <si>
    <t xml:space="preserve">Vidusdaugava </t>
  </si>
  <si>
    <t>SIA "Vidusdaugavas SPAAO"</t>
  </si>
  <si>
    <t>Dziļā vāda</t>
  </si>
  <si>
    <t>01.01.2012-13.10.2019</t>
  </si>
  <si>
    <r>
      <t xml:space="preserve">12.09.2019 </t>
    </r>
    <r>
      <rPr>
        <vertAlign val="superscript"/>
        <sz val="10"/>
        <color rgb="FF0070C0"/>
        <rFont val="Times New Roman"/>
        <family val="1"/>
        <charset val="186"/>
      </rPr>
      <t>4</t>
    </r>
  </si>
  <si>
    <t>14.10.2019-31.12.2019</t>
  </si>
  <si>
    <t>*DRN par apglabāto atkritumu daudzumu pie likmēm saskaņā ar Dabas resursu nodokļa likumu</t>
  </si>
  <si>
    <t>**SIA "Vides serviss" sadzīves atkritumu apglabāšanas pakalpojumu atkritumu poligonā "Grantiņi" nodrošina līdz 2020.gada 31.martam, jo esošā atkritumu krātuve ir piepildīta.</t>
  </si>
  <si>
    <r>
      <rPr>
        <vertAlign val="superscript"/>
        <sz val="10"/>
        <color theme="1"/>
        <rFont val="Times New Roman"/>
        <family val="1"/>
        <charset val="186"/>
      </rPr>
      <t>1</t>
    </r>
    <r>
      <rPr>
        <sz val="10"/>
        <color theme="1"/>
        <rFont val="Times New Roman"/>
        <family val="1"/>
        <charset val="186"/>
      </rPr>
      <t xml:space="preserve"> Saskaņā ar SPRK 2011.gada 9.marta lēmumu Nr.1/1 „Sadzīves atkritumu apglabāšanas pakalpojuma tarifa aprēķināšanas metodika”</t>
    </r>
  </si>
  <si>
    <r>
      <rPr>
        <vertAlign val="superscript"/>
        <sz val="10"/>
        <color theme="1"/>
        <rFont val="Times New Roman"/>
        <family val="1"/>
        <charset val="186"/>
      </rPr>
      <t>2</t>
    </r>
    <r>
      <rPr>
        <sz val="10"/>
        <color theme="1"/>
        <rFont val="Times New Roman"/>
        <family val="1"/>
        <charset val="186"/>
      </rPr>
      <t xml:space="preserve"> Saskaņā ar SPRK 2015.gada 10.decembra lēmumu Nr. 1/23 „Sadzīves atkritumu apglabāšanas pakalpojuma tarifa aprēķināšanas metodika”</t>
    </r>
  </si>
  <si>
    <r>
      <rPr>
        <vertAlign val="superscript"/>
        <sz val="10"/>
        <color theme="1"/>
        <rFont val="Times New Roman"/>
        <family val="1"/>
        <charset val="186"/>
      </rPr>
      <t>3</t>
    </r>
    <r>
      <rPr>
        <sz val="10"/>
        <color theme="1"/>
        <rFont val="Times New Roman"/>
        <family val="1"/>
        <charset val="186"/>
      </rPr>
      <t xml:space="preserve"> Saskaņā ar SPRK 2017.gada 16.februāra lēmumu Nr.1/5 „Sadzīves atkritumu apglabāšanas pakalpojuma tarifa aprēķināšanas metodika”  (spēkā no 2017.gada 18.februāra).</t>
    </r>
  </si>
  <si>
    <r>
      <rPr>
        <vertAlign val="superscript"/>
        <sz val="10"/>
        <color theme="1"/>
        <rFont val="Times New Roman"/>
        <family val="1"/>
        <charset val="186"/>
      </rPr>
      <t>4</t>
    </r>
    <r>
      <rPr>
        <sz val="10"/>
        <color theme="1"/>
        <rFont val="Times New Roman"/>
        <family val="1"/>
        <charset val="186"/>
      </rPr>
      <t xml:space="preserve"> Saskaņā ar SPRK 2018.gada 18.janvāra lēmumu Nr.1/1 „Grozījumi Sabiedrisko pakalpojumu regulēšanas komisijas 2017.gada 16.februāra lēmumā Nr.1/5 „Sadzīves atkritumu apglabāšanas pakalpojuma tarifa aprēķināšanas metodika”” ( spēkā no 2018.gada 23.janvāra)</t>
    </r>
  </si>
  <si>
    <r>
      <rPr>
        <vertAlign val="superscript"/>
        <sz val="10"/>
        <color theme="1"/>
        <rFont val="Times New Roman"/>
        <family val="1"/>
        <charset val="186"/>
      </rPr>
      <t>5</t>
    </r>
    <r>
      <rPr>
        <sz val="10"/>
        <color theme="1"/>
        <rFont val="Times New Roman"/>
        <family val="1"/>
        <charset val="186"/>
      </rPr>
      <t xml:space="preserve"> Lēmumi par tarifu piemērošanas kārtību, pamatojoties uz likuma “Par sabiedrisko pakalpojumu  regulatoriem” 20.panta otro daļu (izmaiņas tikai saskaņā ar DRN likmju pieaugumu, pamatojoties uz grozījumiem Dabas resursu nodokļa likumā)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</si>
</sst>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_ ;\-#,##0\ "/>
    <numFmt numFmtId="166" formatCode="#,##0.00_ ;\-#,##0.00\ "/>
  </numFmts>
  <fonts count="27"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Times New Roman"/>
      <family val="1"/>
      <charset val="186"/>
    </font>
    <font>
      <sz val="11"/>
      <color rgb="FF0070C0"/>
      <name val="Calibri"/>
      <family val="2"/>
      <charset val="186"/>
      <scheme val="minor"/>
    </font>
    <font>
      <sz val="11"/>
      <name val="Calibri"/>
      <family val="2"/>
      <charset val="186"/>
      <scheme val="minor"/>
    </font>
    <font>
      <i/>
      <sz val="11"/>
      <color theme="5" tint="-0.249977111117893"/>
      <name val="Calibri"/>
      <family val="2"/>
      <charset val="186"/>
      <scheme val="minor"/>
    </font>
    <font>
      <sz val="10"/>
      <color rgb="FF0070C0"/>
      <name val="Times New Roman"/>
      <family val="1"/>
      <charset val="186"/>
    </font>
    <font>
      <b/>
      <sz val="10"/>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b/>
      <sz val="10"/>
      <color rgb="FFFF0000"/>
      <name val="Times New Roman"/>
      <family val="1"/>
      <charset val="186"/>
    </font>
    <font>
      <i/>
      <sz val="10"/>
      <color theme="5" tint="-0.249977111117893"/>
      <name val="Times New Roman"/>
      <family val="1"/>
      <charset val="186"/>
    </font>
    <font>
      <sz val="10"/>
      <color rgb="FFFF0000"/>
      <name val="Times New Roman"/>
      <family val="1"/>
      <charset val="186"/>
    </font>
    <font>
      <i/>
      <sz val="10"/>
      <color rgb="FF0070C0"/>
      <name val="Times New Roman"/>
      <family val="1"/>
      <charset val="186"/>
    </font>
    <font>
      <b/>
      <i/>
      <sz val="10"/>
      <name val="Times New Roman"/>
      <family val="1"/>
      <charset val="186"/>
    </font>
    <font>
      <i/>
      <sz val="10"/>
      <name val="Times New Roman"/>
      <family val="1"/>
      <charset val="186"/>
    </font>
    <font>
      <i/>
      <sz val="10"/>
      <color theme="1"/>
      <name val="Times New Roman"/>
      <family val="1"/>
      <charset val="186"/>
    </font>
    <font>
      <b/>
      <i/>
      <sz val="10"/>
      <color theme="1"/>
      <name val="Times New Roman"/>
      <family val="1"/>
      <charset val="186"/>
    </font>
    <font>
      <i/>
      <sz val="10"/>
      <color theme="1"/>
      <name val="Calibri"/>
      <family val="2"/>
      <charset val="186"/>
      <scheme val="minor"/>
    </font>
    <font>
      <vertAlign val="superscript"/>
      <sz val="10"/>
      <color rgb="FF0070C0"/>
      <name val="Times New Roman"/>
      <family val="1"/>
      <charset val="186"/>
    </font>
    <font>
      <sz val="10"/>
      <color rgb="FF002060"/>
      <name val="Times New Roman"/>
      <family val="1"/>
      <charset val="186"/>
    </font>
    <font>
      <b/>
      <sz val="10"/>
      <color rgb="FF00206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s>
  <fills count="4">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3" fillId="0" borderId="0" xfId="1" applyFont="1"/>
    <xf numFmtId="0" fontId="4" fillId="0" borderId="0" xfId="1" applyFont="1"/>
    <xf numFmtId="0" fontId="5" fillId="0" borderId="0" xfId="1" applyFont="1"/>
    <xf numFmtId="0" fontId="1" fillId="0" borderId="0" xfId="1"/>
    <xf numFmtId="0" fontId="2" fillId="0" borderId="0" xfId="1" applyFont="1"/>
    <xf numFmtId="0" fontId="6" fillId="0" borderId="0" xfId="1" applyFont="1"/>
    <xf numFmtId="0" fontId="1" fillId="0" borderId="0" xfId="1" applyAlignment="1">
      <alignment horizontal="center" wrapText="1"/>
    </xf>
    <xf numFmtId="0" fontId="11" fillId="0" borderId="9" xfId="1" applyFont="1" applyBorder="1" applyAlignment="1">
      <alignment horizontal="center" vertical="center" wrapText="1"/>
    </xf>
    <xf numFmtId="0" fontId="10" fillId="0" borderId="1" xfId="1" applyFont="1" applyBorder="1" applyAlignment="1">
      <alignment horizontal="center" vertical="center" wrapText="1"/>
    </xf>
    <xf numFmtId="0" fontId="10" fillId="2" borderId="1" xfId="1" applyFont="1" applyFill="1" applyBorder="1" applyAlignment="1">
      <alignment horizontal="center" vertical="center" wrapText="1"/>
    </xf>
    <xf numFmtId="0" fontId="13" fillId="0" borderId="10"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8" fillId="0" borderId="11" xfId="1" applyFont="1" applyBorder="1" applyAlignment="1">
      <alignment horizontal="center" vertical="center" wrapText="1"/>
    </xf>
    <xf numFmtId="0" fontId="19" fillId="0" borderId="9" xfId="1" applyFont="1" applyBorder="1" applyAlignment="1">
      <alignment horizontal="center" vertical="center" wrapText="1"/>
    </xf>
    <xf numFmtId="0" fontId="18" fillId="0" borderId="1" xfId="1" applyFont="1" applyBorder="1" applyAlignment="1">
      <alignment horizontal="center" vertical="center" wrapText="1"/>
    </xf>
    <xf numFmtId="0" fontId="18" fillId="2" borderId="1" xfId="1" applyFont="1" applyFill="1" applyBorder="1" applyAlignment="1">
      <alignment horizontal="center" vertical="center" wrapText="1"/>
    </xf>
    <xf numFmtId="0" fontId="20" fillId="0" borderId="0" xfId="1" applyFont="1" applyAlignment="1">
      <alignment horizontal="center" wrapText="1"/>
    </xf>
    <xf numFmtId="14" fontId="7" fillId="0" borderId="1" xfId="2" applyNumberFormat="1" applyFont="1" applyFill="1" applyBorder="1" applyAlignment="1">
      <alignment horizontal="center" vertical="center"/>
    </xf>
    <xf numFmtId="165" fontId="9" fillId="0" borderId="1" xfId="2" applyNumberFormat="1" applyFont="1" applyFill="1" applyBorder="1" applyAlignment="1">
      <alignment horizontal="center" vertical="center"/>
    </xf>
    <xf numFmtId="10" fontId="9" fillId="0" borderId="11" xfId="3" applyNumberFormat="1" applyFont="1" applyFill="1" applyBorder="1" applyAlignment="1">
      <alignment horizontal="center" vertical="center"/>
    </xf>
    <xf numFmtId="166" fontId="8" fillId="0" borderId="9" xfId="2" applyNumberFormat="1" applyFont="1" applyFill="1" applyBorder="1" applyAlignment="1">
      <alignment horizontal="center" vertical="center"/>
    </xf>
    <xf numFmtId="166" fontId="9" fillId="0" borderId="1" xfId="2" applyNumberFormat="1" applyFont="1" applyFill="1" applyBorder="1" applyAlignment="1">
      <alignment horizontal="center" vertical="center"/>
    </xf>
    <xf numFmtId="166" fontId="9" fillId="2" borderId="1" xfId="2" applyNumberFormat="1" applyFont="1" applyFill="1" applyBorder="1" applyAlignment="1">
      <alignment horizontal="center" vertical="center"/>
    </xf>
    <xf numFmtId="14" fontId="13" fillId="0" borderId="10" xfId="2" applyNumberFormat="1" applyFont="1" applyFill="1" applyBorder="1" applyAlignment="1">
      <alignment horizontal="center" vertical="center" wrapText="1"/>
    </xf>
    <xf numFmtId="14" fontId="13" fillId="0" borderId="10" xfId="2" applyNumberFormat="1" applyFont="1" applyFill="1" applyBorder="1" applyAlignment="1">
      <alignment horizontal="center" vertical="center"/>
    </xf>
    <xf numFmtId="2" fontId="1" fillId="0" borderId="0" xfId="1" applyNumberFormat="1"/>
    <xf numFmtId="10" fontId="22" fillId="0" borderId="11" xfId="3" applyNumberFormat="1" applyFont="1" applyFill="1" applyBorder="1" applyAlignment="1">
      <alignment horizontal="center" vertical="center"/>
    </xf>
    <xf numFmtId="166" fontId="23" fillId="0" borderId="9" xfId="2" applyNumberFormat="1" applyFont="1" applyFill="1" applyBorder="1" applyAlignment="1">
      <alignment horizontal="center" vertical="center"/>
    </xf>
    <xf numFmtId="166" fontId="22" fillId="0" borderId="1" xfId="2" applyNumberFormat="1" applyFont="1" applyFill="1" applyBorder="1" applyAlignment="1">
      <alignment horizontal="center" vertical="center"/>
    </xf>
    <xf numFmtId="166" fontId="22" fillId="2" borderId="1" xfId="2" applyNumberFormat="1" applyFont="1" applyFill="1" applyBorder="1" applyAlignment="1">
      <alignment horizontal="center" vertical="center"/>
    </xf>
    <xf numFmtId="0" fontId="8" fillId="3" borderId="1" xfId="1" applyFont="1" applyFill="1" applyBorder="1" applyAlignment="1">
      <alignment horizontal="center" vertical="center" wrapText="1"/>
    </xf>
    <xf numFmtId="166" fontId="8" fillId="0" borderId="13" xfId="2" applyNumberFormat="1" applyFont="1" applyFill="1" applyBorder="1" applyAlignment="1">
      <alignment horizontal="center" vertical="center"/>
    </xf>
    <xf numFmtId="166" fontId="9" fillId="0" borderId="2" xfId="2" applyNumberFormat="1" applyFont="1" applyFill="1" applyBorder="1" applyAlignment="1">
      <alignment horizontal="center" vertical="center"/>
    </xf>
    <xf numFmtId="166" fontId="9" fillId="2" borderId="2" xfId="2" applyNumberFormat="1" applyFont="1" applyFill="1" applyBorder="1" applyAlignment="1">
      <alignment horizontal="center" vertical="center"/>
    </xf>
    <xf numFmtId="14" fontId="13" fillId="0" borderId="14" xfId="2" applyNumberFormat="1" applyFont="1" applyFill="1" applyBorder="1" applyAlignment="1">
      <alignment horizontal="center" vertical="center" wrapText="1"/>
    </xf>
    <xf numFmtId="14" fontId="13" fillId="0" borderId="14" xfId="2" applyNumberFormat="1" applyFont="1" applyFill="1" applyBorder="1" applyAlignment="1">
      <alignment horizontal="center" vertical="center"/>
    </xf>
    <xf numFmtId="166" fontId="8" fillId="0" borderId="15" xfId="2" applyNumberFormat="1" applyFont="1" applyFill="1" applyBorder="1" applyAlignment="1">
      <alignment horizontal="center" vertical="center"/>
    </xf>
    <xf numFmtId="166" fontId="9" fillId="0" borderId="16" xfId="2" applyNumberFormat="1" applyFont="1" applyFill="1" applyBorder="1" applyAlignment="1">
      <alignment horizontal="center" vertical="center"/>
    </xf>
    <xf numFmtId="166" fontId="9" fillId="2" borderId="16" xfId="2" applyNumberFormat="1" applyFont="1" applyFill="1" applyBorder="1" applyAlignment="1">
      <alignment horizontal="center" vertical="center"/>
    </xf>
    <xf numFmtId="14" fontId="13" fillId="0" borderId="17" xfId="2" applyNumberFormat="1" applyFont="1" applyFill="1" applyBorder="1" applyAlignment="1">
      <alignment horizontal="center" vertical="center" wrapText="1"/>
    </xf>
    <xf numFmtId="14" fontId="13" fillId="0" borderId="17" xfId="2" applyNumberFormat="1" applyFont="1" applyFill="1" applyBorder="1" applyAlignment="1">
      <alignment horizontal="center" vertical="center"/>
    </xf>
    <xf numFmtId="0" fontId="9" fillId="0" borderId="0" xfId="1" applyFont="1"/>
    <xf numFmtId="0" fontId="13" fillId="0" borderId="0" xfId="1" applyFont="1"/>
    <xf numFmtId="0" fontId="10" fillId="0" borderId="0" xfId="1" applyFont="1"/>
    <xf numFmtId="0" fontId="7"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8" xfId="1" applyFont="1" applyBorder="1" applyAlignment="1">
      <alignment horizontal="center" vertical="center" wrapText="1"/>
    </xf>
    <xf numFmtId="0" fontId="7" fillId="3" borderId="2"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2"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7" xfId="1" applyFont="1" applyFill="1" applyBorder="1" applyAlignment="1">
      <alignment horizontal="center" vertical="center"/>
    </xf>
    <xf numFmtId="0" fontId="8" fillId="0" borderId="1" xfId="1" applyFont="1" applyBorder="1" applyAlignment="1">
      <alignment horizontal="center" vertical="center" wrapText="1"/>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6" xfId="1" applyFont="1" applyFill="1" applyBorder="1" applyAlignment="1">
      <alignment horizontal="center" vertical="center" wrapText="1"/>
    </xf>
  </cellXfs>
  <cellStyles count="4">
    <cellStyle name="Komats 2 2" xfId="2" xr:uid="{BA39E1A5-07B6-4E78-8654-6FD02265EA2A}"/>
    <cellStyle name="Parasts" xfId="0" builtinId="0"/>
    <cellStyle name="Parasts 2 2" xfId="1" xr:uid="{E97606E0-912B-46CE-97A7-F6CBD2D94F84}"/>
    <cellStyle name="Procenti 2 2" xfId="3" xr:uid="{C4AFAB9F-DE14-40A5-8350-A5EDFEA801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Kesko%20Agro,%20Riga\target%20price%20blanc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rags\D_Janis\lido2001\izsolei\volume4\biliangliski\02BQcelsanglisk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AA_Darbs\A3_Incukalns\Polyroad\RTU\Smirnovs\Smirnovs\Avariju%20koeficienta%20metode_Asja\avariju%20koefic%20aprekinashan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igars/Eiroprojekts/Viduskurzeme/FA/Finanses/Tarifu_aprekins/Tarifs_.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aili\public\Users\inesev\Documents\ATKRITUMI\Getlinji\Tarifa_projekts\SAA_tarifa_projekts_6_2014_Getlini_EKO_31.10.2014_IVe_komenti.x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irags\D_Janis\lido2001\izsolei\pasutitajam-viena-eksemplara\tame_latviski\boq-fin-LI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inesev/Documents/DATI_apkoposhana%20un%20analize/atkritumnieku_analize/2015/11_25%20atskaite%20_fakts'15_plans'16_(18%2010'2016).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gars\sandra%20doc\Documents%20and%20Settings\kalpins1\My%20Documents\Documents%20and%20Settings\user\My%20Documents\tamesana2\KK\dampeli\tames\ABC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ARPLAN\ALFA2\Tames\arhivsVKBMS\ABC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cb_tree\.KANTORIS_FAILI.ACB\LietotajuFaili\TehniskaDala\2007\LVC%20un%20SM\LR%20Satiksmes%20ministrija\SM%202007_45%20Jekabpils%20-%20Varaklani%20km%206,7-54,6\B%20dala\Jek%20Var_B%20tame,kalk_ies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Kesko%20Agro,%20Riga\target%20price%20blanc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Tatjana%20&#325;ikitova/Documents/GP-2017-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Tatjana%20&#325;ikitova/Documents/SPAAO/Gada%20p&#257;rskati/GP-201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InaraT/Documents/My%20documents/Tarifa%20projekti/Getli&#326;i/TARIFU%20PROJEKTS_2017/14.TARIFS_2410.2018_IVe_kor_3.po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aili\public\Users\inesev\Documents\ATKRITUMI\AADSO_Dienvidlatgale_Cinishi\Sanjemtie4_xx_03_12\AADSO_Cinishi_2.kartas_TEP\4.pielikums_Fin-1-al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ndris\leica\WINDOWS\TEMP\riga2%20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Kesko%20Agro,%20Riga\target%20price%20blanc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ili\public\Aigars\Eiroprojekts\Viduskurzeme\FA\Finanses\Tarifu_aprekins\Tarifs_.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Kesko%20Agro,%20Riga\target%20price%20blanc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nesev/Documents/ATKRITUMI/Getlinji/Tarifa_projekts/SAA_tarifa_projekts_6_2014_Getlini_EKO_31.10.2014_IVe_komenti.x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ili\public\Users\Rudis\Documents\Inese%20darbs\Getlinji\Tarifa_projekts_2\12_GEKO_Tarifs10-03-2016_IVe_kor3(personala+3.8+13.,18.,21.marta%20l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ili\public\Aigars\Eiroprojekts\Getlini\Dabasgaze_Tarifs\DG_Tarifs_pashizmaksa\Aprekins\Tarifa_aprekina_Modelis_DG-v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ili\public\Eiroprojekts\2009_37_Getli&#326;i_EKO\Dabasgaze_Tarifs\DG_Tarifs_pashizmaksa\Aprekins\Tarifa_aprekina_Modelis_DG-02-09-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VISPAREJA NODRO)"/>
      <sheetName val="BOQ(Sagatavošanas darbi)"/>
      <sheetName val="BOQ (Ceļa konstruktīvās kārtas)"/>
      <sheetName val="BOQ (konstr. nojauksana)"/>
      <sheetName val="BOQ (bet.apmales, pieturu pl.)"/>
      <sheetName val="BOQ (HORIZONT.APZIM)"/>
      <sheetName val="BOQ (bar,c. zim.,signstabi)"/>
      <sheetName val="BOQ (elektroi)"/>
      <sheetName val="BOQ (sakari("/>
      <sheetName val="BOQ(Dienas izstrāde)"/>
      <sheetName val="Summary"/>
      <sheetName val="Grand summary"/>
      <sheetName val="BOQ_Sagatavošanas darbi_"/>
      <sheetName val="_x0002_OQ (HORIZONT.APZIM)"/>
      <sheetName val="BOQ (s!ka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bo tabula"/>
      <sheetName val="Pebo grafiks"/>
      <sheetName val="Luksa tabula"/>
      <sheetName val="Luksa grafiks"/>
      <sheetName val="ASJA_tab"/>
      <sheetName val="ASJA_gra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
      <sheetName val="apjomi_tarifam"/>
      <sheetName val="SA_tarifs-2007"/>
      <sheetName val="SA+AG_korekcijas"/>
      <sheetName val="SA+AG_korekcijas_kor_GALA"/>
      <sheetName val="Saimn.darb.rez. (zinojumam)"/>
      <sheetName val="PZ aprēķins pa nozarēm"/>
      <sheetName val="25.pielik"/>
      <sheetName val="strukt"/>
      <sheetName val="DARBINIEKI"/>
      <sheetName val="1"/>
      <sheetName val="PL_zinoj"/>
      <sheetName val="2"/>
      <sheetName val="3"/>
      <sheetName val="4.1"/>
      <sheetName val="Transp-1"/>
      <sheetName val="Transp-1_zinoj"/>
      <sheetName val="Transp-2"/>
      <sheetName val="4.2"/>
      <sheetName val="4.3"/>
      <sheetName val="4.4"/>
      <sheetName val="4.6"/>
      <sheetName val="4.9"/>
      <sheetName val="4.10"/>
      <sheetName val="4.11"/>
      <sheetName val="4.12"/>
      <sheetName val="4.13"/>
      <sheetName val="5"/>
      <sheetName val="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v>0.70280399999999998</v>
          </cell>
        </row>
      </sheetData>
      <sheetData sheetId="14">
        <row r="3">
          <cell r="I3">
            <v>7.9000000000000001E-2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Sagatavošanas darbi)"/>
      <sheetName val="BOQ (Ceļa konstruktīvās kārtas)"/>
      <sheetName val="BOQ (konstr. nojauksana)"/>
      <sheetName val="BOQ (bet.apmales, pieturu pl.)"/>
      <sheetName val="BOQ (HORIZONT.APZIM)"/>
      <sheetName val="BOQ (bar,c. zim.,signstabi)"/>
      <sheetName val="BOQ (Apgaismojuma ierikosana)"/>
      <sheetName val="Summary"/>
      <sheetName val="BOQ (dayworks)"/>
      <sheetName val="BOQ_Sagatavošanas darbi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sa"/>
      <sheetName val="maksa (2)"/>
      <sheetName val="25.p 2012_fakts(Ls)"/>
      <sheetName val="25.p 2012_fakts (EUR)"/>
      <sheetName val="25.p 2013_fakts"/>
      <sheetName val="sp_es_tar(Ls)"/>
      <sheetName val="25.p 2014_fakts"/>
      <sheetName val="graf(2015_pret_tar)"/>
      <sheetName val="graf(2015_tar_tar.pr)"/>
      <sheetName val="graf_apj'15"/>
      <sheetName val="sp_es_tar(Eur)-vec.met"/>
      <sheetName val="sp_es_tar(Eur)-jaun.met"/>
      <sheetName val="graf_izm_pozic_%"/>
      <sheetName val="graf_izm_pozic_% (var1)"/>
      <sheetName val="graf_izm_pozic_% (var2)"/>
      <sheetName val="graf(tagad)"/>
      <sheetName val="25.p 2015_fakts-jaun.met"/>
      <sheetName val="25.detal_2014_pret_speka_es"/>
      <sheetName val="grafikam"/>
      <sheetName val="25.detal_2015_pret_speka_es"/>
      <sheetName val="segumam_2015"/>
      <sheetName val="graf_seg'15"/>
      <sheetName val="25.p 2016_plans"/>
      <sheetName val="ZE_Grantinji"/>
      <sheetName val="Kaudzites"/>
      <sheetName val="ZAAO"/>
      <sheetName val="Vidusdaugava"/>
      <sheetName val="AADSO"/>
      <sheetName val="Ventspils"/>
      <sheetName val="ALAAS"/>
      <sheetName val="Piejura"/>
      <sheetName val="piejura_atb Aijai"/>
      <sheetName val="Piejura'fakts(01-08)'16"/>
      <sheetName val="Getlini"/>
      <sheetName val="Getlini_apjomi"/>
      <sheetName val="ZE_Brakski"/>
      <sheetName val="LRAS"/>
      <sheetName val="pieaug_izmaksas"/>
      <sheetName val="speka_es_uz_vien"/>
      <sheetName val="fakts'14_uz_vien"/>
      <sheetName val="pieaug_uz_vien"/>
      <sheetName val="speka_es_prop_pret_pilnam_izm"/>
      <sheetName val="fakts'14_prop_pret_pilnam_izm"/>
      <sheetName val="proporciju pieaugums"/>
      <sheetName val="maksa (3)"/>
    </sheetNames>
    <sheetDataSet>
      <sheetData sheetId="0"/>
      <sheetData sheetId="1"/>
      <sheetData sheetId="2"/>
      <sheetData sheetId="3"/>
      <sheetData sheetId="4"/>
      <sheetData sheetId="5"/>
      <sheetData sheetId="6">
        <row r="2">
          <cell r="A2">
            <v>0.70280399999999998</v>
          </cell>
        </row>
      </sheetData>
      <sheetData sheetId="7"/>
      <sheetData sheetId="8"/>
      <sheetData sheetId="9"/>
      <sheetData sheetId="10"/>
      <sheetData sheetId="11">
        <row r="1">
          <cell r="B1" t="str">
            <v>Tarifa apstiprināšanas gads</v>
          </cell>
        </row>
      </sheetData>
      <sheetData sheetId="12"/>
      <sheetData sheetId="13"/>
      <sheetData sheetId="14"/>
      <sheetData sheetId="15"/>
      <sheetData sheetId="16"/>
      <sheetData sheetId="17"/>
      <sheetData sheetId="18"/>
      <sheetData sheetId="19"/>
      <sheetData sheetId="20"/>
      <sheetData sheetId="21"/>
      <sheetData sheetId="22"/>
      <sheetData sheetId="23">
        <row r="3">
          <cell r="C3">
            <v>922.63</v>
          </cell>
        </row>
      </sheetData>
      <sheetData sheetId="24"/>
      <sheetData sheetId="25">
        <row r="3">
          <cell r="C3">
            <v>79026.3</v>
          </cell>
        </row>
      </sheetData>
      <sheetData sheetId="26">
        <row r="3">
          <cell r="C3">
            <v>97102.11</v>
          </cell>
        </row>
      </sheetData>
      <sheetData sheetId="27">
        <row r="3">
          <cell r="C3">
            <v>193959.82</v>
          </cell>
        </row>
      </sheetData>
      <sheetData sheetId="28"/>
      <sheetData sheetId="29"/>
      <sheetData sheetId="30">
        <row r="3">
          <cell r="C3">
            <v>100163.92</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NEMUMI"/>
      <sheetName val="2009 (2)"/>
      <sheetName val="ESOŠIE ATKRITUMI"/>
      <sheetName val="2010"/>
      <sheetName val="2009"/>
      <sheetName val="TARIFS-Savākšana"/>
      <sheetName val="TARIFS-Lielgabarīti"/>
      <sheetName val="TARIFS-Apglabāšana"/>
      <sheetName val="Sheet1"/>
      <sheetName val="GRAFIKI-LVL-m3"/>
      <sheetName val="GRAFIKI-%"/>
      <sheetName val="INVESTĪCIJAS"/>
      <sheetName val="JŪTĪGUMA APRĒĶINS"/>
      <sheetName val="KREDĪ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9">
          <cell r="C29">
            <v>0.83305410000000002</v>
          </cell>
        </row>
      </sheetData>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savilkums"/>
      <sheetName val="BoQ Cena"/>
      <sheetName val="likmes"/>
      <sheetName val="asf_Rēzekne"/>
      <sheetName val="gruntēšana"/>
      <sheetName val="čippings"/>
      <sheetName val="augu zemes noņemš"/>
      <sheetName val="ierakums-uzbērums(ier)"/>
      <sheetName val="ierakums-uzbērums(uzb)"/>
      <sheetName val="ierakums-atbērtne"/>
      <sheetName val="uzb (no karjera)"/>
      <sheetName val="uzb (no atgūtā mat)"/>
      <sheetName val="grāvju rakš"/>
      <sheetName val="grāvju tīrīš"/>
      <sheetName val="gultne"/>
      <sheetName val="dren.slānis"/>
      <sheetName val="šķembu apakškārta"/>
      <sheetName val="šķembu virskārta_30(22greid)"/>
      <sheetName val="šķembu virskārta_30(8 iekl)"/>
      <sheetName val="šķembas nobraukt_25"/>
      <sheetName val="Nomales_20(15)"/>
      <sheetName val="Nomales_20(5)"/>
      <sheetName val="apmales_30.15"/>
      <sheetName val="teknes_18.50.100"/>
      <sheetName val="caurteku nojaukš"/>
      <sheetName val="frēzēšana(10)"/>
      <sheetName val="grants(6)nojaukš"/>
      <sheetName val="melnā seg.(14)nojaukš"/>
      <sheetName val="celmu novākš"/>
      <sheetName val="krūmi"/>
      <sheetName val="zālājs"/>
      <sheetName val="nogāžu planēšana"/>
      <sheetName val="caurteka(0,5)"/>
      <sheetName val="caurteka(0,7)"/>
      <sheetName val="caurteka(1,0)"/>
      <sheetName val="caurteka(1,6)"/>
      <sheetName val="bruģis_saliņās"/>
      <sheetName val="visp.darbu tāme"/>
      <sheetName val="šķembas"/>
      <sheetName val="planēšana"/>
      <sheetName val="atkūdrošana"/>
      <sheetName val="purva aizb"/>
      <sheetName val="grants tilta remontam"/>
      <sheetName val="asf_Rēzekne (2009)"/>
      <sheetName val="ierakums-uzbērues(ier)"/>
      <sheetName val="ierakums-5zbērums(uzb!"/>
      <sheetName val="uzb (no atgūpā mat)"/>
      <sheetName val="šķembu apacškārta"/>
      <sheetName val="Łķembu virskārta_30(22gre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ce"/>
      <sheetName val="PZ"/>
      <sheetName val="Debitoru skaidrojums"/>
      <sheetName val="Kreditori"/>
      <sheetName val="Pašu kapitāla atšifr."/>
      <sheetName val="Ilgt.ieguld.skaidr."/>
      <sheetName val="Celvedis"/>
      <sheetName val="Saturs"/>
      <sheetName val="Ziņas par sabiedrību"/>
      <sheetName val="p.z.apreķins"/>
      <sheetName val="naudas pl. pārskats"/>
      <sheetName val="Pašu kapitāla pārskats"/>
      <sheetName val="Krājumu skaidrojums"/>
      <sheetName val="Naudas atšifrējums"/>
      <sheetName val="p.z.apr.skaidrojumi"/>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lvedis"/>
      <sheetName val="Saturs"/>
      <sheetName val="Ziņas"/>
      <sheetName val="VadZinojums"/>
      <sheetName val="Vad.ziņ.2lapa"/>
      <sheetName val="GrPolitika"/>
      <sheetName val="bilance"/>
      <sheetName val="p.z.apreķins"/>
      <sheetName val="Pašu kapitāla pārskats"/>
      <sheetName val="naudas pl. pārskats"/>
      <sheetName val="p.z.apr.skaidrojumi"/>
      <sheetName val="Ilgt.ieguld.skaidr."/>
      <sheetName val="Krājumu skaidrojums"/>
      <sheetName val="Debitoru skaidrojums"/>
      <sheetName val="Vērtspapīri  un līdzdal."/>
      <sheetName val="Naudas atšifrējums"/>
      <sheetName val="Pašu kapitāla atšifr."/>
      <sheetName val="Uzkrājumu atšifr."/>
      <sheetName val="Kreditori"/>
      <sheetName val="GP-2016"/>
      <sheetName val="Vad.ziņojums"/>
      <sheetName val="P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rb.she"/>
      <sheetName val="virgram'17"/>
      <sheetName val="8'17"/>
      <sheetName val="7'17"/>
      <sheetName val="6'17"/>
      <sheetName val="6_konts_17"/>
      <sheetName val="6_konts_17."/>
      <sheetName val="7_konts_16"/>
      <sheetName val="7_konts_17"/>
      <sheetName val="8_konts"/>
      <sheetName val="TARIFS"/>
      <sheetName val="apj"/>
      <sheetName val="apjoms"/>
      <sheetName val="ISG020"/>
      <sheetName val="apjomi_Klasif"/>
      <sheetName val="apjomi_Klasif (zin)"/>
      <sheetName val="koeficienti"/>
      <sheetName val="koef_apreekins"/>
      <sheetName val="strukt_zinoj"/>
      <sheetName val="Nr_1"/>
      <sheetName val="Davinajumi"/>
      <sheetName val="davin'17_gramat"/>
      <sheetName val="Noliet_18"/>
      <sheetName val="ES projekti_detal"/>
      <sheetName val="realiz.projekti"/>
      <sheetName val="Nr_2"/>
      <sheetName val="pers_2017"/>
      <sheetName val="72..,73..'17"/>
      <sheetName val="pers_det'17"/>
      <sheetName val="pers_2018"/>
      <sheetName val="Poligonā pieņemtais pers_uz_t"/>
      <sheetName val="pienaakumi"/>
      <sheetName val="veid_kaart"/>
      <sheetName val="Nr_3"/>
      <sheetName val="3.1.1.1"/>
      <sheetName val="apj_uz_rupn'18"/>
      <sheetName val="7175.."/>
      <sheetName val="3.1.1.2"/>
      <sheetName val="75534.."/>
      <sheetName val="klajums"/>
      <sheetName val="3.1.3.1"/>
      <sheetName val="7553.."/>
      <sheetName val="3.1.3.2"/>
      <sheetName val="75516.."/>
      <sheetName val="75530"/>
      <sheetName val="3.1.3.3"/>
      <sheetName val="7556"/>
      <sheetName val="Infiltrāts_2018"/>
      <sheetName val="Infiltrāts_2013-2017"/>
      <sheetName val="infiltr"/>
      <sheetName val="ār.kontrakt"/>
      <sheetName val="Rupnica_18"/>
      <sheetName val="3.1.4"/>
      <sheetName val="75533.."/>
      <sheetName val="7440"/>
      <sheetName val="Transports"/>
      <sheetName val="Transp_zinoj"/>
      <sheetName val="Darba iekārtas, riki"/>
      <sheetName val="koef"/>
      <sheetName val="Darba iekārtas, riki_zinoj"/>
      <sheetName val="Iekārtas un ierīces_El.en."/>
      <sheetName val="Iekārtas un ierīces_El.en.zinoj"/>
      <sheetName val="Elektroenerģija"/>
      <sheetName val="Elektr. detal_zin"/>
      <sheetName val="01.2017"/>
      <sheetName val="02.2017"/>
      <sheetName val="03.2017"/>
      <sheetName val="04.2017"/>
      <sheetName val="05.2017"/>
      <sheetName val="06.2017"/>
      <sheetName val="07.2017"/>
      <sheetName val="08.2017"/>
      <sheetName val="09.2017"/>
      <sheetName val="10.2017"/>
      <sheetName val="11.2017"/>
      <sheetName val="12.2017"/>
      <sheetName val="Kopa"/>
      <sheetName val="3.2"/>
      <sheetName val="7170."/>
      <sheetName val="3.4"/>
      <sheetName val="Getliņu ekspozicija"/>
      <sheetName val="75519"/>
      <sheetName val="3.6"/>
      <sheetName val="3.7"/>
      <sheetName val="75533."/>
      <sheetName val="7773."/>
      <sheetName val="7771."/>
      <sheetName val="Kratuve"/>
      <sheetName val="Nr_5"/>
      <sheetName val="Nr_6"/>
      <sheetName val="proj.N.PL."/>
      <sheetName val="Nr_7"/>
      <sheetName val="2017_Energobloks"/>
      <sheetName val="Energobloks'18"/>
      <sheetName val="gaze&amp;elektr_apj"/>
      <sheetName val="7'17_energo"/>
      <sheetName val="7'17_siltumn"/>
      <sheetName val="7'17_citi"/>
      <sheetName val="8_konts (2)"/>
      <sheetName val="Nr_7_detalizeti_2017"/>
      <sheetName val="Siltumn_6..'17"/>
      <sheetName val="Nr_7_detalizeti_2018"/>
      <sheetName val="Nr_7_zinoj"/>
      <sheetName val="SD virzienu PZA"/>
      <sheetName val="Citu atrk. pašizmaksa"/>
      <sheetName val="vecais_Nr.7"/>
      <sheetName val="vecais_gaze&amp;elektr_apj"/>
      <sheetName val="vecais_Nr.7-2015"/>
      <sheetName val="apjoms_sprk"/>
      <sheetName val="darbiibas_sheema"/>
    </sheetNames>
    <sheetDataSet>
      <sheetData sheetId="0"/>
      <sheetData sheetId="1"/>
      <sheetData sheetId="2"/>
      <sheetData sheetId="3"/>
      <sheetData sheetId="4"/>
      <sheetData sheetId="5"/>
      <sheetData sheetId="6"/>
      <sheetData sheetId="7"/>
      <sheetData sheetId="8"/>
      <sheetData sheetId="9"/>
      <sheetData sheetId="10">
        <row r="6">
          <cell r="G6">
            <v>1898976.2500999998</v>
          </cell>
        </row>
      </sheetData>
      <sheetData sheetId="11">
        <row r="5">
          <cell r="G5">
            <v>41766.11</v>
          </cell>
        </row>
      </sheetData>
      <sheetData sheetId="12"/>
      <sheetData sheetId="13"/>
      <sheetData sheetId="14"/>
      <sheetData sheetId="15">
        <row r="7">
          <cell r="AA7">
            <v>11694.238337000974</v>
          </cell>
        </row>
      </sheetData>
      <sheetData sheetId="16">
        <row r="5">
          <cell r="D5">
            <v>0.64</v>
          </cell>
        </row>
        <row r="9">
          <cell r="D9">
            <v>0.9</v>
          </cell>
        </row>
      </sheetData>
      <sheetData sheetId="17"/>
      <sheetData sheetId="18"/>
      <sheetData sheetId="19">
        <row r="9">
          <cell r="I9">
            <v>2567785.7459000004</v>
          </cell>
        </row>
      </sheetData>
      <sheetData sheetId="20"/>
      <sheetData sheetId="21"/>
      <sheetData sheetId="22"/>
      <sheetData sheetId="23"/>
      <sheetData sheetId="24"/>
      <sheetData sheetId="25">
        <row r="9">
          <cell r="I9">
            <v>1469095.5466</v>
          </cell>
        </row>
      </sheetData>
      <sheetData sheetId="26"/>
      <sheetData sheetId="27"/>
      <sheetData sheetId="28"/>
      <sheetData sheetId="29"/>
      <sheetData sheetId="30"/>
      <sheetData sheetId="31"/>
      <sheetData sheetId="32"/>
      <sheetData sheetId="33">
        <row r="11">
          <cell r="K11">
            <v>2845429.95</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6">
          <cell r="I16">
            <v>98915</v>
          </cell>
        </row>
      </sheetData>
      <sheetData sheetId="48"/>
      <sheetData sheetId="49"/>
      <sheetData sheetId="50"/>
      <sheetData sheetId="51"/>
      <sheetData sheetId="52"/>
      <sheetData sheetId="53"/>
      <sheetData sheetId="54"/>
      <sheetData sheetId="55">
        <row r="5">
          <cell r="K5">
            <v>72989.164499999999</v>
          </cell>
        </row>
      </sheetData>
      <sheetData sheetId="56">
        <row r="18">
          <cell r="J18">
            <v>125070.37</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ow r="12">
          <cell r="I12">
            <v>2755.4776000000002</v>
          </cell>
        </row>
      </sheetData>
      <sheetData sheetId="89">
        <row r="9">
          <cell r="S9">
            <v>145220.36715884999</v>
          </cell>
        </row>
      </sheetData>
      <sheetData sheetId="90"/>
      <sheetData sheetId="91">
        <row r="20">
          <cell r="F20">
            <v>1155398.9208999998</v>
          </cell>
        </row>
      </sheetData>
      <sheetData sheetId="92"/>
      <sheetData sheetId="93"/>
      <sheetData sheetId="94">
        <row r="18">
          <cell r="C18">
            <v>14569.848</v>
          </cell>
        </row>
      </sheetData>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ņēmumi"/>
      <sheetName val="Atkritumu prognoze"/>
      <sheetName val="Esošās Ekspluatācijas Izmaksas"/>
      <sheetName val="Ieņēmumi"/>
      <sheetName val="KF likme"/>
      <sheetName val="Eskpluatācija AR Investīcijām"/>
      <sheetName val="Tarifi"/>
      <sheetName val="PZA"/>
      <sheetName val="Pamatlīdzekļi"/>
      <sheetName val="Bilance"/>
      <sheetName val="Maksātspēja"/>
      <sheetName val="Jūtīguma analīze"/>
      <sheetName val="Jūtīguma aprekins"/>
      <sheetName val="Investīcijas"/>
      <sheetName val="FinPlan-ieguld"/>
      <sheetName val="Naudas plūsma"/>
      <sheetName val="Kredīti"/>
      <sheetName val="Lapa1"/>
    </sheetNames>
    <sheetDataSet>
      <sheetData sheetId="0">
        <row r="18">
          <cell r="C1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ga1"/>
      <sheetName val="riga1 new ASG"/>
      <sheetName val="riga1 new Customer"/>
      <sheetName val="IDMAN Feuer"/>
      <sheetName val="Honeywell Feuer"/>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
      <sheetName val="apjomi_tarifam"/>
      <sheetName val="SA_tarifs-2007"/>
      <sheetName val="SA+AG_korekcijas"/>
      <sheetName val="SA+AG_korekcijas_kor_GALA"/>
      <sheetName val="Saimn.darb.rez. (zinojumam)"/>
      <sheetName val="PZ aprēķins pa nozarēm"/>
      <sheetName val="25.pielik"/>
      <sheetName val="strukt"/>
      <sheetName val="DARBINIEKI"/>
      <sheetName val="1"/>
      <sheetName val="PL_zinoj"/>
      <sheetName val="2"/>
      <sheetName val="3"/>
      <sheetName val="4.1"/>
      <sheetName val="Transp-1"/>
      <sheetName val="Transp-1_zinoj"/>
      <sheetName val="Transp-2"/>
      <sheetName val="4.2"/>
      <sheetName val="4.3"/>
      <sheetName val="4.4"/>
      <sheetName val="4.6"/>
      <sheetName val="4.9"/>
      <sheetName val="4.10"/>
      <sheetName val="4.11"/>
      <sheetName val="4.12"/>
      <sheetName val="4.13"/>
      <sheetName val="5"/>
      <sheetName val="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v>0.70280399999999998</v>
          </cell>
        </row>
      </sheetData>
      <sheetData sheetId="14">
        <row r="3">
          <cell r="I3">
            <v>7.9000000000000001E-2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
      <sheetName val="PZ "/>
      <sheetName val="2014"/>
      <sheetName val="TARIFS (gala versija!)"/>
      <sheetName val="2015"/>
      <sheetName val="2016"/>
      <sheetName val="PZ'14-15 "/>
      <sheetName val="Saimn.darb.rez. (zinoj)"/>
      <sheetName val="SA"/>
      <sheetName val="Depon"/>
      <sheetName val="Bio"/>
      <sheetName val="Shēma-Janv'16"/>
      <sheetName val="Janv'16"/>
      <sheetName val="Shem_Atkrit+DRN"/>
      <sheetName val="Apjomi_2014-2015"/>
      <sheetName val="apj_zinoj"/>
      <sheetName val="kor_koef"/>
      <sheetName val="004_prop('15_01-06)"/>
      <sheetName val="KA-004"/>
      <sheetName val="004_prop(2015)"/>
      <sheetName val="6"/>
      <sheetName val="7"/>
      <sheetName val="7..001_002"/>
      <sheetName val="7..003"/>
      <sheetName val="7..004"/>
      <sheetName val="7..005"/>
      <sheetName val="7..006"/>
      <sheetName val="7..007"/>
      <sheetName val="7..008"/>
      <sheetName val="7..009"/>
      <sheetName val="7..010"/>
      <sheetName val="7..S"/>
      <sheetName val="7..ŠL"/>
      <sheetName val="8.."/>
      <sheetName val="71.."/>
      <sheetName val="72..73.."/>
      <sheetName val="74.."/>
      <sheetName val="75.."/>
      <sheetName val="77.."/>
      <sheetName val="TARIFS"/>
      <sheetName val="salidz"/>
      <sheetName val="Nr.1"/>
      <sheetName val="PL_kopa"/>
      <sheetName val="strukt"/>
      <sheetName val="Nr.2"/>
      <sheetName val="Nr.2 (kor)"/>
      <sheetName val="Nr.2 (gala)"/>
      <sheetName val="Nr.2-2015"/>
      <sheetName val="skaits"/>
      <sheetName val="Nr.3.1.1"/>
      <sheetName val="Nr.3.1.1-2015"/>
      <sheetName val="7175"/>
      <sheetName val="Nr.3.1.2"/>
      <sheetName val="75511"/>
      <sheetName val="75501_vide"/>
      <sheetName val="TransportsPār-Nr3.1.4"/>
      <sheetName val="3.1.4_vieglie"/>
      <sheetName val="Nr3.1.4-2015"/>
      <sheetName val="7176"/>
      <sheetName val="75516"/>
      <sheetName val="75530"/>
      <sheetName val="TranspAtkr-Nr3.1.4"/>
      <sheetName val="TransportsNod"/>
      <sheetName val="Transports-GEKO"/>
      <sheetName val="Transports"/>
      <sheetName val="Case'15"/>
      <sheetName val="Tana'15"/>
      <sheetName val="Shēma-Transports"/>
      <sheetName val="Nr.3.2"/>
      <sheetName val="75528"/>
      <sheetName val="3.2_lig"/>
      <sheetName val="Nr.3.3"/>
      <sheetName val="7170"/>
      <sheetName val="Nr.3.5"/>
      <sheetName val="Nr.3.5 -2015"/>
      <sheetName val="75519"/>
      <sheetName val="Nr.3.6"/>
      <sheetName val="Nr.3.7_admin"/>
      <sheetName val="7...001_002"/>
      <sheetName val="75512_adm"/>
      <sheetName val="7553_adm"/>
      <sheetName val="7711_adm"/>
      <sheetName val="7730"/>
      <sheetName val="3.7_Transp_admin"/>
      <sheetName val="Nr.3.8"/>
      <sheetName val="7551"/>
      <sheetName val="Nr.3.9"/>
      <sheetName val="7440"/>
      <sheetName val="7540"/>
      <sheetName val="75501"/>
      <sheetName val="75512"/>
      <sheetName val="75514"/>
      <sheetName val="75524"/>
      <sheetName val="75525"/>
      <sheetName val="7553"/>
      <sheetName val="7555"/>
      <sheetName val="7556"/>
      <sheetName val="7560"/>
      <sheetName val="7570"/>
      <sheetName val="7711"/>
      <sheetName val="7720"/>
      <sheetName val="77720"/>
      <sheetName val="77721"/>
      <sheetName val="Nr.4"/>
      <sheetName val="883"/>
      <sheetName val="7557"/>
      <sheetName val="Nr.5"/>
      <sheetName val="Nr.6"/>
      <sheetName val="gaze&amp;elektr_apj"/>
      <sheetName val="Nr.6-2015"/>
      <sheetName val="Maks_iedz"/>
      <sheetName val="Tarifi-Latv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9">
          <cell r="C49">
            <v>0.86</v>
          </cell>
        </row>
        <row r="50">
          <cell r="C50">
            <v>0.5</v>
          </cell>
        </row>
        <row r="51">
          <cell r="C51">
            <v>0.36</v>
          </cell>
        </row>
      </sheetData>
      <sheetData sheetId="14"/>
      <sheetData sheetId="15"/>
      <sheetData sheetId="16">
        <row r="3">
          <cell r="B3">
            <v>0.72</v>
          </cell>
        </row>
        <row r="4">
          <cell r="B4">
            <v>0.72</v>
          </cell>
        </row>
        <row r="5">
          <cell r="B5">
            <v>1</v>
          </cell>
        </row>
        <row r="6">
          <cell r="B6">
            <v>0.84</v>
          </cell>
        </row>
        <row r="7">
          <cell r="B7">
            <v>0.96</v>
          </cell>
        </row>
        <row r="9">
          <cell r="B9">
            <v>0.66</v>
          </cell>
        </row>
        <row r="10">
          <cell r="B10">
            <v>0.64</v>
          </cell>
        </row>
        <row r="11">
          <cell r="B11">
            <v>0.97</v>
          </cell>
        </row>
        <row r="12">
          <cell r="B12">
            <v>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H3">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Z aprēķins pa nozarēm"/>
      <sheetName val="SA_tarifs+2014_g_PZ apr"/>
      <sheetName val="SA_tarifs+2013_g_PZ apr"/>
      <sheetName val="SA+AG_korekcijas"/>
      <sheetName val="SA_tarifs+AG_ieņēmumi"/>
      <sheetName val="AG_Pašizmaksa"/>
      <sheetName val="AG_Pašizmaksas_Tarifs"/>
      <sheetName val="SA_tarifs-2007"/>
      <sheetName val="DG_tarifs"/>
      <sheetName val="Gāze"/>
      <sheetName val="Dedzināšana_Tarifs"/>
      <sheetName val="CO2_Cena"/>
      <sheetName val="fizika"/>
      <sheetName val="Tabula_Pamatojumam"/>
      <sheetName val="Scenāriji"/>
      <sheetName val="Paziņ_par_tarifa_proj"/>
    </sheetNames>
    <sheetDataSet>
      <sheetData sheetId="0"/>
      <sheetData sheetId="1"/>
      <sheetData sheetId="2"/>
      <sheetData sheetId="3"/>
      <sheetData sheetId="4">
        <row r="2">
          <cell r="A2">
            <v>0.70279999999999998</v>
          </cell>
        </row>
        <row r="14">
          <cell r="M14">
            <v>0.75</v>
          </cell>
        </row>
      </sheetData>
      <sheetData sheetId="5"/>
      <sheetData sheetId="6"/>
      <sheetData sheetId="7"/>
      <sheetData sheetId="8">
        <row r="45">
          <cell r="D45">
            <v>1378862.4732255966</v>
          </cell>
        </row>
      </sheetData>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Z aprēķins pa nozarēm"/>
      <sheetName val="SA_tarifs+2014_g_PZ apr"/>
      <sheetName val="SA_tarifs+2013_g_PZ apr"/>
      <sheetName val="SA_tarifs+AG_ieņēmumi"/>
      <sheetName val="AG_Pašizmaksa"/>
      <sheetName val="AG_Pašizmaksas_Tarifs"/>
      <sheetName val="DG_tarifs"/>
      <sheetName val="Gāze"/>
      <sheetName val="Dedzināšana_Tarifs"/>
      <sheetName val="CO2_Cena"/>
      <sheetName val="fizika"/>
      <sheetName val="Tabula_Pamatojumam"/>
      <sheetName val="Scenāriji"/>
      <sheetName val="Paziņ_par_tarifa_proj"/>
      <sheetName val="SA_tarifs-2007"/>
    </sheetNames>
    <sheetDataSet>
      <sheetData sheetId="0"/>
      <sheetData sheetId="1" refreshError="1"/>
      <sheetData sheetId="2" refreshError="1"/>
      <sheetData sheetId="3" refreshError="1">
        <row r="2">
          <cell r="A2">
            <v>0.70279999999999998</v>
          </cell>
        </row>
        <row r="14">
          <cell r="M14">
            <v>0.75</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5C55F-493E-4513-954A-5A092EEE88CF}">
  <sheetPr>
    <tabColor rgb="FF92D050"/>
    <pageSetUpPr fitToPage="1"/>
  </sheetPr>
  <dimension ref="B1:AD51"/>
  <sheetViews>
    <sheetView tabSelected="1" workbookViewId="0">
      <pane xSplit="7" ySplit="4" topLeftCell="H5" activePane="bottomRight" state="frozen"/>
      <selection pane="topRight" activeCell="H1" sqref="H1"/>
      <selection pane="bottomLeft" activeCell="A5" sqref="A5"/>
      <selection pane="bottomRight" activeCell="O52" sqref="O52"/>
    </sheetView>
  </sheetViews>
  <sheetFormatPr defaultColWidth="9.1796875" defaultRowHeight="14.5" x14ac:dyDescent="0.35"/>
  <cols>
    <col min="1" max="1" width="1.453125" style="4" customWidth="1"/>
    <col min="2" max="2" width="15.54296875" style="4" customWidth="1"/>
    <col min="3" max="3" width="26.54296875" style="2" customWidth="1"/>
    <col min="4" max="4" width="17.26953125" style="2" customWidth="1"/>
    <col min="5" max="5" width="14.81640625" style="2" customWidth="1"/>
    <col min="6" max="6" width="14.81640625" style="3" customWidth="1"/>
    <col min="7" max="7" width="14.81640625" style="4" customWidth="1"/>
    <col min="8" max="8" width="14.81640625" style="5" customWidth="1"/>
    <col min="9" max="10" width="14.81640625" style="4" customWidth="1"/>
    <col min="11" max="11" width="11.54296875" style="6" customWidth="1"/>
    <col min="12" max="12" width="14.81640625" style="5" customWidth="1"/>
    <col min="13" max="15" width="14.81640625" style="4" customWidth="1"/>
    <col min="16" max="16" width="15.26953125" style="4" customWidth="1"/>
    <col min="17" max="17" width="11.54296875" style="6" customWidth="1"/>
    <col min="18" max="18" width="14.81640625" style="5" customWidth="1"/>
    <col min="19" max="19" width="14.81640625" style="4" customWidth="1"/>
    <col min="20" max="20" width="15.26953125" style="4" customWidth="1"/>
    <col min="21" max="21" width="12.54296875" style="6" customWidth="1"/>
    <col min="22" max="22" width="14.81640625" style="5" customWidth="1"/>
    <col min="23" max="23" width="14.81640625" style="4" customWidth="1"/>
    <col min="24" max="24" width="14.7265625" style="4" customWidth="1"/>
    <col min="25" max="25" width="14.7265625" style="6" customWidth="1"/>
    <col min="26" max="26" width="14.81640625" style="5" customWidth="1"/>
    <col min="27" max="27" width="14.81640625" style="4" customWidth="1"/>
    <col min="28" max="28" width="14.7265625" style="4" customWidth="1"/>
    <col min="29" max="29" width="14.7265625" style="6" customWidth="1"/>
    <col min="30" max="16384" width="9.1796875" style="4"/>
  </cols>
  <sheetData>
    <row r="1" spans="2:30" ht="15" thickBot="1" x14ac:dyDescent="0.4">
      <c r="B1" s="1" t="s">
        <v>0</v>
      </c>
    </row>
    <row r="2" spans="2:30" s="7" customFormat="1" ht="27" customHeight="1" x14ac:dyDescent="0.35">
      <c r="B2" s="47" t="s">
        <v>1</v>
      </c>
      <c r="C2" s="61" t="s">
        <v>2</v>
      </c>
      <c r="D2" s="61" t="s">
        <v>3</v>
      </c>
      <c r="E2" s="47" t="s">
        <v>4</v>
      </c>
      <c r="F2" s="48" t="s">
        <v>5</v>
      </c>
      <c r="G2" s="50" t="s">
        <v>6</v>
      </c>
      <c r="H2" s="62" t="s">
        <v>7</v>
      </c>
      <c r="I2" s="63"/>
      <c r="J2" s="63"/>
      <c r="K2" s="64"/>
      <c r="L2" s="62" t="s">
        <v>8</v>
      </c>
      <c r="M2" s="63"/>
      <c r="N2" s="63"/>
      <c r="O2" s="63"/>
      <c r="P2" s="63"/>
      <c r="Q2" s="64"/>
      <c r="R2" s="62" t="s">
        <v>9</v>
      </c>
      <c r="S2" s="63"/>
      <c r="T2" s="63"/>
      <c r="U2" s="64"/>
      <c r="V2" s="62" t="s">
        <v>10</v>
      </c>
      <c r="W2" s="63"/>
      <c r="X2" s="63"/>
      <c r="Y2" s="64"/>
      <c r="Z2" s="62" t="s">
        <v>11</v>
      </c>
      <c r="AA2" s="63"/>
      <c r="AB2" s="63"/>
      <c r="AC2" s="64"/>
    </row>
    <row r="3" spans="2:30" s="7" customFormat="1" ht="49.5" customHeight="1" x14ac:dyDescent="0.35">
      <c r="B3" s="47"/>
      <c r="C3" s="61"/>
      <c r="D3" s="61"/>
      <c r="E3" s="47"/>
      <c r="F3" s="49"/>
      <c r="G3" s="51"/>
      <c r="H3" s="8" t="s">
        <v>12</v>
      </c>
      <c r="I3" s="9" t="s">
        <v>13</v>
      </c>
      <c r="J3" s="10" t="s">
        <v>14</v>
      </c>
      <c r="K3" s="11" t="s">
        <v>15</v>
      </c>
      <c r="L3" s="8" t="s">
        <v>12</v>
      </c>
      <c r="M3" s="9" t="s">
        <v>16</v>
      </c>
      <c r="N3" s="9" t="s">
        <v>17</v>
      </c>
      <c r="O3" s="10" t="s">
        <v>14</v>
      </c>
      <c r="P3" s="10" t="s">
        <v>18</v>
      </c>
      <c r="Q3" s="11" t="s">
        <v>15</v>
      </c>
      <c r="R3" s="8" t="s">
        <v>12</v>
      </c>
      <c r="S3" s="9" t="s">
        <v>19</v>
      </c>
      <c r="T3" s="10" t="s">
        <v>18</v>
      </c>
      <c r="U3" s="11" t="s">
        <v>15</v>
      </c>
      <c r="V3" s="8" t="s">
        <v>12</v>
      </c>
      <c r="W3" s="9" t="s">
        <v>20</v>
      </c>
      <c r="X3" s="10" t="s">
        <v>18</v>
      </c>
      <c r="Y3" s="11" t="s">
        <v>15</v>
      </c>
      <c r="Z3" s="8" t="s">
        <v>12</v>
      </c>
      <c r="AA3" s="9" t="s">
        <v>21</v>
      </c>
      <c r="AB3" s="10" t="s">
        <v>18</v>
      </c>
      <c r="AC3" s="11" t="s">
        <v>15</v>
      </c>
    </row>
    <row r="4" spans="2:30" s="19" customFormat="1" ht="11.25" customHeight="1" x14ac:dyDescent="0.3">
      <c r="B4" s="12"/>
      <c r="C4" s="13"/>
      <c r="D4" s="13"/>
      <c r="E4" s="12"/>
      <c r="F4" s="14" t="s">
        <v>22</v>
      </c>
      <c r="G4" s="15" t="s">
        <v>23</v>
      </c>
      <c r="H4" s="16" t="s">
        <v>24</v>
      </c>
      <c r="I4" s="17" t="s">
        <v>24</v>
      </c>
      <c r="J4" s="18" t="s">
        <v>24</v>
      </c>
      <c r="K4" s="11"/>
      <c r="L4" s="16" t="s">
        <v>24</v>
      </c>
      <c r="M4" s="17" t="s">
        <v>24</v>
      </c>
      <c r="N4" s="17" t="s">
        <v>24</v>
      </c>
      <c r="O4" s="18" t="s">
        <v>24</v>
      </c>
      <c r="P4" s="18" t="s">
        <v>24</v>
      </c>
      <c r="Q4" s="11"/>
      <c r="R4" s="16" t="s">
        <v>24</v>
      </c>
      <c r="S4" s="17" t="s">
        <v>24</v>
      </c>
      <c r="T4" s="18" t="s">
        <v>24</v>
      </c>
      <c r="U4" s="11"/>
      <c r="V4" s="16" t="s">
        <v>24</v>
      </c>
      <c r="W4" s="17" t="s">
        <v>24</v>
      </c>
      <c r="X4" s="18" t="s">
        <v>24</v>
      </c>
      <c r="Y4" s="11"/>
      <c r="Z4" s="16" t="s">
        <v>24</v>
      </c>
      <c r="AA4" s="17" t="s">
        <v>24</v>
      </c>
      <c r="AB4" s="18" t="s">
        <v>24</v>
      </c>
      <c r="AC4" s="11"/>
    </row>
    <row r="5" spans="2:30" ht="26" x14ac:dyDescent="0.35">
      <c r="B5" s="52" t="s">
        <v>25</v>
      </c>
      <c r="C5" s="55" t="s">
        <v>26</v>
      </c>
      <c r="D5" s="58" t="s">
        <v>27</v>
      </c>
      <c r="E5" s="20" t="s">
        <v>28</v>
      </c>
      <c r="F5" s="21">
        <v>13782</v>
      </c>
      <c r="G5" s="22"/>
      <c r="H5" s="23">
        <f>13.62/0.702804</f>
        <v>19.379514060819233</v>
      </c>
      <c r="I5" s="24"/>
      <c r="J5" s="25">
        <f>H5</f>
        <v>19.379514060819233</v>
      </c>
      <c r="K5" s="26" t="s">
        <v>29</v>
      </c>
      <c r="L5" s="23"/>
      <c r="M5" s="24"/>
      <c r="N5" s="24"/>
      <c r="O5" s="25"/>
      <c r="P5" s="25"/>
      <c r="Q5" s="26"/>
      <c r="R5" s="23"/>
      <c r="S5" s="24"/>
      <c r="T5" s="25"/>
      <c r="U5" s="26"/>
      <c r="V5" s="23"/>
      <c r="W5" s="24"/>
      <c r="X5" s="25"/>
      <c r="Y5" s="27"/>
      <c r="Z5" s="23"/>
      <c r="AA5" s="24"/>
      <c r="AB5" s="25"/>
      <c r="AC5" s="27"/>
      <c r="AD5" s="28"/>
    </row>
    <row r="6" spans="2:30" ht="26" x14ac:dyDescent="0.35">
      <c r="B6" s="53"/>
      <c r="C6" s="56"/>
      <c r="D6" s="59"/>
      <c r="E6" s="20" t="s">
        <v>30</v>
      </c>
      <c r="F6" s="21">
        <v>16968</v>
      </c>
      <c r="G6" s="22">
        <v>1.18E-2</v>
      </c>
      <c r="H6" s="23">
        <v>42.34221969223335</v>
      </c>
      <c r="I6" s="24">
        <v>24.705327675624705</v>
      </c>
      <c r="J6" s="25">
        <f>H6-I6</f>
        <v>17.636892016608645</v>
      </c>
      <c r="K6" s="26" t="s">
        <v>31</v>
      </c>
      <c r="L6" s="23">
        <v>42.34</v>
      </c>
      <c r="M6" s="24">
        <v>34.590000000000003</v>
      </c>
      <c r="N6" s="24"/>
      <c r="O6" s="25">
        <f>L6-M6</f>
        <v>7.75</v>
      </c>
      <c r="P6" s="25"/>
      <c r="Q6" s="26" t="s">
        <v>32</v>
      </c>
      <c r="R6" s="23"/>
      <c r="S6" s="24"/>
      <c r="T6" s="25"/>
      <c r="U6" s="26"/>
      <c r="V6" s="23"/>
      <c r="W6" s="24"/>
      <c r="X6" s="25"/>
      <c r="Y6" s="27"/>
      <c r="Z6" s="23"/>
      <c r="AA6" s="24"/>
      <c r="AB6" s="25"/>
      <c r="AC6" s="27"/>
    </row>
    <row r="7" spans="2:30" ht="26" x14ac:dyDescent="0.35">
      <c r="B7" s="53"/>
      <c r="C7" s="56"/>
      <c r="D7" s="59"/>
      <c r="E7" s="20" t="s">
        <v>33</v>
      </c>
      <c r="F7" s="21">
        <v>16968</v>
      </c>
      <c r="G7" s="22">
        <v>1.18E-2</v>
      </c>
      <c r="H7" s="23"/>
      <c r="I7" s="24"/>
      <c r="J7" s="25"/>
      <c r="K7" s="26"/>
      <c r="L7" s="23">
        <v>42.34</v>
      </c>
      <c r="M7" s="24"/>
      <c r="N7" s="24">
        <v>0.41</v>
      </c>
      <c r="O7" s="25"/>
      <c r="P7" s="25">
        <f>N7+L7</f>
        <v>42.75</v>
      </c>
      <c r="Q7" s="26" t="s">
        <v>34</v>
      </c>
      <c r="R7" s="23">
        <v>42.34</v>
      </c>
      <c r="S7" s="24">
        <v>0.51</v>
      </c>
      <c r="T7" s="25">
        <f>SUM(R7:S7)</f>
        <v>42.85</v>
      </c>
      <c r="U7" s="26" t="s">
        <v>35</v>
      </c>
      <c r="V7" s="23">
        <v>42.34</v>
      </c>
      <c r="W7" s="24">
        <v>0.59</v>
      </c>
      <c r="X7" s="25">
        <f>SUM(V7:W7)</f>
        <v>42.930000000000007</v>
      </c>
      <c r="Y7" s="26" t="s">
        <v>36</v>
      </c>
      <c r="Z7" s="23"/>
      <c r="AA7" s="24"/>
      <c r="AB7" s="25"/>
      <c r="AC7" s="27"/>
    </row>
    <row r="8" spans="2:30" ht="26" x14ac:dyDescent="0.35">
      <c r="B8" s="54"/>
      <c r="C8" s="57"/>
      <c r="D8" s="60"/>
      <c r="E8" s="20" t="s">
        <v>37</v>
      </c>
      <c r="F8" s="21">
        <v>16968</v>
      </c>
      <c r="G8" s="22">
        <v>1.18E-2</v>
      </c>
      <c r="H8" s="23"/>
      <c r="I8" s="24"/>
      <c r="J8" s="25"/>
      <c r="K8" s="26"/>
      <c r="L8" s="23"/>
      <c r="M8" s="24"/>
      <c r="N8" s="24"/>
      <c r="O8" s="25"/>
      <c r="P8" s="25"/>
      <c r="Q8" s="26"/>
      <c r="R8" s="23"/>
      <c r="S8" s="24"/>
      <c r="T8" s="25"/>
      <c r="U8" s="26"/>
      <c r="V8" s="23"/>
      <c r="W8" s="24"/>
      <c r="X8" s="25"/>
      <c r="Y8" s="27"/>
      <c r="Z8" s="23">
        <v>42.34</v>
      </c>
      <c r="AA8" s="24">
        <v>0.77</v>
      </c>
      <c r="AB8" s="25">
        <f>SUM(Z8:AA8)</f>
        <v>43.110000000000007</v>
      </c>
      <c r="AC8" s="26" t="s">
        <v>38</v>
      </c>
    </row>
    <row r="9" spans="2:30" ht="26" x14ac:dyDescent="0.35">
      <c r="B9" s="52" t="s">
        <v>39</v>
      </c>
      <c r="C9" s="55" t="s">
        <v>40</v>
      </c>
      <c r="D9" s="58" t="s">
        <v>41</v>
      </c>
      <c r="E9" s="20" t="s">
        <v>42</v>
      </c>
      <c r="F9" s="21">
        <v>43176</v>
      </c>
      <c r="G9" s="22"/>
      <c r="H9" s="23">
        <f>14.25/0.702804</f>
        <v>20.275923301517921</v>
      </c>
      <c r="I9" s="24"/>
      <c r="J9" s="25">
        <f>H9</f>
        <v>20.275923301517921</v>
      </c>
      <c r="K9" s="26" t="s">
        <v>43</v>
      </c>
      <c r="L9" s="23"/>
      <c r="M9" s="24"/>
      <c r="N9" s="24"/>
      <c r="O9" s="25"/>
      <c r="P9" s="25"/>
      <c r="Q9" s="26"/>
      <c r="R9" s="23"/>
      <c r="S9" s="24"/>
      <c r="T9" s="25"/>
      <c r="U9" s="26"/>
      <c r="V9" s="23"/>
      <c r="W9" s="24"/>
      <c r="X9" s="25"/>
      <c r="Y9" s="27"/>
      <c r="Z9" s="23"/>
      <c r="AA9" s="24"/>
      <c r="AB9" s="25"/>
      <c r="AC9" s="27"/>
    </row>
    <row r="10" spans="2:30" ht="26" x14ac:dyDescent="0.35">
      <c r="B10" s="53"/>
      <c r="C10" s="56"/>
      <c r="D10" s="59"/>
      <c r="E10" s="20" t="s">
        <v>44</v>
      </c>
      <c r="F10" s="21">
        <v>35427</v>
      </c>
      <c r="G10" s="22">
        <v>0.48920000000000002</v>
      </c>
      <c r="H10" s="23"/>
      <c r="I10" s="24"/>
      <c r="J10" s="25"/>
      <c r="K10" s="26"/>
      <c r="L10" s="23"/>
      <c r="M10" s="24"/>
      <c r="N10" s="24"/>
      <c r="O10" s="25"/>
      <c r="P10" s="25"/>
      <c r="Q10" s="26"/>
      <c r="R10" s="23">
        <v>24.39</v>
      </c>
      <c r="S10" s="24">
        <v>21.04</v>
      </c>
      <c r="T10" s="25">
        <f>SUM(R10:S10)</f>
        <v>45.43</v>
      </c>
      <c r="U10" s="26" t="s">
        <v>35</v>
      </c>
      <c r="V10" s="23">
        <v>24.39</v>
      </c>
      <c r="W10" s="24">
        <v>24.46</v>
      </c>
      <c r="X10" s="25">
        <f>SUM(V10:W10)</f>
        <v>48.85</v>
      </c>
      <c r="Y10" s="26" t="s">
        <v>36</v>
      </c>
      <c r="Z10" s="23"/>
      <c r="AA10" s="24"/>
      <c r="AB10" s="25"/>
      <c r="AC10" s="27"/>
    </row>
    <row r="11" spans="2:30" ht="26" x14ac:dyDescent="0.35">
      <c r="B11" s="54"/>
      <c r="C11" s="57"/>
      <c r="D11" s="60"/>
      <c r="E11" s="20" t="s">
        <v>37</v>
      </c>
      <c r="F11" s="21">
        <v>35427</v>
      </c>
      <c r="G11" s="22">
        <v>0.48920000000000002</v>
      </c>
      <c r="H11" s="23"/>
      <c r="I11" s="24"/>
      <c r="J11" s="25"/>
      <c r="K11" s="26"/>
      <c r="L11" s="23"/>
      <c r="M11" s="24"/>
      <c r="N11" s="24"/>
      <c r="O11" s="25"/>
      <c r="P11" s="25"/>
      <c r="Q11" s="26"/>
      <c r="R11" s="23"/>
      <c r="S11" s="24"/>
      <c r="T11" s="25"/>
      <c r="U11" s="26"/>
      <c r="V11" s="23"/>
      <c r="W11" s="24"/>
      <c r="X11" s="25"/>
      <c r="Y11" s="27"/>
      <c r="Z11" s="23">
        <v>24.39</v>
      </c>
      <c r="AA11" s="24">
        <v>31.8</v>
      </c>
      <c r="AB11" s="25">
        <f>SUM(Z11:AA11)</f>
        <v>56.19</v>
      </c>
      <c r="AC11" s="26" t="s">
        <v>38</v>
      </c>
    </row>
    <row r="12" spans="2:30" ht="26" x14ac:dyDescent="0.35">
      <c r="B12" s="52" t="s">
        <v>45</v>
      </c>
      <c r="C12" s="55" t="s">
        <v>46</v>
      </c>
      <c r="D12" s="58" t="s">
        <v>47</v>
      </c>
      <c r="E12" s="20" t="s">
        <v>48</v>
      </c>
      <c r="F12" s="21">
        <v>30470</v>
      </c>
      <c r="G12" s="22"/>
      <c r="H12" s="23">
        <v>23.42</v>
      </c>
      <c r="I12" s="24"/>
      <c r="J12" s="25">
        <f>H12</f>
        <v>23.42</v>
      </c>
      <c r="K12" s="26" t="s">
        <v>49</v>
      </c>
      <c r="L12" s="23"/>
      <c r="M12" s="24"/>
      <c r="N12" s="24"/>
      <c r="O12" s="25"/>
      <c r="P12" s="25"/>
      <c r="Q12" s="26"/>
      <c r="R12" s="23"/>
      <c r="S12" s="24"/>
      <c r="T12" s="25"/>
      <c r="U12" s="26"/>
      <c r="V12" s="23"/>
      <c r="W12" s="24"/>
      <c r="X12" s="25"/>
      <c r="Y12" s="27"/>
      <c r="Z12" s="23"/>
      <c r="AA12" s="24"/>
      <c r="AB12" s="25"/>
      <c r="AC12" s="27"/>
    </row>
    <row r="13" spans="2:30" ht="26" x14ac:dyDescent="0.35">
      <c r="B13" s="53"/>
      <c r="C13" s="56"/>
      <c r="D13" s="59"/>
      <c r="E13" s="20" t="s">
        <v>50</v>
      </c>
      <c r="F13" s="21">
        <v>26816</v>
      </c>
      <c r="G13" s="22">
        <v>0.38080000000000003</v>
      </c>
      <c r="H13" s="23"/>
      <c r="I13" s="24"/>
      <c r="J13" s="25"/>
      <c r="K13" s="26"/>
      <c r="L13" s="23">
        <v>35.92</v>
      </c>
      <c r="M13" s="24"/>
      <c r="N13" s="24">
        <v>13.33</v>
      </c>
      <c r="O13" s="25"/>
      <c r="P13" s="25">
        <f>N13+L13</f>
        <v>49.25</v>
      </c>
      <c r="Q13" s="26" t="s">
        <v>51</v>
      </c>
      <c r="R13" s="23">
        <v>35.92</v>
      </c>
      <c r="S13" s="24">
        <v>16.37</v>
      </c>
      <c r="T13" s="25">
        <f>SUM(R13:S13)</f>
        <v>52.290000000000006</v>
      </c>
      <c r="U13" s="26" t="s">
        <v>35</v>
      </c>
      <c r="V13" s="23">
        <v>35.92</v>
      </c>
      <c r="W13" s="24">
        <v>19.04</v>
      </c>
      <c r="X13" s="25">
        <f>SUM(V13:W13)</f>
        <v>54.96</v>
      </c>
      <c r="Y13" s="26" t="s">
        <v>36</v>
      </c>
      <c r="Z13" s="23"/>
      <c r="AA13" s="24"/>
      <c r="AB13" s="25"/>
      <c r="AC13" s="27"/>
    </row>
    <row r="14" spans="2:30" ht="26" x14ac:dyDescent="0.35">
      <c r="B14" s="54"/>
      <c r="C14" s="57"/>
      <c r="D14" s="60"/>
      <c r="E14" s="20" t="s">
        <v>37</v>
      </c>
      <c r="F14" s="21">
        <v>26816</v>
      </c>
      <c r="G14" s="22">
        <v>0.38080000000000003</v>
      </c>
      <c r="H14" s="23"/>
      <c r="I14" s="24"/>
      <c r="J14" s="25"/>
      <c r="K14" s="26"/>
      <c r="L14" s="23"/>
      <c r="M14" s="24"/>
      <c r="N14" s="24"/>
      <c r="O14" s="25"/>
      <c r="P14" s="25"/>
      <c r="Q14" s="26"/>
      <c r="R14" s="23"/>
      <c r="S14" s="24"/>
      <c r="T14" s="25"/>
      <c r="U14" s="26"/>
      <c r="V14" s="23"/>
      <c r="W14" s="24"/>
      <c r="X14" s="25"/>
      <c r="Y14" s="27"/>
      <c r="Z14" s="23">
        <v>35.92</v>
      </c>
      <c r="AA14" s="24">
        <v>24.75</v>
      </c>
      <c r="AB14" s="25">
        <f>SUM(Z14:AA14)</f>
        <v>60.67</v>
      </c>
      <c r="AC14" s="26" t="s">
        <v>38</v>
      </c>
    </row>
    <row r="15" spans="2:30" ht="40.5" customHeight="1" x14ac:dyDescent="0.35">
      <c r="B15" s="52" t="s">
        <v>52</v>
      </c>
      <c r="C15" s="55" t="s">
        <v>53</v>
      </c>
      <c r="D15" s="58" t="s">
        <v>54</v>
      </c>
      <c r="E15" s="20" t="s">
        <v>55</v>
      </c>
      <c r="F15" s="21">
        <v>30698</v>
      </c>
      <c r="G15" s="22"/>
      <c r="H15" s="23">
        <f>13.69/0.702804</f>
        <v>19.479115087563532</v>
      </c>
      <c r="I15" s="24"/>
      <c r="J15" s="25">
        <f>H15</f>
        <v>19.479115087563532</v>
      </c>
      <c r="K15" s="26" t="s">
        <v>56</v>
      </c>
      <c r="L15" s="23"/>
      <c r="M15" s="24"/>
      <c r="N15" s="24"/>
      <c r="O15" s="25"/>
      <c r="P15" s="25"/>
      <c r="Q15" s="26"/>
      <c r="R15" s="23"/>
      <c r="S15" s="24"/>
      <c r="T15" s="25"/>
      <c r="U15" s="26"/>
      <c r="V15" s="23"/>
      <c r="W15" s="24"/>
      <c r="X15" s="25"/>
      <c r="Y15" s="27"/>
      <c r="Z15" s="23"/>
      <c r="AA15" s="24"/>
      <c r="AB15" s="25"/>
      <c r="AC15" s="27"/>
    </row>
    <row r="16" spans="2:30" ht="40.5" customHeight="1" x14ac:dyDescent="0.35">
      <c r="B16" s="53"/>
      <c r="C16" s="57"/>
      <c r="D16" s="60"/>
      <c r="E16" s="20" t="s">
        <v>57</v>
      </c>
      <c r="F16" s="21">
        <v>9665</v>
      </c>
      <c r="G16" s="22"/>
      <c r="H16" s="23">
        <v>27.9</v>
      </c>
      <c r="I16" s="24"/>
      <c r="J16" s="25">
        <f>H16</f>
        <v>27.9</v>
      </c>
      <c r="K16" s="26" t="s">
        <v>58</v>
      </c>
      <c r="L16" s="23"/>
      <c r="M16" s="24"/>
      <c r="N16" s="24"/>
      <c r="O16" s="25"/>
      <c r="P16" s="25"/>
      <c r="Q16" s="26"/>
      <c r="R16" s="23"/>
      <c r="S16" s="24"/>
      <c r="T16" s="25"/>
      <c r="U16" s="26"/>
      <c r="V16" s="23"/>
      <c r="W16" s="24"/>
      <c r="X16" s="25"/>
      <c r="Y16" s="27"/>
      <c r="Z16" s="23"/>
      <c r="AA16" s="24"/>
      <c r="AB16" s="25"/>
      <c r="AC16" s="27"/>
    </row>
    <row r="17" spans="2:29" ht="40.5" customHeight="1" x14ac:dyDescent="0.35">
      <c r="B17" s="53"/>
      <c r="C17" s="55" t="s">
        <v>59</v>
      </c>
      <c r="D17" s="58" t="s">
        <v>60</v>
      </c>
      <c r="E17" s="20" t="s">
        <v>61</v>
      </c>
      <c r="F17" s="21">
        <v>36862</v>
      </c>
      <c r="G17" s="22"/>
      <c r="H17" s="23">
        <v>30.9</v>
      </c>
      <c r="I17" s="24"/>
      <c r="J17" s="25">
        <f>H17</f>
        <v>30.9</v>
      </c>
      <c r="K17" s="26" t="s">
        <v>62</v>
      </c>
      <c r="L17" s="23"/>
      <c r="M17" s="24"/>
      <c r="N17" s="24"/>
      <c r="O17" s="25"/>
      <c r="P17" s="25"/>
      <c r="Q17" s="26"/>
      <c r="R17" s="23"/>
      <c r="S17" s="24"/>
      <c r="T17" s="25"/>
      <c r="U17" s="26"/>
      <c r="V17" s="23"/>
      <c r="W17" s="24"/>
      <c r="X17" s="25"/>
      <c r="Y17" s="27"/>
      <c r="Z17" s="23"/>
      <c r="AA17" s="24"/>
      <c r="AB17" s="25"/>
      <c r="AC17" s="27"/>
    </row>
    <row r="18" spans="2:29" ht="40.5" customHeight="1" x14ac:dyDescent="0.35">
      <c r="B18" s="53"/>
      <c r="C18" s="56"/>
      <c r="D18" s="59"/>
      <c r="E18" s="20" t="s">
        <v>63</v>
      </c>
      <c r="F18" s="21">
        <v>40670</v>
      </c>
      <c r="G18" s="22">
        <v>0.44109999999999999</v>
      </c>
      <c r="H18" s="23"/>
      <c r="I18" s="24"/>
      <c r="J18" s="25"/>
      <c r="K18" s="26"/>
      <c r="L18" s="23"/>
      <c r="M18" s="24"/>
      <c r="N18" s="24"/>
      <c r="O18" s="25"/>
      <c r="P18" s="25"/>
      <c r="Q18" s="26"/>
      <c r="R18" s="23">
        <v>34.659999999999997</v>
      </c>
      <c r="S18" s="24">
        <v>18.97</v>
      </c>
      <c r="T18" s="25">
        <f>SUM(R18:S18)</f>
        <v>53.629999999999995</v>
      </c>
      <c r="U18" s="26" t="s">
        <v>64</v>
      </c>
      <c r="V18" s="23">
        <v>34.659999999999997</v>
      </c>
      <c r="W18" s="24">
        <v>22.06</v>
      </c>
      <c r="X18" s="25">
        <f>SUM(V18:W18)</f>
        <v>56.72</v>
      </c>
      <c r="Y18" s="26" t="s">
        <v>65</v>
      </c>
      <c r="Z18" s="23"/>
      <c r="AA18" s="24"/>
      <c r="AB18" s="25"/>
      <c r="AC18" s="27"/>
    </row>
    <row r="19" spans="2:29" ht="26" x14ac:dyDescent="0.35">
      <c r="B19" s="53"/>
      <c r="C19" s="56"/>
      <c r="D19" s="59"/>
      <c r="E19" s="20" t="s">
        <v>66</v>
      </c>
      <c r="F19" s="21">
        <v>38662</v>
      </c>
      <c r="G19" s="29">
        <v>0.4526</v>
      </c>
      <c r="H19" s="30"/>
      <c r="I19" s="31"/>
      <c r="J19" s="32"/>
      <c r="K19" s="26"/>
      <c r="L19" s="30"/>
      <c r="M19" s="31"/>
      <c r="N19" s="31"/>
      <c r="O19" s="32"/>
      <c r="P19" s="32"/>
      <c r="Q19" s="26"/>
      <c r="R19" s="30"/>
      <c r="S19" s="31"/>
      <c r="T19" s="32"/>
      <c r="U19" s="26"/>
      <c r="V19" s="23">
        <v>36.06</v>
      </c>
      <c r="W19" s="24">
        <v>22.63</v>
      </c>
      <c r="X19" s="25">
        <f>SUM(V19:W19)</f>
        <v>58.69</v>
      </c>
      <c r="Y19" s="26" t="s">
        <v>67</v>
      </c>
      <c r="Z19" s="23"/>
      <c r="AA19" s="24"/>
      <c r="AB19" s="25"/>
      <c r="AC19" s="27"/>
    </row>
    <row r="20" spans="2:29" ht="40.5" customHeight="1" x14ac:dyDescent="0.35">
      <c r="B20" s="53"/>
      <c r="C20" s="57"/>
      <c r="D20" s="60"/>
      <c r="E20" s="20" t="s">
        <v>37</v>
      </c>
      <c r="F20" s="21">
        <v>38662</v>
      </c>
      <c r="G20" s="29">
        <v>0.4526</v>
      </c>
      <c r="H20" s="23"/>
      <c r="I20" s="24"/>
      <c r="J20" s="32"/>
      <c r="K20" s="26"/>
      <c r="L20" s="23"/>
      <c r="M20" s="24"/>
      <c r="N20" s="24"/>
      <c r="O20" s="32"/>
      <c r="P20" s="32"/>
      <c r="Q20" s="26"/>
      <c r="R20" s="23"/>
      <c r="S20" s="24"/>
      <c r="T20" s="32"/>
      <c r="U20" s="26"/>
      <c r="V20" s="23"/>
      <c r="W20" s="24"/>
      <c r="X20" s="25"/>
      <c r="Y20" s="27"/>
      <c r="Z20" s="23">
        <v>36.06</v>
      </c>
      <c r="AA20" s="24">
        <v>29.42</v>
      </c>
      <c r="AB20" s="25">
        <f>SUM(Z20:AA20)</f>
        <v>65.48</v>
      </c>
      <c r="AC20" s="26" t="s">
        <v>38</v>
      </c>
    </row>
    <row r="21" spans="2:29" ht="26" x14ac:dyDescent="0.35">
      <c r="B21" s="53"/>
      <c r="C21" s="33" t="s">
        <v>53</v>
      </c>
      <c r="D21" s="58" t="s">
        <v>68</v>
      </c>
      <c r="E21" s="20" t="s">
        <v>55</v>
      </c>
      <c r="F21" s="21">
        <v>9413</v>
      </c>
      <c r="G21" s="22"/>
      <c r="H21" s="23">
        <f>15.79/0.702804</f>
        <v>22.467145889892485</v>
      </c>
      <c r="I21" s="24"/>
      <c r="J21" s="25">
        <f>H21</f>
        <v>22.467145889892485</v>
      </c>
      <c r="K21" s="26" t="s">
        <v>69</v>
      </c>
      <c r="L21" s="23"/>
      <c r="M21" s="24"/>
      <c r="N21" s="24"/>
      <c r="O21" s="25"/>
      <c r="P21" s="25"/>
      <c r="Q21" s="26"/>
      <c r="R21" s="23"/>
      <c r="S21" s="24"/>
      <c r="T21" s="25"/>
      <c r="U21" s="26"/>
      <c r="V21" s="23"/>
      <c r="W21" s="24"/>
      <c r="X21" s="25"/>
      <c r="Y21" s="27"/>
      <c r="Z21" s="23"/>
      <c r="AA21" s="24"/>
      <c r="AB21" s="25"/>
      <c r="AC21" s="27"/>
    </row>
    <row r="22" spans="2:29" ht="26" x14ac:dyDescent="0.35">
      <c r="B22" s="54"/>
      <c r="C22" s="33" t="s">
        <v>70</v>
      </c>
      <c r="D22" s="60"/>
      <c r="E22" s="20" t="s">
        <v>71</v>
      </c>
      <c r="F22" s="21">
        <v>5777</v>
      </c>
      <c r="G22" s="22">
        <v>1</v>
      </c>
      <c r="H22" s="23"/>
      <c r="I22" s="24"/>
      <c r="J22" s="25"/>
      <c r="K22" s="26"/>
      <c r="L22" s="23"/>
      <c r="M22" s="24"/>
      <c r="N22" s="24"/>
      <c r="O22" s="25"/>
      <c r="P22" s="25"/>
      <c r="Q22" s="26"/>
      <c r="R22" s="23">
        <v>22.47</v>
      </c>
      <c r="S22" s="24">
        <v>43</v>
      </c>
      <c r="T22" s="25">
        <f>SUM(R22:S22)</f>
        <v>65.47</v>
      </c>
      <c r="U22" s="26" t="s">
        <v>72</v>
      </c>
      <c r="V22" s="23">
        <v>22.47</v>
      </c>
      <c r="W22" s="24">
        <v>50</v>
      </c>
      <c r="X22" s="25">
        <f>SUM(V22:W22)</f>
        <v>72.47</v>
      </c>
      <c r="Y22" s="26" t="s">
        <v>73</v>
      </c>
      <c r="Z22" s="23"/>
      <c r="AA22" s="24"/>
      <c r="AB22" s="25"/>
      <c r="AC22" s="27"/>
    </row>
    <row r="23" spans="2:29" ht="26" x14ac:dyDescent="0.35">
      <c r="B23" s="52" t="s">
        <v>74</v>
      </c>
      <c r="C23" s="55" t="s">
        <v>75</v>
      </c>
      <c r="D23" s="58" t="s">
        <v>76</v>
      </c>
      <c r="E23" s="20" t="s">
        <v>77</v>
      </c>
      <c r="F23" s="21">
        <v>17954</v>
      </c>
      <c r="G23" s="22"/>
      <c r="H23" s="23">
        <f>12.95/0.702804</f>
        <v>18.426189947695232</v>
      </c>
      <c r="I23" s="24"/>
      <c r="J23" s="25">
        <f>H23</f>
        <v>18.426189947695232</v>
      </c>
      <c r="K23" s="26" t="s">
        <v>78</v>
      </c>
      <c r="L23" s="23"/>
      <c r="M23" s="24"/>
      <c r="N23" s="24"/>
      <c r="O23" s="25"/>
      <c r="P23" s="25"/>
      <c r="Q23" s="26"/>
      <c r="R23" s="23"/>
      <c r="S23" s="24"/>
      <c r="T23" s="25"/>
      <c r="U23" s="26"/>
      <c r="V23" s="23"/>
      <c r="W23" s="24"/>
      <c r="X23" s="25"/>
      <c r="Y23" s="27"/>
      <c r="Z23" s="23"/>
      <c r="AA23" s="24"/>
      <c r="AB23" s="25"/>
      <c r="AC23" s="27"/>
    </row>
    <row r="24" spans="2:29" ht="26" x14ac:dyDescent="0.35">
      <c r="B24" s="53"/>
      <c r="C24" s="56"/>
      <c r="D24" s="59"/>
      <c r="E24" s="20" t="s">
        <v>79</v>
      </c>
      <c r="F24" s="21">
        <v>16600</v>
      </c>
      <c r="G24" s="22"/>
      <c r="H24" s="23">
        <v>28.48</v>
      </c>
      <c r="I24" s="24"/>
      <c r="J24" s="25">
        <f>H24</f>
        <v>28.48</v>
      </c>
      <c r="K24" s="26" t="s">
        <v>80</v>
      </c>
      <c r="L24" s="23"/>
      <c r="M24" s="24"/>
      <c r="N24" s="24"/>
      <c r="O24" s="25"/>
      <c r="P24" s="25"/>
      <c r="Q24" s="26"/>
      <c r="R24" s="23"/>
      <c r="S24" s="24"/>
      <c r="T24" s="25"/>
      <c r="U24" s="26"/>
      <c r="V24" s="23"/>
      <c r="W24" s="24"/>
      <c r="X24" s="25"/>
      <c r="Y24" s="27"/>
      <c r="Z24" s="23"/>
      <c r="AA24" s="24"/>
      <c r="AB24" s="25"/>
      <c r="AC24" s="27"/>
    </row>
    <row r="25" spans="2:29" ht="26" x14ac:dyDescent="0.35">
      <c r="B25" s="53"/>
      <c r="C25" s="56"/>
      <c r="D25" s="59"/>
      <c r="E25" s="20" t="s">
        <v>81</v>
      </c>
      <c r="F25" s="21">
        <v>16677</v>
      </c>
      <c r="G25" s="22">
        <v>0.49780000000000002</v>
      </c>
      <c r="H25" s="23"/>
      <c r="I25" s="24"/>
      <c r="J25" s="25"/>
      <c r="K25" s="26"/>
      <c r="L25" s="23">
        <v>32.840000000000003</v>
      </c>
      <c r="M25" s="24"/>
      <c r="N25" s="24">
        <v>17.420000000000002</v>
      </c>
      <c r="O25" s="25"/>
      <c r="P25" s="25">
        <f>N25+L25</f>
        <v>50.260000000000005</v>
      </c>
      <c r="Q25" s="26" t="s">
        <v>82</v>
      </c>
      <c r="R25" s="23">
        <v>32.840000000000003</v>
      </c>
      <c r="S25" s="24">
        <v>21.41</v>
      </c>
      <c r="T25" s="25">
        <f>SUM(R25:S25)</f>
        <v>54.25</v>
      </c>
      <c r="U25" s="26" t="s">
        <v>35</v>
      </c>
      <c r="V25" s="23">
        <v>32.840000000000003</v>
      </c>
      <c r="W25" s="24">
        <v>24.89</v>
      </c>
      <c r="X25" s="25">
        <f>SUM(V25:W25)</f>
        <v>57.730000000000004</v>
      </c>
      <c r="Y25" s="26" t="s">
        <v>36</v>
      </c>
      <c r="Z25" s="23"/>
      <c r="AA25" s="24"/>
      <c r="AB25" s="25"/>
      <c r="AC25" s="27"/>
    </row>
    <row r="26" spans="2:29" ht="26" x14ac:dyDescent="0.35">
      <c r="B26" s="54"/>
      <c r="C26" s="57"/>
      <c r="D26" s="60"/>
      <c r="E26" s="20" t="s">
        <v>37</v>
      </c>
      <c r="F26" s="21">
        <v>16677</v>
      </c>
      <c r="G26" s="22">
        <v>0.49780000000000002</v>
      </c>
      <c r="H26" s="23"/>
      <c r="I26" s="24"/>
      <c r="J26" s="25"/>
      <c r="K26" s="26"/>
      <c r="L26" s="23"/>
      <c r="M26" s="24"/>
      <c r="N26" s="24"/>
      <c r="O26" s="25"/>
      <c r="P26" s="25"/>
      <c r="Q26" s="26"/>
      <c r="R26" s="23"/>
      <c r="S26" s="24"/>
      <c r="T26" s="25"/>
      <c r="U26" s="26"/>
      <c r="V26" s="23"/>
      <c r="W26" s="24"/>
      <c r="X26" s="25"/>
      <c r="Y26" s="27"/>
      <c r="Z26" s="23">
        <v>32.840000000000003</v>
      </c>
      <c r="AA26" s="24">
        <v>32.36</v>
      </c>
      <c r="AB26" s="25">
        <f>SUM(Z26:AA26)</f>
        <v>65.2</v>
      </c>
      <c r="AC26" s="26" t="s">
        <v>38</v>
      </c>
    </row>
    <row r="27" spans="2:29" ht="26" x14ac:dyDescent="0.35">
      <c r="B27" s="52" t="s">
        <v>83</v>
      </c>
      <c r="C27" s="55" t="s">
        <v>84</v>
      </c>
      <c r="D27" s="58" t="s">
        <v>85</v>
      </c>
      <c r="E27" s="20" t="s">
        <v>57</v>
      </c>
      <c r="F27" s="21">
        <v>300133</v>
      </c>
      <c r="G27" s="22"/>
      <c r="H27" s="23">
        <v>15.54</v>
      </c>
      <c r="I27" s="24"/>
      <c r="J27" s="25">
        <f>H27</f>
        <v>15.54</v>
      </c>
      <c r="K27" s="26" t="s">
        <v>86</v>
      </c>
      <c r="L27" s="23"/>
      <c r="M27" s="24"/>
      <c r="N27" s="24"/>
      <c r="O27" s="25"/>
      <c r="P27" s="25"/>
      <c r="Q27" s="26"/>
      <c r="R27" s="23"/>
      <c r="S27" s="24"/>
      <c r="T27" s="25"/>
      <c r="U27" s="26"/>
      <c r="V27" s="23"/>
      <c r="W27" s="24"/>
      <c r="X27" s="25"/>
      <c r="Y27" s="27"/>
      <c r="Z27" s="23"/>
      <c r="AA27" s="24"/>
      <c r="AB27" s="25"/>
      <c r="AC27" s="27"/>
    </row>
    <row r="28" spans="2:29" ht="26" x14ac:dyDescent="0.35">
      <c r="B28" s="53"/>
      <c r="C28" s="56"/>
      <c r="D28" s="59"/>
      <c r="E28" s="20" t="s">
        <v>87</v>
      </c>
      <c r="F28" s="21">
        <v>304012</v>
      </c>
      <c r="G28" s="22"/>
      <c r="H28" s="23">
        <v>28.32</v>
      </c>
      <c r="I28" s="24"/>
      <c r="J28" s="25">
        <f>H28</f>
        <v>28.32</v>
      </c>
      <c r="K28" s="26" t="s">
        <v>88</v>
      </c>
      <c r="L28" s="23"/>
      <c r="M28" s="24"/>
      <c r="N28" s="24"/>
      <c r="O28" s="25"/>
      <c r="P28" s="25"/>
      <c r="Q28" s="26"/>
      <c r="R28" s="23"/>
      <c r="S28" s="24"/>
      <c r="T28" s="25"/>
      <c r="U28" s="26"/>
      <c r="V28" s="23"/>
      <c r="W28" s="24"/>
      <c r="X28" s="25"/>
      <c r="Y28" s="27"/>
      <c r="Z28" s="23"/>
      <c r="AA28" s="24"/>
      <c r="AB28" s="25"/>
      <c r="AC28" s="27"/>
    </row>
    <row r="29" spans="2:29" ht="26" x14ac:dyDescent="0.35">
      <c r="B29" s="53"/>
      <c r="C29" s="56"/>
      <c r="D29" s="59"/>
      <c r="E29" s="20" t="s">
        <v>44</v>
      </c>
      <c r="F29" s="21">
        <v>281492</v>
      </c>
      <c r="G29" s="22">
        <v>0.38290000000000002</v>
      </c>
      <c r="H29" s="23"/>
      <c r="I29" s="24"/>
      <c r="J29" s="25"/>
      <c r="K29" s="26"/>
      <c r="L29" s="23"/>
      <c r="M29" s="24"/>
      <c r="N29" s="24"/>
      <c r="O29" s="25"/>
      <c r="P29" s="25"/>
      <c r="Q29" s="26"/>
      <c r="R29" s="23">
        <v>41.66</v>
      </c>
      <c r="S29" s="24">
        <v>16.46</v>
      </c>
      <c r="T29" s="25">
        <f>SUM(R29:S29)</f>
        <v>58.12</v>
      </c>
      <c r="U29" s="26" t="s">
        <v>35</v>
      </c>
      <c r="V29" s="23">
        <v>41.66</v>
      </c>
      <c r="W29" s="24">
        <v>19.149999999999999</v>
      </c>
      <c r="X29" s="25">
        <f>SUM(V29:W29)</f>
        <v>60.809999999999995</v>
      </c>
      <c r="Y29" s="26" t="s">
        <v>36</v>
      </c>
      <c r="Z29" s="23"/>
      <c r="AA29" s="24"/>
      <c r="AB29" s="25"/>
      <c r="AC29" s="27"/>
    </row>
    <row r="30" spans="2:29" ht="26" x14ac:dyDescent="0.35">
      <c r="B30" s="54"/>
      <c r="C30" s="57"/>
      <c r="D30" s="60"/>
      <c r="E30" s="20" t="s">
        <v>37</v>
      </c>
      <c r="F30" s="21">
        <v>281492</v>
      </c>
      <c r="G30" s="22">
        <v>0.38290000000000002</v>
      </c>
      <c r="H30" s="23"/>
      <c r="I30" s="24"/>
      <c r="J30" s="25"/>
      <c r="K30" s="26"/>
      <c r="L30" s="23"/>
      <c r="M30" s="24"/>
      <c r="N30" s="24"/>
      <c r="O30" s="25"/>
      <c r="P30" s="25"/>
      <c r="Q30" s="26"/>
      <c r="R30" s="23"/>
      <c r="S30" s="24"/>
      <c r="T30" s="25"/>
      <c r="U30" s="26"/>
      <c r="V30" s="23"/>
      <c r="W30" s="24"/>
      <c r="X30" s="25"/>
      <c r="Y30" s="27"/>
      <c r="Z30" s="23">
        <v>41.66</v>
      </c>
      <c r="AA30" s="24">
        <v>24.89</v>
      </c>
      <c r="AB30" s="25">
        <f>SUM(Z30:AA30)</f>
        <v>66.55</v>
      </c>
      <c r="AC30" s="26" t="s">
        <v>38</v>
      </c>
    </row>
    <row r="31" spans="2:29" ht="40.5" customHeight="1" x14ac:dyDescent="0.35">
      <c r="B31" s="52" t="s">
        <v>89</v>
      </c>
      <c r="C31" s="33" t="s">
        <v>90</v>
      </c>
      <c r="D31" s="58" t="s">
        <v>91</v>
      </c>
      <c r="E31" s="20" t="s">
        <v>92</v>
      </c>
      <c r="F31" s="21">
        <v>8378</v>
      </c>
      <c r="G31" s="22"/>
      <c r="H31" s="23">
        <f>20.74/0.702804</f>
        <v>29.510361352525027</v>
      </c>
      <c r="I31" s="24"/>
      <c r="J31" s="25">
        <f>H31</f>
        <v>29.510361352525027</v>
      </c>
      <c r="K31" s="26" t="s">
        <v>93</v>
      </c>
      <c r="L31" s="23"/>
      <c r="M31" s="24"/>
      <c r="N31" s="24"/>
      <c r="O31" s="25"/>
      <c r="P31" s="25"/>
      <c r="Q31" s="26"/>
      <c r="R31" s="23"/>
      <c r="S31" s="24"/>
      <c r="T31" s="25"/>
      <c r="U31" s="26"/>
      <c r="V31" s="23"/>
      <c r="W31" s="24"/>
      <c r="X31" s="25"/>
      <c r="Y31" s="27"/>
      <c r="Z31" s="23"/>
      <c r="AA31" s="24"/>
      <c r="AB31" s="25"/>
      <c r="AC31" s="27"/>
    </row>
    <row r="32" spans="2:29" ht="40.5" customHeight="1" x14ac:dyDescent="0.35">
      <c r="B32" s="53"/>
      <c r="C32" s="55" t="s">
        <v>94</v>
      </c>
      <c r="D32" s="59"/>
      <c r="E32" s="20" t="s">
        <v>95</v>
      </c>
      <c r="F32" s="21">
        <v>7430</v>
      </c>
      <c r="G32" s="22">
        <v>0.5</v>
      </c>
      <c r="H32" s="30">
        <v>38.020000000000003</v>
      </c>
      <c r="I32" s="24">
        <v>12.5</v>
      </c>
      <c r="J32" s="25">
        <f>H32-I32</f>
        <v>25.520000000000003</v>
      </c>
      <c r="K32" s="26" t="s">
        <v>96</v>
      </c>
      <c r="L32" s="30">
        <v>38.020000000000003</v>
      </c>
      <c r="M32" s="24">
        <v>17.5</v>
      </c>
      <c r="N32" s="24"/>
      <c r="O32" s="25">
        <f>L32-M32</f>
        <v>20.520000000000003</v>
      </c>
      <c r="P32" s="25"/>
      <c r="Q32" s="26" t="s">
        <v>97</v>
      </c>
      <c r="R32" s="23"/>
      <c r="S32" s="24"/>
      <c r="T32" s="25"/>
      <c r="U32" s="26"/>
      <c r="V32" s="23"/>
      <c r="W32" s="24"/>
      <c r="X32" s="25"/>
      <c r="Y32" s="27"/>
      <c r="Z32" s="23"/>
      <c r="AA32" s="24"/>
      <c r="AB32" s="25"/>
      <c r="AC32" s="27"/>
    </row>
    <row r="33" spans="2:29" ht="40.5" customHeight="1" x14ac:dyDescent="0.35">
      <c r="B33" s="53"/>
      <c r="C33" s="56"/>
      <c r="D33" s="59"/>
      <c r="E33" s="20" t="s">
        <v>98</v>
      </c>
      <c r="F33" s="21">
        <v>7430</v>
      </c>
      <c r="G33" s="22">
        <v>0.5</v>
      </c>
      <c r="H33" s="23"/>
      <c r="I33" s="24"/>
      <c r="J33" s="25"/>
      <c r="K33" s="26"/>
      <c r="L33" s="30">
        <v>38.020000000000003</v>
      </c>
      <c r="M33" s="31"/>
      <c r="N33" s="31">
        <v>17.5</v>
      </c>
      <c r="O33" s="32"/>
      <c r="P33" s="25">
        <f>N33+L33</f>
        <v>55.52</v>
      </c>
      <c r="Q33" s="26" t="s">
        <v>99</v>
      </c>
      <c r="R33" s="30">
        <v>38.020000000000003</v>
      </c>
      <c r="S33" s="24">
        <v>21.5</v>
      </c>
      <c r="T33" s="25">
        <f>SUM(R33:S33)</f>
        <v>59.52</v>
      </c>
      <c r="U33" s="26" t="s">
        <v>35</v>
      </c>
      <c r="V33" s="30">
        <v>38.020000000000003</v>
      </c>
      <c r="W33" s="24">
        <v>25</v>
      </c>
      <c r="X33" s="25">
        <f>SUM(V33:W33)</f>
        <v>63.02</v>
      </c>
      <c r="Y33" s="26" t="s">
        <v>36</v>
      </c>
      <c r="Z33" s="30"/>
      <c r="AA33" s="24"/>
      <c r="AB33" s="25"/>
      <c r="AC33" s="27"/>
    </row>
    <row r="34" spans="2:29" ht="40.5" customHeight="1" x14ac:dyDescent="0.35">
      <c r="B34" s="54"/>
      <c r="C34" s="57"/>
      <c r="D34" s="60"/>
      <c r="E34" s="20" t="s">
        <v>37</v>
      </c>
      <c r="F34" s="21">
        <v>7430</v>
      </c>
      <c r="G34" s="22">
        <v>0.5</v>
      </c>
      <c r="H34" s="23"/>
      <c r="I34" s="24"/>
      <c r="J34" s="25"/>
      <c r="K34" s="26"/>
      <c r="L34" s="30"/>
      <c r="M34" s="31"/>
      <c r="N34" s="31"/>
      <c r="O34" s="32"/>
      <c r="P34" s="25"/>
      <c r="Q34" s="26"/>
      <c r="R34" s="30"/>
      <c r="S34" s="24"/>
      <c r="T34" s="25"/>
      <c r="U34" s="26"/>
      <c r="V34" s="30"/>
      <c r="W34" s="24"/>
      <c r="X34" s="25"/>
      <c r="Y34" s="27"/>
      <c r="Z34" s="30">
        <v>38.020000000000003</v>
      </c>
      <c r="AA34" s="24">
        <v>32.5</v>
      </c>
      <c r="AB34" s="25">
        <f>SUM(Z34:AA34)</f>
        <v>70.52000000000001</v>
      </c>
      <c r="AC34" s="26" t="s">
        <v>38</v>
      </c>
    </row>
    <row r="35" spans="2:29" ht="26" x14ac:dyDescent="0.35">
      <c r="B35" s="52" t="s">
        <v>100</v>
      </c>
      <c r="C35" s="55" t="s">
        <v>101</v>
      </c>
      <c r="D35" s="58" t="s">
        <v>102</v>
      </c>
      <c r="E35" s="20" t="s">
        <v>103</v>
      </c>
      <c r="F35" s="21">
        <v>36481</v>
      </c>
      <c r="G35" s="22"/>
      <c r="H35" s="23">
        <v>28.44</v>
      </c>
      <c r="I35" s="24"/>
      <c r="J35" s="25">
        <f>H35</f>
        <v>28.44</v>
      </c>
      <c r="K35" s="26" t="s">
        <v>104</v>
      </c>
      <c r="L35" s="23"/>
      <c r="M35" s="24"/>
      <c r="N35" s="24"/>
      <c r="O35" s="25"/>
      <c r="P35" s="25"/>
      <c r="Q35" s="26"/>
      <c r="R35" s="23"/>
      <c r="S35" s="24"/>
      <c r="T35" s="25"/>
      <c r="U35" s="26"/>
      <c r="V35" s="23"/>
      <c r="W35" s="24"/>
      <c r="X35" s="25"/>
      <c r="Y35" s="27"/>
      <c r="Z35" s="23"/>
      <c r="AA35" s="24"/>
      <c r="AB35" s="25"/>
      <c r="AC35" s="27"/>
    </row>
    <row r="36" spans="2:29" ht="26" x14ac:dyDescent="0.35">
      <c r="B36" s="53"/>
      <c r="C36" s="56"/>
      <c r="D36" s="59"/>
      <c r="E36" s="20" t="s">
        <v>105</v>
      </c>
      <c r="F36" s="21">
        <v>34590</v>
      </c>
      <c r="G36" s="22">
        <v>0.4677</v>
      </c>
      <c r="H36" s="23"/>
      <c r="I36" s="24"/>
      <c r="J36" s="25"/>
      <c r="K36" s="26"/>
      <c r="L36" s="23"/>
      <c r="M36" s="24"/>
      <c r="N36" s="24"/>
      <c r="O36" s="25"/>
      <c r="P36" s="25"/>
      <c r="Q36" s="26"/>
      <c r="R36" s="23">
        <v>40.619999999999997</v>
      </c>
      <c r="S36" s="24">
        <v>20.11</v>
      </c>
      <c r="T36" s="25">
        <f>SUM(R36:S36)</f>
        <v>60.73</v>
      </c>
      <c r="U36" s="26" t="s">
        <v>106</v>
      </c>
      <c r="V36" s="23">
        <v>40.619999999999997</v>
      </c>
      <c r="W36" s="24">
        <v>23.39</v>
      </c>
      <c r="X36" s="25">
        <f>SUM(V36:W36)</f>
        <v>64.009999999999991</v>
      </c>
      <c r="Y36" s="26" t="s">
        <v>36</v>
      </c>
      <c r="Z36" s="23"/>
      <c r="AA36" s="24"/>
      <c r="AB36" s="25"/>
      <c r="AC36" s="27"/>
    </row>
    <row r="37" spans="2:29" ht="26" x14ac:dyDescent="0.35">
      <c r="B37" s="54"/>
      <c r="C37" s="57"/>
      <c r="D37" s="60"/>
      <c r="E37" s="20" t="s">
        <v>37</v>
      </c>
      <c r="F37" s="21">
        <v>34590</v>
      </c>
      <c r="G37" s="22">
        <v>0.4677</v>
      </c>
      <c r="H37" s="23"/>
      <c r="I37" s="24"/>
      <c r="J37" s="25"/>
      <c r="K37" s="26"/>
      <c r="L37" s="23"/>
      <c r="M37" s="24"/>
      <c r="N37" s="24"/>
      <c r="O37" s="25"/>
      <c r="P37" s="25"/>
      <c r="Q37" s="26"/>
      <c r="R37" s="23"/>
      <c r="S37" s="24"/>
      <c r="T37" s="25"/>
      <c r="U37" s="26"/>
      <c r="V37" s="23"/>
      <c r="W37" s="24"/>
      <c r="X37" s="25"/>
      <c r="Y37" s="27"/>
      <c r="Z37" s="23">
        <v>40.619999999999997</v>
      </c>
      <c r="AA37" s="24">
        <v>30.4</v>
      </c>
      <c r="AB37" s="25">
        <f>SUM(Z37:AA37)</f>
        <v>71.02</v>
      </c>
      <c r="AC37" s="26" t="s">
        <v>38</v>
      </c>
    </row>
    <row r="38" spans="2:29" ht="26" x14ac:dyDescent="0.35">
      <c r="B38" s="52" t="s">
        <v>107</v>
      </c>
      <c r="C38" s="55" t="s">
        <v>108</v>
      </c>
      <c r="D38" s="58" t="s">
        <v>109</v>
      </c>
      <c r="E38" s="20" t="s">
        <v>110</v>
      </c>
      <c r="F38" s="21">
        <v>27574</v>
      </c>
      <c r="G38" s="29"/>
      <c r="H38" s="23">
        <f>19.83/0.702804</f>
        <v>28.215548004849147</v>
      </c>
      <c r="I38" s="31"/>
      <c r="J38" s="25">
        <f>H38</f>
        <v>28.215548004849147</v>
      </c>
      <c r="K38" s="26" t="s">
        <v>111</v>
      </c>
      <c r="L38" s="30"/>
      <c r="M38" s="31"/>
      <c r="N38" s="31"/>
      <c r="O38" s="32"/>
      <c r="P38" s="32"/>
      <c r="Q38" s="26"/>
      <c r="R38" s="30"/>
      <c r="S38" s="31"/>
      <c r="T38" s="32"/>
      <c r="U38" s="26"/>
      <c r="V38" s="30"/>
      <c r="W38" s="31"/>
      <c r="X38" s="32"/>
      <c r="Y38" s="27"/>
      <c r="Z38" s="30"/>
      <c r="AA38" s="31"/>
      <c r="AB38" s="32"/>
      <c r="AC38" s="27"/>
    </row>
    <row r="39" spans="2:29" ht="26" x14ac:dyDescent="0.35">
      <c r="B39" s="53"/>
      <c r="C39" s="56"/>
      <c r="D39" s="59"/>
      <c r="E39" s="20" t="s">
        <v>112</v>
      </c>
      <c r="F39" s="21">
        <v>28060</v>
      </c>
      <c r="G39" s="29">
        <v>0.4975</v>
      </c>
      <c r="H39" s="30"/>
      <c r="I39" s="31"/>
      <c r="J39" s="32"/>
      <c r="K39" s="26"/>
      <c r="L39" s="30">
        <v>31.14</v>
      </c>
      <c r="M39" s="31"/>
      <c r="N39" s="31">
        <v>17.41</v>
      </c>
      <c r="O39" s="32"/>
      <c r="P39" s="25">
        <f>N39+L39</f>
        <v>48.55</v>
      </c>
      <c r="Q39" s="26" t="s">
        <v>113</v>
      </c>
      <c r="R39" s="30">
        <v>31.14</v>
      </c>
      <c r="S39" s="31">
        <v>21.39</v>
      </c>
      <c r="T39" s="25">
        <f>SUM(R39:S39)</f>
        <v>52.53</v>
      </c>
      <c r="U39" s="26" t="s">
        <v>35</v>
      </c>
      <c r="V39" s="30">
        <v>31.14</v>
      </c>
      <c r="W39" s="31">
        <v>24.88</v>
      </c>
      <c r="X39" s="25">
        <f>SUM(V39:W39)</f>
        <v>56.019999999999996</v>
      </c>
      <c r="Y39" s="26" t="s">
        <v>114</v>
      </c>
      <c r="Z39" s="30"/>
      <c r="AA39" s="31"/>
      <c r="AB39" s="25"/>
      <c r="AC39" s="26"/>
    </row>
    <row r="40" spans="2:29" ht="26" x14ac:dyDescent="0.35">
      <c r="B40" s="53"/>
      <c r="C40" s="56"/>
      <c r="D40" s="59"/>
      <c r="E40" s="20" t="s">
        <v>115</v>
      </c>
      <c r="F40" s="21">
        <v>28766</v>
      </c>
      <c r="G40" s="29">
        <v>0.4955</v>
      </c>
      <c r="H40" s="30"/>
      <c r="I40" s="31"/>
      <c r="J40" s="32"/>
      <c r="K40" s="26"/>
      <c r="L40" s="30"/>
      <c r="M40" s="31"/>
      <c r="N40" s="31"/>
      <c r="O40" s="32"/>
      <c r="P40" s="32"/>
      <c r="Q40" s="26"/>
      <c r="R40" s="30"/>
      <c r="S40" s="31"/>
      <c r="T40" s="32"/>
      <c r="U40" s="26"/>
      <c r="V40" s="23">
        <v>42.01</v>
      </c>
      <c r="W40" s="24">
        <v>24.78</v>
      </c>
      <c r="X40" s="25">
        <f>SUM(V40:W40)</f>
        <v>66.789999999999992</v>
      </c>
      <c r="Y40" s="26" t="s">
        <v>116</v>
      </c>
      <c r="Z40" s="23"/>
      <c r="AA40" s="24"/>
      <c r="AB40" s="25"/>
      <c r="AC40" s="27"/>
    </row>
    <row r="41" spans="2:29" ht="26" x14ac:dyDescent="0.35">
      <c r="B41" s="54"/>
      <c r="C41" s="57"/>
      <c r="D41" s="60"/>
      <c r="E41" s="20" t="s">
        <v>37</v>
      </c>
      <c r="F41" s="21">
        <v>28766</v>
      </c>
      <c r="G41" s="29">
        <v>0.4955</v>
      </c>
      <c r="H41" s="30"/>
      <c r="I41" s="31"/>
      <c r="J41" s="32"/>
      <c r="K41" s="26"/>
      <c r="L41" s="30"/>
      <c r="M41" s="31"/>
      <c r="N41" s="31"/>
      <c r="O41" s="32"/>
      <c r="P41" s="32"/>
      <c r="Q41" s="26"/>
      <c r="R41" s="30"/>
      <c r="S41" s="31"/>
      <c r="T41" s="32"/>
      <c r="U41" s="26"/>
      <c r="V41" s="23"/>
      <c r="W41" s="24"/>
      <c r="X41" s="25"/>
      <c r="Y41" s="27"/>
      <c r="Z41" s="23">
        <v>42.01</v>
      </c>
      <c r="AA41" s="24">
        <v>32.21</v>
      </c>
      <c r="AB41" s="25">
        <f>SUM(Z41:AA41)</f>
        <v>74.22</v>
      </c>
      <c r="AC41" s="26" t="s">
        <v>38</v>
      </c>
    </row>
    <row r="42" spans="2:29" ht="26" x14ac:dyDescent="0.35">
      <c r="B42" s="52" t="s">
        <v>117</v>
      </c>
      <c r="C42" s="55" t="s">
        <v>118</v>
      </c>
      <c r="D42" s="58" t="s">
        <v>119</v>
      </c>
      <c r="E42" s="20" t="s">
        <v>92</v>
      </c>
      <c r="F42" s="21">
        <v>24289</v>
      </c>
      <c r="G42" s="22"/>
      <c r="H42" s="23">
        <f>22.6/0.702804</f>
        <v>32.156902920302109</v>
      </c>
      <c r="I42" s="24"/>
      <c r="J42" s="25">
        <f>H42</f>
        <v>32.156902920302109</v>
      </c>
      <c r="K42" s="26" t="s">
        <v>120</v>
      </c>
      <c r="L42" s="23"/>
      <c r="M42" s="24"/>
      <c r="N42" s="24"/>
      <c r="O42" s="25"/>
      <c r="P42" s="25"/>
      <c r="Q42" s="26"/>
      <c r="R42" s="23"/>
      <c r="S42" s="24"/>
      <c r="T42" s="25"/>
      <c r="U42" s="26"/>
      <c r="V42" s="23"/>
      <c r="W42" s="24"/>
      <c r="X42" s="25"/>
      <c r="Y42" s="27"/>
      <c r="Z42" s="23"/>
      <c r="AA42" s="24"/>
      <c r="AB42" s="25"/>
      <c r="AC42" s="27"/>
    </row>
    <row r="43" spans="2:29" ht="26" x14ac:dyDescent="0.35">
      <c r="B43" s="53"/>
      <c r="C43" s="56"/>
      <c r="D43" s="59"/>
      <c r="E43" s="20" t="s">
        <v>121</v>
      </c>
      <c r="F43" s="21">
        <v>19000</v>
      </c>
      <c r="G43" s="22">
        <v>0.55000000000000004</v>
      </c>
      <c r="H43" s="34"/>
      <c r="I43" s="35"/>
      <c r="J43" s="36"/>
      <c r="K43" s="37"/>
      <c r="L43" s="34"/>
      <c r="M43" s="35"/>
      <c r="N43" s="35"/>
      <c r="O43" s="36"/>
      <c r="P43" s="36"/>
      <c r="Q43" s="37"/>
      <c r="R43" s="34">
        <v>42.12</v>
      </c>
      <c r="S43" s="35">
        <v>23.65</v>
      </c>
      <c r="T43" s="36">
        <f>SUM(R43:S43)</f>
        <v>65.77</v>
      </c>
      <c r="U43" s="37" t="s">
        <v>122</v>
      </c>
      <c r="V43" s="34">
        <v>42.12</v>
      </c>
      <c r="W43" s="35">
        <v>27.5</v>
      </c>
      <c r="X43" s="36">
        <f>SUM(V43:W43)</f>
        <v>69.62</v>
      </c>
      <c r="Y43" s="26" t="s">
        <v>36</v>
      </c>
      <c r="Z43" s="34"/>
      <c r="AA43" s="35"/>
      <c r="AB43" s="36"/>
      <c r="AC43" s="38"/>
    </row>
    <row r="44" spans="2:29" ht="26.5" thickBot="1" x14ac:dyDescent="0.4">
      <c r="B44" s="54"/>
      <c r="C44" s="57"/>
      <c r="D44" s="60"/>
      <c r="E44" s="20" t="s">
        <v>37</v>
      </c>
      <c r="F44" s="21">
        <v>19000</v>
      </c>
      <c r="G44" s="22">
        <v>0.55000000000000004</v>
      </c>
      <c r="H44" s="39"/>
      <c r="I44" s="40"/>
      <c r="J44" s="41"/>
      <c r="K44" s="42"/>
      <c r="L44" s="39"/>
      <c r="M44" s="40"/>
      <c r="N44" s="40"/>
      <c r="O44" s="41"/>
      <c r="P44" s="41"/>
      <c r="Q44" s="42"/>
      <c r="R44" s="39"/>
      <c r="S44" s="40"/>
      <c r="T44" s="41"/>
      <c r="U44" s="42"/>
      <c r="V44" s="39"/>
      <c r="W44" s="40"/>
      <c r="X44" s="41"/>
      <c r="Y44" s="43"/>
      <c r="Z44" s="39">
        <v>42.12</v>
      </c>
      <c r="AA44" s="40">
        <v>35.75</v>
      </c>
      <c r="AB44" s="41">
        <f>SUM(Z44:AA44)</f>
        <v>77.87</v>
      </c>
      <c r="AC44" s="42" t="s">
        <v>38</v>
      </c>
    </row>
    <row r="45" spans="2:29" x14ac:dyDescent="0.35">
      <c r="B45" s="44" t="s">
        <v>123</v>
      </c>
    </row>
    <row r="46" spans="2:29" x14ac:dyDescent="0.35">
      <c r="B46" s="45" t="s">
        <v>124</v>
      </c>
      <c r="Z46" s="4"/>
      <c r="AC46" s="4"/>
    </row>
    <row r="47" spans="2:29" ht="16" x14ac:dyDescent="0.35">
      <c r="B47" s="46" t="s">
        <v>125</v>
      </c>
    </row>
    <row r="48" spans="2:29" ht="16" x14ac:dyDescent="0.35">
      <c r="B48" s="46" t="s">
        <v>126</v>
      </c>
    </row>
    <row r="49" spans="2:2" ht="16" x14ac:dyDescent="0.35">
      <c r="B49" s="46" t="s">
        <v>127</v>
      </c>
    </row>
    <row r="50" spans="2:2" ht="16" x14ac:dyDescent="0.35">
      <c r="B50" s="46" t="s">
        <v>128</v>
      </c>
    </row>
    <row r="51" spans="2:2" ht="16" x14ac:dyDescent="0.35">
      <c r="B51" s="46" t="s">
        <v>129</v>
      </c>
    </row>
  </sheetData>
  <mergeCells count="44">
    <mergeCell ref="B38:B41"/>
    <mergeCell ref="C38:C41"/>
    <mergeCell ref="D38:D41"/>
    <mergeCell ref="B42:B44"/>
    <mergeCell ref="C42:C44"/>
    <mergeCell ref="D42:D44"/>
    <mergeCell ref="B31:B34"/>
    <mergeCell ref="D31:D34"/>
    <mergeCell ref="C32:C34"/>
    <mergeCell ref="B35:B37"/>
    <mergeCell ref="C35:C37"/>
    <mergeCell ref="D35:D37"/>
    <mergeCell ref="B23:B26"/>
    <mergeCell ref="C23:C26"/>
    <mergeCell ref="D23:D26"/>
    <mergeCell ref="B27:B30"/>
    <mergeCell ref="C27:C30"/>
    <mergeCell ref="D27:D30"/>
    <mergeCell ref="B15:B22"/>
    <mergeCell ref="C15:C16"/>
    <mergeCell ref="D15:D16"/>
    <mergeCell ref="C17:C20"/>
    <mergeCell ref="D17:D20"/>
    <mergeCell ref="D21:D22"/>
    <mergeCell ref="B9:B11"/>
    <mergeCell ref="C9:C11"/>
    <mergeCell ref="D9:D11"/>
    <mergeCell ref="B12:B14"/>
    <mergeCell ref="C12:C14"/>
    <mergeCell ref="D12:D14"/>
    <mergeCell ref="H2:K2"/>
    <mergeCell ref="L2:Q2"/>
    <mergeCell ref="R2:U2"/>
    <mergeCell ref="V2:Y2"/>
    <mergeCell ref="Z2:AC2"/>
    <mergeCell ref="E2:E3"/>
    <mergeCell ref="F2:F3"/>
    <mergeCell ref="G2:G3"/>
    <mergeCell ref="B5:B8"/>
    <mergeCell ref="C5:C8"/>
    <mergeCell ref="D5:D8"/>
    <mergeCell ref="B2:B3"/>
    <mergeCell ref="C2:C3"/>
    <mergeCell ref="D2:D3"/>
  </mergeCells>
  <pageMargins left="0.19685039370078741" right="0.19685039370078741" top="0.11811023622047245" bottom="0.11811023622047245" header="0" footer="0"/>
  <pageSetup paperSize="8" scale="82" fitToWidth="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Tarifi 2011-2021</vt:lpstr>
      <vt:lpstr>'Tarifi 2011-2021'!Drukas_apgabals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Vēvere</dc:creator>
  <cp:lastModifiedBy>Dace Burtniece</cp:lastModifiedBy>
  <dcterms:created xsi:type="dcterms:W3CDTF">2020-12-17T16:33:42Z</dcterms:created>
  <dcterms:modified xsi:type="dcterms:W3CDTF">2020-12-18T02:43:52Z</dcterms:modified>
</cp:coreProperties>
</file>