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dran\Documents\Indra\Tīkla kodeksi\Dabasgāze\TAR NC\Galīgā apspriešana LV_2022\Uz sēdi\Pēc sēdes\"/>
    </mc:Choice>
  </mc:AlternateContent>
  <xr:revisionPtr revIDLastSave="0" documentId="13_ncr:1_{E5D4037C-FE27-4708-BDC6-118507B4FE0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Gada jaudas produktu tarif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34" i="1"/>
  <c r="E29" i="1" s="1"/>
  <c r="E31" i="1" s="1"/>
  <c r="E36" i="1"/>
  <c r="E38" i="1"/>
  <c r="E16" i="1"/>
  <c r="E42" i="1" l="1"/>
  <c r="E40" i="1" l="1"/>
</calcChain>
</file>

<file path=xl/sharedStrings.xml><?xml version="1.0" encoding="utf-8"?>
<sst xmlns="http://schemas.openxmlformats.org/spreadsheetml/2006/main" count="72" uniqueCount="57">
  <si>
    <t>Vienkāršots provizorisko dabasgāzes pārvades sistēmas pakalpojuma tarifu aprēķins</t>
  </si>
  <si>
    <t>1.</t>
  </si>
  <si>
    <t>Prognozētā dabasgāzes pārvades sistēmas ieejas uz izejas punktu jauda</t>
  </si>
  <si>
    <t>1.1.</t>
  </si>
  <si>
    <t>kWh/gadā</t>
  </si>
  <si>
    <t>Ieejas punkta jauda Korneti</t>
  </si>
  <si>
    <t>Ieejas punkta jauda Kiemenai</t>
  </si>
  <si>
    <t>Ieejas punkta jauda Karksi</t>
  </si>
  <si>
    <t>Ieejas punkta jauda no IPGK</t>
  </si>
  <si>
    <t>1.2.</t>
  </si>
  <si>
    <t>Izejas punkta jauda Korneti</t>
  </si>
  <si>
    <t>Izejas punkta jauda Kiemenai</t>
  </si>
  <si>
    <t>Izejas punkta jauda Karksi</t>
  </si>
  <si>
    <t>Izejas punkta jauda Latvijas lietotāju apgādei</t>
  </si>
  <si>
    <t>Izejas punkta jauda uz dabasgāzes krātuvi</t>
  </si>
  <si>
    <t>1.3.</t>
  </si>
  <si>
    <t>Gada laikā dabasgāzes pārvades un sadales sistēmai pieslēgtajiem gazificētajiem objektiem piegādātās dabasgāzes apjomu prognoze</t>
  </si>
  <si>
    <t>kWh</t>
  </si>
  <si>
    <t>2.</t>
  </si>
  <si>
    <t>%</t>
  </si>
  <si>
    <t>3.</t>
  </si>
  <si>
    <t>Ieejas punkta no dabasgāzes krātuves un izejas izejas punkta uz dabasgāzes krātuvi  tarifiem piemērotā atlaide</t>
  </si>
  <si>
    <t>4.</t>
  </si>
  <si>
    <t>5.</t>
  </si>
  <si>
    <t>EUR/kWh/dienā</t>
  </si>
  <si>
    <t>6.</t>
  </si>
  <si>
    <t xml:space="preserve">Kopējās jaudas rezervēšanas pakalpojuma izmaksas </t>
  </si>
  <si>
    <t>EUR</t>
  </si>
  <si>
    <t>6.1.</t>
  </si>
  <si>
    <t>Gada jaudas produktu tarifi</t>
  </si>
  <si>
    <t>Gada standarta jaudas produkta tarifs ieejas punktiem no citas pārvades ieejas-izejas sistēmas</t>
  </si>
  <si>
    <t>EUR/kWh/d/gadā</t>
  </si>
  <si>
    <t>Maksa par izejas punkta Latvijas lietotāju apgādei izmantošanu</t>
  </si>
  <si>
    <t>EUR/kWh</t>
  </si>
  <si>
    <r>
      <rPr>
        <b/>
        <sz val="11"/>
        <color rgb="FF006097"/>
        <rFont val="Calibri"/>
        <family val="2"/>
        <charset val="186"/>
        <scheme val="minor"/>
      </rPr>
      <t>Gada standarta jaudas produkta tarifs ieejas punktiem no citas pārvades ieejas-izejas sistēmas</t>
    </r>
    <r>
      <rPr>
        <sz val="11"/>
        <color rgb="FF006097"/>
        <rFont val="Calibri"/>
        <family val="2"/>
        <charset val="186"/>
        <scheme val="minor"/>
      </rPr>
      <t xml:space="preserve">                                                                                                                                  </t>
    </r>
    <r>
      <rPr>
        <i/>
        <sz val="11"/>
        <color rgb="FF006097"/>
        <rFont val="Calibri"/>
        <family val="2"/>
        <charset val="186"/>
        <scheme val="minor"/>
      </rPr>
      <t>(nosaka FinEstLat vienotās dabasgāzes pārvades ieejas-izejas sistēmas pārvades operatori un regulatori vienojoties)</t>
    </r>
  </si>
  <si>
    <t>1.1.1.</t>
  </si>
  <si>
    <t>1.1.2.</t>
  </si>
  <si>
    <t>1.1.3.</t>
  </si>
  <si>
    <t>1.1.4.</t>
  </si>
  <si>
    <t>1.2.1.</t>
  </si>
  <si>
    <t>1.2.2.</t>
  </si>
  <si>
    <t>1.2.3.</t>
  </si>
  <si>
    <t>1.2.4.</t>
  </si>
  <si>
    <t>1.2.5.</t>
  </si>
  <si>
    <t>6.2.</t>
  </si>
  <si>
    <t>6.3.</t>
  </si>
  <si>
    <t>6.4.</t>
  </si>
  <si>
    <t>6.5.</t>
  </si>
  <si>
    <t>6.6.</t>
  </si>
  <si>
    <t>Pārvades sistēmas operatoru savstarpējās kompensācijas (4.=1.3.*6.2.)</t>
  </si>
  <si>
    <t>Atļautie ieņēmumi (5.=3.-4.)</t>
  </si>
  <si>
    <t>Gada standarta jaudas produkta tarifs ieejas punktam no dabasgāzes krātuves (6.3.=6.1.*(1-2.))</t>
  </si>
  <si>
    <t>Gada standarta jaudas produkta tarifs izejas punktiem uz citu pārvades ieejas-izejas sistēmu (6.4.=6.1.)</t>
  </si>
  <si>
    <t>Gada standarta jaudas produkta tarifs izejas punktam uz dabasgāzes krātuvi (6.5.=6.4.*(1-2.))</t>
  </si>
  <si>
    <t xml:space="preserve">Pārvades sistēmas izejas punktu jauda </t>
  </si>
  <si>
    <r>
      <t xml:space="preserve">ATRUNA UN PASKAIDROJUMI:                                                             </t>
    </r>
    <r>
      <rPr>
        <b/>
        <sz val="11"/>
        <color rgb="FF006097"/>
        <rFont val="Calibri"/>
        <family val="2"/>
        <charset val="186"/>
        <scheme val="minor"/>
      </rPr>
      <t xml:space="preserve">                                                                                                    </t>
    </r>
    <r>
      <rPr>
        <sz val="11"/>
        <color rgb="FF006097"/>
        <rFont val="Calibri"/>
        <family val="2"/>
        <charset val="186"/>
        <scheme val="minor"/>
      </rPr>
      <t>Dabasgāzes pārvades sistēmas pakalpojuma tarifi, kas ap</t>
    </r>
    <r>
      <rPr>
        <sz val="11"/>
        <color theme="8" tint="-0.249977111117893"/>
        <rFont val="Calibri"/>
        <family val="2"/>
        <charset val="186"/>
        <scheme val="minor"/>
      </rPr>
      <t>rēķināti, i</t>
    </r>
    <r>
      <rPr>
        <sz val="11"/>
        <color rgb="FF006097"/>
        <rFont val="Calibri"/>
        <family val="2"/>
        <charset val="186"/>
        <scheme val="minor"/>
      </rPr>
      <t>zmantojot vienkāršoto tarifu model</t>
    </r>
    <r>
      <rPr>
        <sz val="11"/>
        <color theme="8" tint="-0.249977111117893"/>
        <rFont val="Calibri"/>
        <family val="2"/>
        <charset val="186"/>
        <scheme val="minor"/>
      </rPr>
      <t xml:space="preserve">i, ir indikatīvi un  nav saistoši Latvijas dabasgāzes pārvades sistēmas operatoram un dabasgāzes pārvades sistēmas lietotājiem. 
Vienkāršotais tarifu modelis sagatavots, pamatojoties uz Eiropas Komisijas 2017.gada 16.marta Regulu (ES) 2017/460, ar ko izveido tīkla kodeksu par harmonizētām gāzes pārvades tarifu struktūrām.                                                                                         Ar vienkāršotā tarifu modeļa palīdzību ir iespējams noteikt gada jaudas produktu tarifus.          </t>
    </r>
    <r>
      <rPr>
        <sz val="11"/>
        <color rgb="FF006097"/>
        <rFont val="Calibri"/>
        <family val="2"/>
        <charset val="186"/>
        <scheme val="minor"/>
      </rPr>
      <t xml:space="preserve">                                         </t>
    </r>
    <r>
      <rPr>
        <b/>
        <sz val="11"/>
        <color rgb="FF006097"/>
        <rFont val="Calibri"/>
        <family val="2"/>
        <charset val="186"/>
        <scheme val="minor"/>
      </rPr>
      <t>Maināmas ir tikai baltās šūnas!</t>
    </r>
  </si>
  <si>
    <t>Pārvades sistēmas ieejas punktu jauda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</si>
</sst>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[$€-426]\ * #,##0.0000000_-;\-[$€-426]\ * #,##0.0000000_-;_-[$€-426]\ * &quot;-&quot;??_-;_-@_-"/>
    <numFmt numFmtId="165" formatCode="#,##0_ ;\-#,##0\ "/>
    <numFmt numFmtId="166" formatCode="#,##0.00000_ ;\-#,##0.00000\ "/>
    <numFmt numFmtId="167" formatCode="0.0000000_ ;\-0.0000000\ "/>
  </numFmts>
  <fonts count="14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4"/>
      <color rgb="FF006097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b/>
      <sz val="11"/>
      <color rgb="FF006097"/>
      <name val="Calibri"/>
      <family val="2"/>
      <charset val="186"/>
      <scheme val="minor"/>
    </font>
    <font>
      <sz val="11"/>
      <color rgb="FF006097"/>
      <name val="Calibri"/>
      <family val="2"/>
      <charset val="186"/>
      <scheme val="minor"/>
    </font>
    <font>
      <sz val="11"/>
      <color rgb="FFC00000"/>
      <name val="Calibri"/>
      <family val="2"/>
      <charset val="186"/>
      <scheme val="minor"/>
    </font>
    <font>
      <i/>
      <sz val="11"/>
      <color rgb="FF006097"/>
      <name val="Calibri"/>
      <family val="2"/>
      <charset val="186"/>
      <scheme val="minor"/>
    </font>
    <font>
      <b/>
      <sz val="11"/>
      <color theme="8" tint="-0.249977111117893"/>
      <name val="Calibri"/>
      <family val="2"/>
      <charset val="186"/>
      <scheme val="minor"/>
    </font>
    <font>
      <sz val="11"/>
      <color theme="8" tint="-0.249977111117893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rgb="FF006097"/>
      </left>
      <right/>
      <top style="thin">
        <color rgb="FF006097"/>
      </top>
      <bottom style="thin">
        <color rgb="FF006097"/>
      </bottom>
      <diagonal/>
    </border>
    <border>
      <left/>
      <right/>
      <top style="thin">
        <color rgb="FF006097"/>
      </top>
      <bottom style="thin">
        <color rgb="FF006097"/>
      </bottom>
      <diagonal/>
    </border>
    <border>
      <left/>
      <right style="thin">
        <color rgb="FF006097"/>
      </right>
      <top style="thin">
        <color rgb="FF006097"/>
      </top>
      <bottom style="thin">
        <color rgb="FF006097"/>
      </bottom>
      <diagonal/>
    </border>
    <border>
      <left style="thin">
        <color rgb="FF006097"/>
      </left>
      <right style="thin">
        <color rgb="FF006097"/>
      </right>
      <top style="thin">
        <color rgb="FF006097"/>
      </top>
      <bottom style="thin">
        <color rgb="FF006097"/>
      </bottom>
      <diagonal/>
    </border>
    <border>
      <left style="thick">
        <color rgb="FF0070C0"/>
      </left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thick">
        <color theme="8" tint="-0.24994659260841701"/>
      </left>
      <right style="thick">
        <color theme="8" tint="-0.24994659260841701"/>
      </right>
      <top style="thick">
        <color theme="8" tint="-0.24994659260841701"/>
      </top>
      <bottom style="thick">
        <color theme="8" tint="-0.2499465926084170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64" fontId="2" fillId="0" borderId="0"/>
    <xf numFmtId="164" fontId="1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164" fontId="3" fillId="2" borderId="0" xfId="2" applyFont="1" applyFill="1" applyAlignment="1" applyProtection="1">
      <alignment vertical="center"/>
      <protection locked="0"/>
    </xf>
    <xf numFmtId="164" fontId="4" fillId="2" borderId="0" xfId="2" applyFont="1" applyFill="1" applyAlignment="1" applyProtection="1">
      <alignment vertical="center"/>
      <protection locked="0"/>
    </xf>
    <xf numFmtId="165" fontId="6" fillId="2" borderId="0" xfId="3" applyNumberFormat="1" applyFont="1" applyFill="1" applyAlignment="1" applyProtection="1">
      <alignment horizontal="center"/>
      <protection locked="0"/>
    </xf>
    <xf numFmtId="164" fontId="6" fillId="2" borderId="0" xfId="3" applyFont="1" applyFill="1" applyProtection="1">
      <protection locked="0"/>
    </xf>
    <xf numFmtId="164" fontId="6" fillId="2" borderId="0" xfId="3" applyFont="1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164" fontId="5" fillId="2" borderId="0" xfId="2" applyFont="1" applyFill="1" applyAlignment="1" applyProtection="1">
      <alignment horizontal="center" vertical="center"/>
      <protection locked="0"/>
    </xf>
    <xf numFmtId="164" fontId="8" fillId="2" borderId="0" xfId="2" applyFont="1" applyFill="1" applyAlignment="1" applyProtection="1">
      <alignment vertical="center"/>
      <protection locked="0"/>
    </xf>
    <xf numFmtId="164" fontId="8" fillId="2" borderId="0" xfId="2" applyFont="1" applyFill="1" applyAlignment="1" applyProtection="1">
      <alignment horizontal="left" vertical="center"/>
      <protection locked="0"/>
    </xf>
    <xf numFmtId="164" fontId="8" fillId="2" borderId="0" xfId="2" applyFont="1" applyFill="1" applyAlignment="1" applyProtection="1">
      <alignment horizontal="left" vertical="center" wrapText="1"/>
      <protection locked="0"/>
    </xf>
    <xf numFmtId="0" fontId="9" fillId="2" borderId="0" xfId="0" applyFont="1" applyFill="1" applyProtection="1">
      <protection locked="0"/>
    </xf>
    <xf numFmtId="0" fontId="8" fillId="2" borderId="0" xfId="0" applyFont="1" applyFill="1" applyAlignment="1" applyProtection="1">
      <alignment vertical="center"/>
      <protection locked="0"/>
    </xf>
    <xf numFmtId="164" fontId="8" fillId="2" borderId="0" xfId="2" applyFont="1" applyFill="1" applyAlignment="1" applyProtection="1">
      <alignment horizontal="center" vertical="center"/>
      <protection locked="0"/>
    </xf>
    <xf numFmtId="165" fontId="8" fillId="2" borderId="0" xfId="2" applyNumberFormat="1" applyFont="1" applyFill="1" applyAlignment="1" applyProtection="1">
      <alignment horizontal="right" vertical="center"/>
      <protection locked="0"/>
    </xf>
    <xf numFmtId="0" fontId="9" fillId="2" borderId="0" xfId="0" applyFont="1" applyFill="1" applyAlignment="1" applyProtection="1">
      <alignment vertical="center"/>
      <protection locked="0"/>
    </xf>
    <xf numFmtId="164" fontId="9" fillId="2" borderId="0" xfId="2" applyFont="1" applyFill="1" applyAlignment="1" applyProtection="1">
      <alignment horizontal="center" vertical="center"/>
      <protection locked="0"/>
    </xf>
    <xf numFmtId="165" fontId="10" fillId="2" borderId="0" xfId="2" applyNumberFormat="1" applyFont="1" applyFill="1" applyAlignment="1" applyProtection="1">
      <alignment horizontal="right" vertical="center"/>
      <protection locked="0"/>
    </xf>
    <xf numFmtId="165" fontId="9" fillId="2" borderId="0" xfId="2" applyNumberFormat="1" applyFont="1" applyFill="1" applyAlignment="1" applyProtection="1">
      <alignment horizontal="right" vertical="center"/>
      <protection locked="0"/>
    </xf>
    <xf numFmtId="165" fontId="9" fillId="2" borderId="0" xfId="2" applyNumberFormat="1" applyFont="1" applyFill="1" applyAlignment="1">
      <alignment horizontal="right" vertical="center"/>
    </xf>
    <xf numFmtId="0" fontId="8" fillId="2" borderId="0" xfId="0" applyFont="1" applyFill="1" applyProtection="1">
      <protection locked="0"/>
    </xf>
    <xf numFmtId="0" fontId="8" fillId="2" borderId="0" xfId="0" applyFont="1" applyFill="1" applyAlignment="1" applyProtection="1">
      <alignment vertical="center" wrapText="1"/>
      <protection locked="0"/>
    </xf>
    <xf numFmtId="9" fontId="8" fillId="2" borderId="0" xfId="1" applyFont="1" applyFill="1" applyBorder="1" applyAlignment="1" applyProtection="1">
      <alignment horizontal="right" vertical="center" wrapText="1"/>
      <protection locked="0"/>
    </xf>
    <xf numFmtId="164" fontId="9" fillId="2" borderId="0" xfId="2" applyFont="1" applyFill="1" applyAlignment="1" applyProtection="1">
      <alignment vertical="top"/>
      <protection locked="0"/>
    </xf>
    <xf numFmtId="0" fontId="8" fillId="2" borderId="0" xfId="0" applyFont="1" applyFill="1" applyAlignment="1" applyProtection="1">
      <alignment wrapText="1"/>
      <protection locked="0"/>
    </xf>
    <xf numFmtId="0" fontId="1" fillId="2" borderId="0" xfId="0" applyFont="1" applyFill="1" applyProtection="1">
      <protection locked="0"/>
    </xf>
    <xf numFmtId="0" fontId="8" fillId="2" borderId="0" xfId="0" applyFont="1" applyFill="1" applyAlignment="1" applyProtection="1">
      <alignment vertical="top"/>
      <protection locked="0"/>
    </xf>
    <xf numFmtId="0" fontId="9" fillId="2" borderId="0" xfId="0" applyFont="1" applyFill="1" applyAlignment="1" applyProtection="1">
      <alignment vertical="center" wrapText="1"/>
      <protection locked="0"/>
    </xf>
    <xf numFmtId="167" fontId="8" fillId="3" borderId="5" xfId="2" applyNumberFormat="1" applyFont="1" applyFill="1" applyBorder="1" applyAlignment="1">
      <alignment horizontal="right" vertical="center"/>
    </xf>
    <xf numFmtId="0" fontId="8" fillId="2" borderId="0" xfId="3" applyNumberFormat="1" applyFont="1" applyFill="1" applyAlignment="1" applyProtection="1">
      <alignment vertical="center" wrapText="1"/>
      <protection locked="0"/>
    </xf>
    <xf numFmtId="0" fontId="12" fillId="2" borderId="0" xfId="0" applyFont="1" applyFill="1" applyAlignment="1" applyProtection="1">
      <alignment vertical="top"/>
      <protection locked="0"/>
    </xf>
    <xf numFmtId="16" fontId="13" fillId="2" borderId="0" xfId="0" applyNumberFormat="1" applyFont="1" applyFill="1" applyAlignment="1" applyProtection="1">
      <alignment vertical="top"/>
      <protection locked="0"/>
    </xf>
    <xf numFmtId="16" fontId="12" fillId="2" borderId="0" xfId="0" applyNumberFormat="1" applyFont="1" applyFill="1" applyAlignment="1" applyProtection="1">
      <alignment vertical="top"/>
      <protection locked="0"/>
    </xf>
    <xf numFmtId="0" fontId="9" fillId="2" borderId="0" xfId="3" applyNumberFormat="1" applyFont="1" applyFill="1" applyAlignment="1" applyProtection="1">
      <alignment vertical="center" wrapText="1"/>
      <protection locked="0"/>
    </xf>
    <xf numFmtId="164" fontId="8" fillId="2" borderId="0" xfId="3" applyFont="1" applyFill="1" applyAlignment="1" applyProtection="1">
      <alignment vertical="center"/>
      <protection locked="0"/>
    </xf>
    <xf numFmtId="164" fontId="9" fillId="2" borderId="0" xfId="2" applyFont="1" applyFill="1" applyAlignment="1" applyProtection="1">
      <alignment vertical="center"/>
      <protection locked="0"/>
    </xf>
    <xf numFmtId="164" fontId="9" fillId="2" borderId="0" xfId="3" applyFont="1" applyFill="1" applyAlignment="1" applyProtection="1">
      <alignment vertical="center"/>
      <protection locked="0"/>
    </xf>
    <xf numFmtId="0" fontId="0" fillId="2" borderId="0" xfId="0" applyFill="1"/>
    <xf numFmtId="165" fontId="8" fillId="2" borderId="0" xfId="2" applyNumberFormat="1" applyFont="1" applyFill="1" applyAlignment="1">
      <alignment horizontal="right" vertical="center"/>
    </xf>
    <xf numFmtId="167" fontId="8" fillId="2" borderId="0" xfId="2" applyNumberFormat="1" applyFont="1" applyFill="1" applyAlignment="1">
      <alignment horizontal="right" vertical="center"/>
    </xf>
    <xf numFmtId="167" fontId="9" fillId="2" borderId="0" xfId="2" applyNumberFormat="1" applyFont="1" applyFill="1" applyAlignment="1">
      <alignment horizontal="right" vertical="center"/>
    </xf>
    <xf numFmtId="165" fontId="8" fillId="3" borderId="5" xfId="2" applyNumberFormat="1" applyFont="1" applyFill="1" applyBorder="1" applyAlignment="1">
      <alignment horizontal="right" vertical="center"/>
    </xf>
    <xf numFmtId="165" fontId="8" fillId="3" borderId="6" xfId="2" applyNumberFormat="1" applyFont="1" applyFill="1" applyBorder="1" applyAlignment="1">
      <alignment horizontal="right" vertical="center"/>
    </xf>
    <xf numFmtId="166" fontId="9" fillId="3" borderId="4" xfId="2" applyNumberFormat="1" applyFont="1" applyFill="1" applyBorder="1" applyAlignment="1">
      <alignment horizontal="right" vertical="center"/>
    </xf>
    <xf numFmtId="164" fontId="5" fillId="2" borderId="0" xfId="2" applyFont="1" applyFill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164" fontId="8" fillId="2" borderId="0" xfId="2" applyFont="1" applyFill="1" applyAlignment="1" applyProtection="1">
      <alignment horizontal="left" vertical="center"/>
      <protection locked="0"/>
    </xf>
  </cellXfs>
  <cellStyles count="5">
    <cellStyle name="Normal 3" xfId="3" xr:uid="{00000000-0005-0000-0000-000001000000}"/>
    <cellStyle name="Normal 7 2_Sheet1" xfId="2" xr:uid="{00000000-0005-0000-0000-000002000000}"/>
    <cellStyle name="Parasts" xfId="0" builtinId="0"/>
    <cellStyle name="Percent 4" xfId="4" xr:uid="{00000000-0005-0000-0000-000004000000}"/>
    <cellStyle name="Procent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G43"/>
  <sheetViews>
    <sheetView tabSelected="1" zoomScale="80" zoomScaleNormal="80" workbookViewId="0">
      <selection activeCell="C10" sqref="C10"/>
    </sheetView>
  </sheetViews>
  <sheetFormatPr defaultColWidth="8.88671875" defaultRowHeight="14.4" x14ac:dyDescent="0.3"/>
  <cols>
    <col min="1" max="2" width="8.88671875" style="37"/>
    <col min="3" max="3" width="71.44140625" style="37" customWidth="1"/>
    <col min="4" max="4" width="20.44140625" style="37" customWidth="1"/>
    <col min="5" max="6" width="17.6640625" style="37" customWidth="1"/>
    <col min="7" max="7" width="20.5546875" style="37" bestFit="1" customWidth="1"/>
    <col min="8" max="16384" width="8.88671875" style="37"/>
  </cols>
  <sheetData>
    <row r="3" spans="2:7" ht="18" x14ac:dyDescent="0.3">
      <c r="B3" s="1" t="s">
        <v>0</v>
      </c>
      <c r="C3" s="1"/>
      <c r="D3" s="1"/>
      <c r="E3" s="1"/>
      <c r="F3" s="1"/>
      <c r="G3" s="2"/>
    </row>
    <row r="4" spans="2:7" x14ac:dyDescent="0.3">
      <c r="B4" s="44"/>
      <c r="C4" s="44"/>
      <c r="D4" s="44"/>
      <c r="E4" s="44"/>
      <c r="F4" s="44"/>
      <c r="G4" s="44"/>
    </row>
    <row r="5" spans="2:7" x14ac:dyDescent="0.3">
      <c r="B5" s="3"/>
      <c r="C5" s="4"/>
      <c r="D5" s="5"/>
      <c r="E5" s="5"/>
      <c r="F5" s="5"/>
      <c r="G5" s="6"/>
    </row>
    <row r="6" spans="2:7" ht="105" customHeight="1" x14ac:dyDescent="0.3">
      <c r="B6" s="45" t="s">
        <v>55</v>
      </c>
      <c r="C6" s="46"/>
      <c r="D6" s="47"/>
      <c r="E6" s="6"/>
      <c r="F6" s="6"/>
      <c r="G6" s="6"/>
    </row>
    <row r="8" spans="2:7" x14ac:dyDescent="0.3">
      <c r="B8" s="8" t="s">
        <v>1</v>
      </c>
      <c r="C8" s="48" t="s">
        <v>2</v>
      </c>
      <c r="D8" s="48"/>
      <c r="E8" s="48"/>
      <c r="F8" s="48"/>
    </row>
    <row r="9" spans="2:7" ht="6" customHeight="1" thickBot="1" x14ac:dyDescent="0.35">
      <c r="B9" s="8"/>
      <c r="C9" s="9"/>
      <c r="D9" s="9"/>
      <c r="E9" s="10"/>
      <c r="F9" s="10"/>
    </row>
    <row r="10" spans="2:7" ht="15.6" thickTop="1" thickBot="1" x14ac:dyDescent="0.35">
      <c r="B10" s="20" t="s">
        <v>3</v>
      </c>
      <c r="C10" s="12" t="s">
        <v>56</v>
      </c>
      <c r="D10" s="13" t="s">
        <v>4</v>
      </c>
      <c r="E10" s="41">
        <f>SUM(E11:E14)</f>
        <v>16174276.362085138</v>
      </c>
      <c r="F10" s="14"/>
    </row>
    <row r="11" spans="2:7" ht="15" thickTop="1" x14ac:dyDescent="0.3">
      <c r="B11" s="11" t="s">
        <v>35</v>
      </c>
      <c r="C11" s="15" t="s">
        <v>5</v>
      </c>
      <c r="D11" s="16" t="s">
        <v>4</v>
      </c>
      <c r="E11" s="17"/>
      <c r="F11" s="18"/>
    </row>
    <row r="12" spans="2:7" x14ac:dyDescent="0.3">
      <c r="B12" s="11" t="s">
        <v>36</v>
      </c>
      <c r="C12" s="15" t="s">
        <v>6</v>
      </c>
      <c r="D12" s="16" t="s">
        <v>4</v>
      </c>
      <c r="E12" s="19">
        <v>2792607.4154367102</v>
      </c>
      <c r="F12" s="18"/>
    </row>
    <row r="13" spans="2:7" x14ac:dyDescent="0.3">
      <c r="B13" s="11" t="s">
        <v>37</v>
      </c>
      <c r="C13" s="15" t="s">
        <v>7</v>
      </c>
      <c r="D13" s="16" t="s">
        <v>4</v>
      </c>
      <c r="E13" s="17"/>
      <c r="F13" s="18"/>
    </row>
    <row r="14" spans="2:7" x14ac:dyDescent="0.3">
      <c r="B14" s="11" t="s">
        <v>38</v>
      </c>
      <c r="C14" s="15" t="s">
        <v>8</v>
      </c>
      <c r="D14" s="16" t="s">
        <v>4</v>
      </c>
      <c r="E14" s="18">
        <v>13381668.946648426</v>
      </c>
      <c r="F14" s="18"/>
    </row>
    <row r="15" spans="2:7" ht="6" customHeight="1" thickBot="1" x14ac:dyDescent="0.35">
      <c r="B15" s="11"/>
      <c r="C15" s="15"/>
      <c r="D15" s="16"/>
      <c r="E15" s="18"/>
      <c r="F15" s="18"/>
    </row>
    <row r="16" spans="2:7" ht="15.6" thickTop="1" thickBot="1" x14ac:dyDescent="0.35">
      <c r="B16" s="20" t="s">
        <v>9</v>
      </c>
      <c r="C16" s="12" t="s">
        <v>54</v>
      </c>
      <c r="D16" s="13" t="s">
        <v>4</v>
      </c>
      <c r="E16" s="41">
        <f>SUM(E17:E21)</f>
        <v>25373438.175647773</v>
      </c>
      <c r="F16" s="14"/>
    </row>
    <row r="17" spans="2:6" ht="15" thickTop="1" x14ac:dyDescent="0.3">
      <c r="B17" s="11" t="s">
        <v>39</v>
      </c>
      <c r="C17" s="15" t="s">
        <v>10</v>
      </c>
      <c r="D17" s="16" t="s">
        <v>4</v>
      </c>
      <c r="E17" s="17"/>
      <c r="F17" s="18"/>
    </row>
    <row r="18" spans="2:6" x14ac:dyDescent="0.3">
      <c r="B18" s="11" t="s">
        <v>40</v>
      </c>
      <c r="C18" s="15" t="s">
        <v>11</v>
      </c>
      <c r="D18" s="16" t="s">
        <v>4</v>
      </c>
      <c r="E18" s="18">
        <v>1497706.745750726</v>
      </c>
      <c r="F18" s="18"/>
    </row>
    <row r="19" spans="2:6" x14ac:dyDescent="0.3">
      <c r="B19" s="11" t="s">
        <v>41</v>
      </c>
      <c r="C19" s="15" t="s">
        <v>12</v>
      </c>
      <c r="D19" s="16" t="s">
        <v>4</v>
      </c>
      <c r="E19" s="17"/>
      <c r="F19" s="18"/>
    </row>
    <row r="20" spans="2:6" x14ac:dyDescent="0.3">
      <c r="B20" s="11" t="s">
        <v>42</v>
      </c>
      <c r="C20" s="15" t="s">
        <v>13</v>
      </c>
      <c r="D20" s="16" t="s">
        <v>4</v>
      </c>
      <c r="E20" s="18">
        <v>10860851.885117551</v>
      </c>
      <c r="F20" s="18"/>
    </row>
    <row r="21" spans="2:6" x14ac:dyDescent="0.3">
      <c r="B21" s="11" t="s">
        <v>43</v>
      </c>
      <c r="C21" s="15" t="s">
        <v>14</v>
      </c>
      <c r="D21" s="16" t="s">
        <v>4</v>
      </c>
      <c r="E21" s="18">
        <v>13014879.544779496</v>
      </c>
      <c r="F21" s="18"/>
    </row>
    <row r="22" spans="2:6" ht="6.6" customHeight="1" x14ac:dyDescent="0.3">
      <c r="B22" s="11"/>
      <c r="C22" s="15"/>
      <c r="D22" s="16"/>
      <c r="E22" s="18"/>
      <c r="F22" s="18"/>
    </row>
    <row r="23" spans="2:6" ht="28.8" x14ac:dyDescent="0.3">
      <c r="B23" s="12" t="s">
        <v>15</v>
      </c>
      <c r="C23" s="21" t="s">
        <v>16</v>
      </c>
      <c r="D23" s="13" t="s">
        <v>17</v>
      </c>
      <c r="E23" s="14">
        <v>10860851885.117552</v>
      </c>
      <c r="F23" s="7"/>
    </row>
    <row r="24" spans="2:6" ht="6" customHeight="1" x14ac:dyDescent="0.3">
      <c r="B24" s="12"/>
      <c r="C24" s="21"/>
      <c r="D24" s="13"/>
      <c r="E24" s="14"/>
      <c r="F24" s="7"/>
    </row>
    <row r="25" spans="2:6" ht="28.8" x14ac:dyDescent="0.3">
      <c r="B25" s="26" t="s">
        <v>18</v>
      </c>
      <c r="C25" s="21" t="s">
        <v>21</v>
      </c>
      <c r="D25" s="13" t="s">
        <v>19</v>
      </c>
      <c r="E25" s="22">
        <v>1</v>
      </c>
      <c r="F25" s="7"/>
    </row>
    <row r="26" spans="2:6" ht="5.4" customHeight="1" x14ac:dyDescent="0.3">
      <c r="B26" s="11"/>
      <c r="C26" s="21"/>
      <c r="D26" s="13"/>
      <c r="E26" s="22"/>
      <c r="F26" s="7"/>
    </row>
    <row r="27" spans="2:6" x14ac:dyDescent="0.3">
      <c r="B27" s="20" t="s">
        <v>20</v>
      </c>
      <c r="C27" s="12" t="s">
        <v>26</v>
      </c>
      <c r="D27" s="13" t="s">
        <v>27</v>
      </c>
      <c r="E27" s="14">
        <v>44069238.922491319</v>
      </c>
      <c r="F27" s="7"/>
    </row>
    <row r="28" spans="2:6" ht="6" customHeight="1" thickBot="1" x14ac:dyDescent="0.35">
      <c r="B28" s="11"/>
      <c r="C28" s="23"/>
      <c r="D28" s="16"/>
      <c r="E28" s="18"/>
      <c r="F28" s="7"/>
    </row>
    <row r="29" spans="2:6" ht="15.6" thickTop="1" thickBot="1" x14ac:dyDescent="0.35">
      <c r="B29" s="20" t="s">
        <v>22</v>
      </c>
      <c r="C29" s="24" t="s">
        <v>49</v>
      </c>
      <c r="D29" s="13" t="s">
        <v>27</v>
      </c>
      <c r="E29" s="41">
        <f>E23*E34</f>
        <v>4248229.6538033774</v>
      </c>
      <c r="F29" s="7"/>
    </row>
    <row r="30" spans="2:6" ht="6" customHeight="1" thickTop="1" thickBot="1" x14ac:dyDescent="0.35">
      <c r="B30" s="11"/>
      <c r="C30" s="24"/>
      <c r="D30" s="13"/>
      <c r="E30" s="38"/>
      <c r="F30" s="7"/>
    </row>
    <row r="31" spans="2:6" ht="15.6" thickTop="1" thickBot="1" x14ac:dyDescent="0.35">
      <c r="B31" s="20" t="s">
        <v>23</v>
      </c>
      <c r="C31" s="12" t="s">
        <v>50</v>
      </c>
      <c r="D31" s="13" t="s">
        <v>27</v>
      </c>
      <c r="E31" s="42">
        <f>E27-E29</f>
        <v>39821009.268687941</v>
      </c>
      <c r="F31" s="7"/>
    </row>
    <row r="32" spans="2:6" ht="15" thickTop="1" x14ac:dyDescent="0.3">
      <c r="B32" s="20" t="s">
        <v>25</v>
      </c>
      <c r="C32" s="12" t="s">
        <v>29</v>
      </c>
      <c r="D32" s="25"/>
      <c r="E32" s="18"/>
      <c r="F32" s="7"/>
    </row>
    <row r="33" spans="2:6" ht="57" customHeight="1" x14ac:dyDescent="0.3">
      <c r="B33" s="30" t="s">
        <v>28</v>
      </c>
      <c r="C33" s="33" t="s">
        <v>34</v>
      </c>
      <c r="D33" s="34" t="s">
        <v>31</v>
      </c>
      <c r="E33" s="39">
        <v>0.14277000000000001</v>
      </c>
      <c r="F33" s="7"/>
    </row>
    <row r="34" spans="2:6" ht="28.8" x14ac:dyDescent="0.3">
      <c r="B34" s="31" t="s">
        <v>44</v>
      </c>
      <c r="C34" s="27" t="s">
        <v>30</v>
      </c>
      <c r="D34" s="35" t="s">
        <v>24</v>
      </c>
      <c r="E34" s="43">
        <f>E33/365</f>
        <v>3.9115068493150685E-4</v>
      </c>
      <c r="F34" s="7"/>
    </row>
    <row r="35" spans="2:6" ht="6" customHeight="1" thickBot="1" x14ac:dyDescent="0.35">
      <c r="B35" s="30"/>
      <c r="C35" s="29"/>
      <c r="D35" s="36"/>
      <c r="E35" s="40"/>
      <c r="F35" s="7"/>
    </row>
    <row r="36" spans="2:6" ht="30" thickTop="1" thickBot="1" x14ac:dyDescent="0.35">
      <c r="B36" s="30" t="s">
        <v>45</v>
      </c>
      <c r="C36" s="29" t="s">
        <v>51</v>
      </c>
      <c r="D36" s="34" t="s">
        <v>31</v>
      </c>
      <c r="E36" s="28">
        <f>E33*(1-E25)</f>
        <v>0</v>
      </c>
      <c r="F36" s="7"/>
    </row>
    <row r="37" spans="2:6" ht="6" customHeight="1" thickTop="1" thickBot="1" x14ac:dyDescent="0.35">
      <c r="B37" s="30"/>
      <c r="C37" s="29"/>
      <c r="D37" s="36"/>
      <c r="E37" s="40"/>
      <c r="F37" s="7"/>
    </row>
    <row r="38" spans="2:6" ht="30" thickTop="1" thickBot="1" x14ac:dyDescent="0.35">
      <c r="B38" s="30" t="s">
        <v>46</v>
      </c>
      <c r="C38" s="29" t="s">
        <v>52</v>
      </c>
      <c r="D38" s="34" t="s">
        <v>31</v>
      </c>
      <c r="E38" s="28">
        <f>E33</f>
        <v>0.14277000000000001</v>
      </c>
      <c r="F38" s="7"/>
    </row>
    <row r="39" spans="2:6" ht="6" customHeight="1" thickTop="1" thickBot="1" x14ac:dyDescent="0.35">
      <c r="B39" s="30"/>
      <c r="C39" s="29"/>
      <c r="D39" s="36"/>
      <c r="E39" s="40"/>
      <c r="F39" s="7"/>
    </row>
    <row r="40" spans="2:6" ht="30" thickTop="1" thickBot="1" x14ac:dyDescent="0.35">
      <c r="B40" s="30" t="s">
        <v>47</v>
      </c>
      <c r="C40" s="29" t="s">
        <v>53</v>
      </c>
      <c r="D40" s="34" t="s">
        <v>31</v>
      </c>
      <c r="E40" s="28">
        <f>E38*(1-E25)</f>
        <v>0</v>
      </c>
      <c r="F40" s="7"/>
    </row>
    <row r="41" spans="2:6" ht="6" customHeight="1" thickTop="1" thickBot="1" x14ac:dyDescent="0.35">
      <c r="B41" s="30"/>
      <c r="C41" s="29"/>
      <c r="D41" s="36"/>
      <c r="E41" s="40"/>
      <c r="F41" s="7"/>
    </row>
    <row r="42" spans="2:6" ht="30" customHeight="1" thickTop="1" thickBot="1" x14ac:dyDescent="0.35">
      <c r="B42" s="32" t="s">
        <v>48</v>
      </c>
      <c r="C42" s="29" t="s">
        <v>32</v>
      </c>
      <c r="D42" s="8" t="s">
        <v>33</v>
      </c>
      <c r="E42" s="28">
        <f>(E31-SUM(E11:E13)*E33-SUM(E17:E19)*E38)/E23</f>
        <v>3.6100741940530423E-3</v>
      </c>
      <c r="F42" s="7"/>
    </row>
    <row r="43" spans="2:6" ht="15" thickTop="1" x14ac:dyDescent="0.3"/>
  </sheetData>
  <sheetProtection sheet="1" scenarios="1" formatCells="0" formatColumns="0" formatRows="0" insertColumns="0" insertRows="0" insertHyperlinks="0" deleteColumns="0" deleteRows="0"/>
  <protectedRanges>
    <protectedRange sqref="E12 E14 E18 E20 E21 E23 E25 E27 E33" name="Diapazons1"/>
  </protectedRanges>
  <mergeCells count="3">
    <mergeCell ref="B4:G4"/>
    <mergeCell ref="B6:D6"/>
    <mergeCell ref="C8:F8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Gada jaudas produktu tarifi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Indra Niedrīte</dc:creator>
  <cp:lastModifiedBy>Indra Niedrīte</cp:lastModifiedBy>
  <dcterms:created xsi:type="dcterms:W3CDTF">2022-12-13T06:48:05Z</dcterms:created>
  <dcterms:modified xsi:type="dcterms:W3CDTF">2023-01-17T16:06:43Z</dcterms:modified>
</cp:coreProperties>
</file>