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julijas\Downloads\"/>
    </mc:Choice>
  </mc:AlternateContent>
  <xr:revisionPtr revIDLastSave="0" documentId="13_ncr:1_{5B74F7A7-8E57-44F1-AA09-387A5F4CE9EA}" xr6:coauthVersionLast="47" xr6:coauthVersionMax="47" xr10:uidLastSave="{00000000-0000-0000-0000-000000000000}"/>
  <bookViews>
    <workbookView xWindow="28680" yWindow="-120" windowWidth="29040" windowHeight="15720" xr2:uid="{24E9AFBB-15D3-4EC7-A8B4-D04915104B2C}"/>
  </bookViews>
  <sheets>
    <sheet name="TP dati" sheetId="7" r:id="rId1"/>
    <sheet name="6_mēn_1_TP" sheetId="1" r:id="rId2"/>
    <sheet name="6_mēn_2_TP" sheetId="8" r:id="rId3"/>
    <sheet name="6_mēn_3_TP" sheetId="9" r:id="rId4"/>
    <sheet name="6_mēn_4_TP" sheetId="10" r:id="rId5"/>
    <sheet name="6_mēn_5_TP" sheetId="11" r:id="rId6"/>
    <sheet name="RP_noslēguma_RR" sheetId="1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I3" i="12"/>
  <c r="I9" i="12"/>
  <c r="I7" i="12"/>
  <c r="I2" i="12"/>
  <c r="C5" i="8"/>
  <c r="C4" i="8"/>
  <c r="C28" i="1"/>
  <c r="D31" i="7"/>
  <c r="C9" i="10"/>
  <c r="C11" i="11"/>
  <c r="D12" i="11"/>
  <c r="C5" i="10"/>
  <c r="H56" i="10" s="1"/>
  <c r="C5" i="9"/>
  <c r="I56" i="9" s="1"/>
  <c r="E2" i="1"/>
  <c r="C15" i="1"/>
  <c r="C23" i="1"/>
  <c r="C19" i="9"/>
  <c r="C18" i="9" s="1"/>
  <c r="C27" i="11"/>
  <c r="C27" i="10"/>
  <c r="C27" i="9"/>
  <c r="C28" i="8"/>
  <c r="C27" i="8"/>
  <c r="C28" i="9"/>
  <c r="E45" i="7"/>
  <c r="F45" i="7" s="1"/>
  <c r="G45" i="7" s="1"/>
  <c r="H45" i="7" s="1"/>
  <c r="D21" i="11"/>
  <c r="C16" i="11"/>
  <c r="D17" i="11"/>
  <c r="G59" i="8"/>
  <c r="D11" i="7"/>
  <c r="D4" i="7"/>
  <c r="C8" i="1"/>
  <c r="D8" i="1" s="1"/>
  <c r="C5" i="1"/>
  <c r="K54" i="1" s="1"/>
  <c r="D72" i="7"/>
  <c r="E60" i="7"/>
  <c r="E58" i="7"/>
  <c r="E56" i="7"/>
  <c r="E49" i="7"/>
  <c r="E47" i="7"/>
  <c r="J30" i="7"/>
  <c r="L15" i="7"/>
  <c r="D68" i="7" l="1"/>
  <c r="E6" i="12"/>
  <c r="L19" i="7"/>
  <c r="E9" i="12" s="1"/>
  <c r="E8" i="12"/>
  <c r="E77" i="7"/>
  <c r="F77" i="7"/>
  <c r="G77" i="7"/>
  <c r="H77" i="7"/>
  <c r="D77" i="7"/>
  <c r="C77" i="7"/>
  <c r="C76" i="7"/>
  <c r="E75" i="7"/>
  <c r="F75" i="7"/>
  <c r="G75" i="7"/>
  <c r="H75" i="7"/>
  <c r="D75" i="7"/>
  <c r="C4" i="1" l="1"/>
  <c r="I77" i="7"/>
  <c r="E4" i="12"/>
  <c r="E37" i="7"/>
  <c r="F37" i="7"/>
  <c r="G37" i="7"/>
  <c r="H37" i="7"/>
  <c r="D37" i="7"/>
  <c r="C10" i="8"/>
  <c r="C9" i="8"/>
  <c r="C8" i="8"/>
  <c r="E7" i="12"/>
  <c r="J13" i="7"/>
  <c r="J14" i="7"/>
  <c r="G10" i="12"/>
  <c r="E6" i="7"/>
  <c r="F6" i="7" s="1"/>
  <c r="G6" i="7" s="1"/>
  <c r="H6" i="7" s="1"/>
  <c r="C35" i="1"/>
  <c r="C25" i="1" s="1"/>
  <c r="E5" i="12"/>
  <c r="F60" i="7"/>
  <c r="G60" i="7" s="1"/>
  <c r="H60" i="7" s="1"/>
  <c r="I60" i="7" s="1"/>
  <c r="F58" i="7"/>
  <c r="G58" i="7" s="1"/>
  <c r="H58" i="7" s="1"/>
  <c r="I58" i="7" s="1"/>
  <c r="F56" i="7"/>
  <c r="F47" i="7"/>
  <c r="G47" i="7" l="1"/>
  <c r="H47" i="7" s="1"/>
  <c r="I47" i="7" s="1"/>
  <c r="H43" i="7"/>
  <c r="G63" i="7"/>
  <c r="G43" i="7"/>
  <c r="F63" i="7"/>
  <c r="F43" i="7"/>
  <c r="E63" i="7"/>
  <c r="E43" i="7"/>
  <c r="D63" i="7"/>
  <c r="G56" i="7"/>
  <c r="H56" i="7" s="1"/>
  <c r="I56" i="7" s="1"/>
  <c r="I43" i="7"/>
  <c r="H63" i="7"/>
  <c r="K14" i="7" l="1"/>
  <c r="C7" i="8"/>
  <c r="C6" i="8" s="1"/>
  <c r="I45" i="7" l="1"/>
  <c r="K21" i="7"/>
  <c r="F52" i="7"/>
  <c r="J17" i="7"/>
  <c r="J18" i="7"/>
  <c r="J16" i="7"/>
  <c r="E71" i="7"/>
  <c r="F71" i="7"/>
  <c r="G71" i="7"/>
  <c r="H71" i="7"/>
  <c r="D71" i="7"/>
  <c r="F69" i="7"/>
  <c r="G69" i="7"/>
  <c r="H69" i="7"/>
  <c r="E69" i="7"/>
  <c r="D69" i="7"/>
  <c r="E68" i="7"/>
  <c r="F68" i="7"/>
  <c r="G68" i="7"/>
  <c r="H68" i="7"/>
  <c r="E7" i="7"/>
  <c r="F7" i="7"/>
  <c r="G7" i="7"/>
  <c r="H7" i="7"/>
  <c r="D7" i="7"/>
  <c r="D3" i="7" s="1"/>
  <c r="I76" i="7" l="1"/>
  <c r="K7" i="7" s="1"/>
  <c r="L7" i="7" s="1"/>
  <c r="I64" i="7"/>
  <c r="K16" i="7"/>
  <c r="J7" i="7"/>
  <c r="G52" i="7"/>
  <c r="H52" i="7" s="1"/>
  <c r="I52" i="7" s="1"/>
  <c r="C10" i="1"/>
  <c r="D10" i="1" s="1"/>
  <c r="C9" i="1"/>
  <c r="D3" i="1"/>
  <c r="C8" i="10"/>
  <c r="C36" i="8"/>
  <c r="D9" i="1" l="1"/>
  <c r="C7" i="1"/>
  <c r="C28" i="11"/>
  <c r="E11" i="12"/>
  <c r="D27" i="7"/>
  <c r="D24" i="7"/>
  <c r="C36" i="11"/>
  <c r="C36" i="10"/>
  <c r="C36" i="9"/>
  <c r="D23" i="7" l="1"/>
  <c r="C22" i="1" s="1"/>
  <c r="G3" i="12"/>
  <c r="D15" i="7" l="1"/>
  <c r="J12" i="7"/>
  <c r="K12" i="7" s="1"/>
  <c r="C6" i="12"/>
  <c r="F6" i="12" s="1"/>
  <c r="H6" i="12" s="1"/>
  <c r="I6" i="12" s="1"/>
  <c r="J20" i="7"/>
  <c r="J22" i="7" s="1"/>
  <c r="K20" i="7" l="1"/>
  <c r="C20" i="11" l="1"/>
  <c r="C19" i="11"/>
  <c r="C18" i="11" s="1"/>
  <c r="C15" i="11"/>
  <c r="C14" i="11"/>
  <c r="C10" i="11"/>
  <c r="C9" i="11"/>
  <c r="D9" i="11" s="1"/>
  <c r="C8" i="11"/>
  <c r="C19" i="10"/>
  <c r="C18" i="10" s="1"/>
  <c r="C14" i="1"/>
  <c r="D14" i="1" s="1"/>
  <c r="D2" i="1"/>
  <c r="E2" i="11"/>
  <c r="D2" i="11"/>
  <c r="E2" i="10"/>
  <c r="D2" i="10"/>
  <c r="E2" i="9"/>
  <c r="D2" i="9"/>
  <c r="E2" i="8"/>
  <c r="D2" i="8"/>
  <c r="D15" i="1"/>
  <c r="C19" i="1"/>
  <c r="D19" i="1" s="1"/>
  <c r="H72" i="7"/>
  <c r="H70" i="7" s="1"/>
  <c r="H67" i="7"/>
  <c r="G67" i="7"/>
  <c r="F67" i="7"/>
  <c r="E67" i="7"/>
  <c r="D67" i="7"/>
  <c r="D17" i="10"/>
  <c r="C16" i="10"/>
  <c r="D21" i="10"/>
  <c r="C20" i="10"/>
  <c r="C23" i="10"/>
  <c r="D17" i="9"/>
  <c r="C16" i="9"/>
  <c r="C16" i="8"/>
  <c r="C15" i="10"/>
  <c r="C14" i="10"/>
  <c r="D12" i="10"/>
  <c r="C11" i="10"/>
  <c r="C10" i="10"/>
  <c r="D10" i="10" s="1"/>
  <c r="G24" i="10"/>
  <c r="H24" i="10" s="1"/>
  <c r="G23" i="10"/>
  <c r="G22" i="10"/>
  <c r="C23" i="9"/>
  <c r="H24" i="9"/>
  <c r="I24" i="9" s="1"/>
  <c r="H23" i="9"/>
  <c r="H22" i="9"/>
  <c r="D21" i="9"/>
  <c r="C20" i="9"/>
  <c r="C15" i="9"/>
  <c r="C14" i="9"/>
  <c r="C8" i="9"/>
  <c r="C9" i="9"/>
  <c r="C10" i="9"/>
  <c r="D10" i="9"/>
  <c r="D12" i="9"/>
  <c r="C11" i="9"/>
  <c r="C19" i="8"/>
  <c r="D19" i="8" s="1"/>
  <c r="C23" i="8"/>
  <c r="I23" i="8"/>
  <c r="D21" i="8"/>
  <c r="C20" i="8"/>
  <c r="C15" i="8"/>
  <c r="D17" i="8"/>
  <c r="B17" i="8"/>
  <c r="C14" i="8"/>
  <c r="C11" i="8"/>
  <c r="B10" i="8"/>
  <c r="B9" i="8"/>
  <c r="B9" i="9" s="1"/>
  <c r="B8" i="8"/>
  <c r="F58" i="9"/>
  <c r="E58" i="10" s="1"/>
  <c r="D48" i="11" s="1"/>
  <c r="F59" i="9"/>
  <c r="E59" i="10" s="1"/>
  <c r="D49" i="11" s="1"/>
  <c r="J24" i="1"/>
  <c r="K24" i="1" s="1"/>
  <c r="J23" i="1"/>
  <c r="C16" i="1"/>
  <c r="D17" i="1"/>
  <c r="C23" i="11"/>
  <c r="D21" i="1"/>
  <c r="C40" i="9" l="1"/>
  <c r="J18" i="8"/>
  <c r="C40" i="8"/>
  <c r="K18" i="1"/>
  <c r="K23" i="1"/>
  <c r="H23" i="10"/>
  <c r="I23" i="9"/>
  <c r="J23" i="8"/>
  <c r="I67" i="7"/>
  <c r="J2" i="1"/>
  <c r="C18" i="1"/>
  <c r="C13" i="1"/>
  <c r="D13" i="1" s="1"/>
  <c r="F2" i="11"/>
  <c r="D70" i="7"/>
  <c r="B9" i="11"/>
  <c r="B9" i="10"/>
  <c r="D7" i="1"/>
  <c r="C13" i="11"/>
  <c r="C7" i="11"/>
  <c r="E72" i="7"/>
  <c r="E70" i="7" s="1"/>
  <c r="E66" i="7" s="1"/>
  <c r="D22" i="8" s="1"/>
  <c r="I22" i="8" s="1"/>
  <c r="F72" i="7"/>
  <c r="F70" i="7" s="1"/>
  <c r="F66" i="7" s="1"/>
  <c r="G72" i="7"/>
  <c r="G70" i="7" s="1"/>
  <c r="G66" i="7" s="1"/>
  <c r="H66" i="7"/>
  <c r="C18" i="8"/>
  <c r="C13" i="10"/>
  <c r="C7" i="10"/>
  <c r="C13" i="9"/>
  <c r="C7" i="9"/>
  <c r="C6" i="9" s="1"/>
  <c r="C13" i="8"/>
  <c r="C20" i="1"/>
  <c r="E19" i="7"/>
  <c r="F19" i="7"/>
  <c r="G19" i="7"/>
  <c r="H19" i="7"/>
  <c r="D19" i="7"/>
  <c r="D10" i="7" s="1"/>
  <c r="E11" i="7"/>
  <c r="F11" i="7"/>
  <c r="G11" i="7"/>
  <c r="H11" i="7"/>
  <c r="E15" i="7"/>
  <c r="F15" i="7"/>
  <c r="G15" i="7"/>
  <c r="H15" i="7"/>
  <c r="D12" i="1"/>
  <c r="E27" i="7"/>
  <c r="F27" i="7"/>
  <c r="G27" i="7"/>
  <c r="H27" i="7"/>
  <c r="E24" i="7"/>
  <c r="F24" i="7"/>
  <c r="G24" i="7"/>
  <c r="H24" i="7"/>
  <c r="C39" i="8" l="1"/>
  <c r="C35" i="8" s="1"/>
  <c r="K6" i="1"/>
  <c r="I70" i="7"/>
  <c r="D66" i="7"/>
  <c r="I66" i="7" s="1"/>
  <c r="L23" i="7" s="1"/>
  <c r="I19" i="7"/>
  <c r="I15" i="7"/>
  <c r="C6" i="1"/>
  <c r="C6" i="10"/>
  <c r="J15" i="7"/>
  <c r="C8" i="12" s="1"/>
  <c r="J11" i="7"/>
  <c r="C7" i="12" s="1"/>
  <c r="G23" i="7"/>
  <c r="C22" i="10" s="1"/>
  <c r="H22" i="10" s="1"/>
  <c r="H23" i="7"/>
  <c r="C22" i="11" s="1"/>
  <c r="F23" i="7"/>
  <c r="C22" i="9" s="1"/>
  <c r="I22" i="9" s="1"/>
  <c r="E23" i="7"/>
  <c r="D22" i="1" l="1"/>
  <c r="J22" i="1" s="1"/>
  <c r="E3" i="12"/>
  <c r="L10" i="7"/>
  <c r="I23" i="7"/>
  <c r="J23" i="7"/>
  <c r="C22" i="8"/>
  <c r="J22" i="8" s="1"/>
  <c r="K22" i="1"/>
  <c r="D14" i="11"/>
  <c r="D15" i="11"/>
  <c r="D14" i="10"/>
  <c r="D15" i="10"/>
  <c r="D14" i="9"/>
  <c r="D15" i="9"/>
  <c r="D14" i="8"/>
  <c r="D15" i="8"/>
  <c r="J19" i="7"/>
  <c r="C9" i="12" s="1"/>
  <c r="J21" i="7" l="1"/>
  <c r="D13" i="8" l="1"/>
  <c r="D13" i="9" l="1"/>
  <c r="D19" i="11"/>
  <c r="G18" i="11" s="1"/>
  <c r="C4" i="11"/>
  <c r="E3" i="11" s="1"/>
  <c r="C5" i="11"/>
  <c r="G46" i="11" s="1"/>
  <c r="F24" i="11"/>
  <c r="G24" i="11" s="1"/>
  <c r="F23" i="11"/>
  <c r="F22" i="11"/>
  <c r="D10" i="11"/>
  <c r="D8" i="11"/>
  <c r="D3" i="11"/>
  <c r="C4" i="10"/>
  <c r="E3" i="10" s="1"/>
  <c r="F50" i="10"/>
  <c r="H50" i="10" s="1"/>
  <c r="F45" i="10"/>
  <c r="C28" i="10"/>
  <c r="D9" i="10"/>
  <c r="D8" i="10"/>
  <c r="D3" i="10"/>
  <c r="D19" i="9"/>
  <c r="C4" i="9"/>
  <c r="E3" i="9" s="1"/>
  <c r="G50" i="9"/>
  <c r="F50" i="9"/>
  <c r="G45" i="9"/>
  <c r="F45" i="9"/>
  <c r="D9" i="9"/>
  <c r="D8" i="9"/>
  <c r="D3" i="9"/>
  <c r="J56" i="8"/>
  <c r="E3" i="8"/>
  <c r="H50" i="8"/>
  <c r="G50" i="8"/>
  <c r="F50" i="8"/>
  <c r="H45" i="8"/>
  <c r="G45" i="8"/>
  <c r="F45" i="8"/>
  <c r="I24" i="8"/>
  <c r="J24" i="8" s="1"/>
  <c r="D9" i="8"/>
  <c r="D8" i="8"/>
  <c r="D3" i="8"/>
  <c r="E31" i="7"/>
  <c r="E38" i="7"/>
  <c r="C26" i="9" s="1"/>
  <c r="F38" i="7"/>
  <c r="C26" i="10" s="1"/>
  <c r="G38" i="7"/>
  <c r="C26" i="11" s="1"/>
  <c r="H38" i="7"/>
  <c r="D38" i="7"/>
  <c r="C26" i="8" s="1"/>
  <c r="C25" i="8" s="1"/>
  <c r="E8" i="7"/>
  <c r="F8" i="7"/>
  <c r="G8" i="7"/>
  <c r="H8" i="7"/>
  <c r="F31" i="7"/>
  <c r="F10" i="7" s="1"/>
  <c r="G31" i="7"/>
  <c r="G10" i="7" s="1"/>
  <c r="H31" i="7"/>
  <c r="H10" i="7" s="1"/>
  <c r="D8" i="7"/>
  <c r="C40" i="10" l="1"/>
  <c r="I18" i="9"/>
  <c r="G22" i="11"/>
  <c r="K23" i="7"/>
  <c r="G23" i="11"/>
  <c r="K30" i="7"/>
  <c r="D6" i="12" s="1"/>
  <c r="J8" i="7"/>
  <c r="K8" i="7" s="1"/>
  <c r="D4" i="12" s="1"/>
  <c r="J31" i="7"/>
  <c r="C5" i="12" s="1"/>
  <c r="F5" i="12" s="1"/>
  <c r="H5" i="12" s="1"/>
  <c r="I5" i="12" s="1"/>
  <c r="E10" i="7"/>
  <c r="I10" i="7" s="1"/>
  <c r="J62" i="8" s="1"/>
  <c r="I3" i="8"/>
  <c r="I8" i="7"/>
  <c r="D11" i="12"/>
  <c r="C11" i="12"/>
  <c r="I50" i="9"/>
  <c r="I2" i="8"/>
  <c r="G44" i="9"/>
  <c r="G2" i="10"/>
  <c r="D13" i="10"/>
  <c r="J45" i="8"/>
  <c r="H2" i="9"/>
  <c r="C3" i="11"/>
  <c r="F3" i="11"/>
  <c r="G3" i="10"/>
  <c r="D19" i="10"/>
  <c r="H45" i="10"/>
  <c r="C3" i="10"/>
  <c r="H3" i="9"/>
  <c r="C3" i="9"/>
  <c r="I45" i="9"/>
  <c r="C3" i="8"/>
  <c r="G44" i="8"/>
  <c r="J25" i="8"/>
  <c r="H44" i="8"/>
  <c r="J50" i="8"/>
  <c r="D7" i="8"/>
  <c r="E3" i="1"/>
  <c r="H48" i="1"/>
  <c r="I48" i="1"/>
  <c r="I43" i="1"/>
  <c r="H43" i="1"/>
  <c r="F43" i="1"/>
  <c r="K25" i="1" l="1"/>
  <c r="C40" i="11"/>
  <c r="H18" i="10"/>
  <c r="J6" i="8"/>
  <c r="I3" i="9"/>
  <c r="J3" i="8"/>
  <c r="G3" i="11"/>
  <c r="H3" i="10"/>
  <c r="I62" i="9"/>
  <c r="H62" i="10" s="1"/>
  <c r="K59" i="1"/>
  <c r="F11" i="12"/>
  <c r="I11" i="12" s="1"/>
  <c r="J10" i="7"/>
  <c r="C4" i="12"/>
  <c r="C3" i="12" s="1"/>
  <c r="J3" i="1"/>
  <c r="H42" i="1"/>
  <c r="I42" i="1"/>
  <c r="G52" i="11" l="1"/>
  <c r="F4" i="12"/>
  <c r="H4" i="12" s="1"/>
  <c r="I4" i="12" s="1"/>
  <c r="K31" i="7"/>
  <c r="D13" i="11"/>
  <c r="C6" i="11"/>
  <c r="D5" i="12" l="1"/>
  <c r="D7" i="9"/>
  <c r="I6" i="9" s="1"/>
  <c r="J53" i="8"/>
  <c r="F44" i="8"/>
  <c r="J44" i="8" s="1"/>
  <c r="I53" i="9" l="1"/>
  <c r="F44" i="9"/>
  <c r="I44" i="9" s="1"/>
  <c r="D7" i="10"/>
  <c r="F48" i="1"/>
  <c r="F42" i="1" s="1"/>
  <c r="K51" i="1"/>
  <c r="G48" i="1"/>
  <c r="G43" i="1"/>
  <c r="C3" i="1"/>
  <c r="K3" i="1" s="1"/>
  <c r="H6" i="10" l="1"/>
  <c r="D7" i="11"/>
  <c r="G6" i="11" s="1"/>
  <c r="H53" i="10"/>
  <c r="F44" i="10"/>
  <c r="H44" i="10" s="1"/>
  <c r="G42" i="1"/>
  <c r="K42" i="1" s="1"/>
  <c r="K43" i="1"/>
  <c r="K48" i="1"/>
  <c r="D34" i="7" l="1"/>
  <c r="H4" i="7"/>
  <c r="H3" i="7" s="1"/>
  <c r="H34" i="7" s="1"/>
  <c r="G4" i="7"/>
  <c r="G3" i="7" s="1"/>
  <c r="G34" i="7" s="1"/>
  <c r="F4" i="7"/>
  <c r="F3" i="7" s="1"/>
  <c r="F34" i="7" s="1"/>
  <c r="E4" i="7"/>
  <c r="E3" i="7" s="1"/>
  <c r="E34" i="7" l="1"/>
  <c r="I34" i="7" s="1"/>
  <c r="C2" i="1" s="1"/>
  <c r="J3" i="7"/>
  <c r="J34" i="7" s="1"/>
  <c r="J4" i="7"/>
  <c r="C12" i="12" s="1"/>
  <c r="C10" i="12" s="1"/>
  <c r="I3" i="7"/>
  <c r="K2" i="1" l="1"/>
  <c r="K52" i="1" s="1"/>
  <c r="C2" i="8"/>
  <c r="J2" i="8" s="1"/>
  <c r="J54" i="8" s="1"/>
  <c r="C2" i="11"/>
  <c r="G2" i="11" s="1"/>
  <c r="C2" i="10"/>
  <c r="H2" i="10" s="1"/>
  <c r="C2" i="9"/>
  <c r="I2" i="9" s="1"/>
  <c r="J57" i="8" l="1"/>
  <c r="K57" i="1"/>
  <c r="K55" i="1"/>
  <c r="K4" i="7"/>
  <c r="L4" i="7" s="1"/>
  <c r="E12" i="12" s="1"/>
  <c r="E10" i="12" s="1"/>
  <c r="J58" i="8" l="1"/>
  <c r="J60" i="8" s="1"/>
  <c r="D12" i="12"/>
  <c r="K3" i="7"/>
  <c r="L3" i="7" l="1"/>
  <c r="L34" i="7" s="1"/>
  <c r="F12" i="12"/>
  <c r="I12" i="12" s="1"/>
  <c r="D10" i="12"/>
  <c r="F10" i="12" l="1"/>
  <c r="I10" i="12" s="1"/>
  <c r="F49" i="7" l="1"/>
  <c r="C39" i="9" l="1"/>
  <c r="C35" i="9" s="1"/>
  <c r="C25" i="9" s="1"/>
  <c r="I25" i="9" s="1"/>
  <c r="I54" i="9" s="1"/>
  <c r="G49" i="7"/>
  <c r="C39" i="10" s="1"/>
  <c r="C35" i="10" s="1"/>
  <c r="C25" i="10" s="1"/>
  <c r="H25" i="10" s="1"/>
  <c r="I60" i="9" l="1"/>
  <c r="I57" i="9"/>
  <c r="H49" i="7"/>
  <c r="C39" i="11" s="1"/>
  <c r="C35" i="11" s="1"/>
  <c r="C25" i="11" s="1"/>
  <c r="G25" i="11" s="1"/>
  <c r="K17" i="7" l="1"/>
  <c r="I49" i="7"/>
  <c r="K18" i="7" s="1"/>
  <c r="H58" i="10"/>
  <c r="G44" i="11" l="1"/>
  <c r="G47" i="11" s="1"/>
  <c r="K22" i="7"/>
  <c r="K15" i="7"/>
  <c r="D8" i="12" s="1"/>
  <c r="F8" i="12" s="1"/>
  <c r="H8" i="12" s="1"/>
  <c r="I8" i="12" s="1"/>
  <c r="K19" i="7"/>
  <c r="D9" i="12" s="1"/>
  <c r="F9" i="12" s="1"/>
  <c r="H9" i="12" s="1"/>
  <c r="K13" i="7"/>
  <c r="K11" i="7" s="1"/>
  <c r="H54" i="10"/>
  <c r="D7" i="12" l="1"/>
  <c r="D3" i="12" s="1"/>
  <c r="K10" i="7"/>
  <c r="K34" i="7" s="1"/>
  <c r="H57" i="10"/>
  <c r="H60" i="10"/>
  <c r="G48" i="11" s="1"/>
  <c r="F7" i="12" l="1"/>
  <c r="H7" i="12" s="1"/>
  <c r="G50" i="11"/>
  <c r="I13" i="12" l="1"/>
  <c r="F3" i="12"/>
  <c r="H3" i="12"/>
</calcChain>
</file>

<file path=xl/sharedStrings.xml><?xml version="1.0" encoding="utf-8"?>
<sst xmlns="http://schemas.openxmlformats.org/spreadsheetml/2006/main" count="1338" uniqueCount="186">
  <si>
    <t>1.Kapitāla izmaksas kopā</t>
  </si>
  <si>
    <t>EUR</t>
  </si>
  <si>
    <t>Kapitāla atdeve</t>
  </si>
  <si>
    <t>Regulēto aktīvu bāze</t>
  </si>
  <si>
    <t>Kapitāla atdeves likme (WACC)</t>
  </si>
  <si>
    <t>%</t>
  </si>
  <si>
    <t>Pamatlīdzekļu un nemateriālo ieguldījumu nolietojums</t>
  </si>
  <si>
    <t>2.Nodokļi kopā</t>
  </si>
  <si>
    <t>Nodokļi</t>
  </si>
  <si>
    <t>3.Ekspluatācijas izmaksas kopā</t>
  </si>
  <si>
    <t>Personāla un sociālās izmaksas</t>
  </si>
  <si>
    <t xml:space="preserve"> Personāla izmaksas, kam nav piemērots inflācijas rādītājs</t>
  </si>
  <si>
    <t>Personāla izmaksas, kurām izmantots inflācijas radītājs</t>
  </si>
  <si>
    <t>Personāla izmaksas, kurām izmantots nominālais bruto izmaiņu radītājs</t>
  </si>
  <si>
    <t>Īpašuma uzturēšanai nepieciešamo un citu komersantu veikto kārtējo ekspluatācijas remontu izmaksas</t>
  </si>
  <si>
    <t>izmaksas, kam nav piemērots inflācījas rādītājs</t>
  </si>
  <si>
    <t>inflētās izmaksas ar iepriekšējā gada inflāciju</t>
  </si>
  <si>
    <t>inflētās izmaksas ar kārtējā gada inflāciju</t>
  </si>
  <si>
    <t>Pārējās saimnieciskās darbības izmaksas</t>
  </si>
  <si>
    <t>izmaksas, kam nav piemērots inflācijas rādītājs</t>
  </si>
  <si>
    <t>Pārvades sistēmas pakalpojumu izmaksas</t>
  </si>
  <si>
    <t>Par elektroenerģijas pārvadīšanu</t>
  </si>
  <si>
    <t>Elektroenerģijas apjoms</t>
  </si>
  <si>
    <t>MWh</t>
  </si>
  <si>
    <t>Pārvades tarifs</t>
  </si>
  <si>
    <t>EUR/MWh</t>
  </si>
  <si>
    <t>Par jaudas uzturēšanu</t>
  </si>
  <si>
    <t xml:space="preserve">Maksa par pārvades jaudas uzturēšanu </t>
  </si>
  <si>
    <t>EUR/KW/gadā</t>
  </si>
  <si>
    <t>Uzstādītā pārvades jauda</t>
  </si>
  <si>
    <t>kW</t>
  </si>
  <si>
    <t>Sadales sistēmas operatora citas sadales sistēmas pakalpojumu izmaksas</t>
  </si>
  <si>
    <t xml:space="preserve"> EUR/MWh</t>
  </si>
  <si>
    <t xml:space="preserve"> zudumu un tehnoloģiskā procesa apjoms</t>
  </si>
  <si>
    <t xml:space="preserve"> MWh</t>
  </si>
  <si>
    <t>Izmaksas kopā</t>
  </si>
  <si>
    <t>6 men</t>
  </si>
  <si>
    <t>6 men prognoze</t>
  </si>
  <si>
    <t>Faktiskais zudumu un tehnoloģiskā procesa apjoms</t>
  </si>
  <si>
    <t>Elektroenerģijas apjoms TP</t>
  </si>
  <si>
    <t>Pārvades tarifs TP</t>
  </si>
  <si>
    <t>Maksa par pārvades jaudas uzturēšanu TP</t>
  </si>
  <si>
    <t>Kapitāla izmaksu korekcija</t>
  </si>
  <si>
    <t>Kopā</t>
  </si>
  <si>
    <t xml:space="preserve">faktiskā RAB kapitāla atdeve </t>
  </si>
  <si>
    <t>Regultatīvā rēķina atlikums</t>
  </si>
  <si>
    <t>-</t>
  </si>
  <si>
    <t xml:space="preserve">Apjoms* </t>
  </si>
  <si>
    <t xml:space="preserve">tarifu aprēķinā iekļautās izmaksas, kas aprēķinātas, izmantojot kārtējā gada inflācijas prognozi, un attiecināmas uz konkrēto tarifu periodu </t>
  </si>
  <si>
    <t>tarifu aprēķinā iekļautās īpašuma uzturēšanai nepieciešamo un citu komersantu veikto kārtējo ekspluatācijas remontu izmaksas, kas aprēķinātas, izmantojot kārtējā gada inflācijas prognozi un kas attiecināmas uz attiecīgo tarifu periodu </t>
  </si>
  <si>
    <t>tarifu aprēķinā iekļautās personāla izmaksas, kas aprēķinātas, izmantojot kārtējā gada inflācijas prognozi un kas attiecināmas uz attiecīgo tarifu periodu </t>
  </si>
  <si>
    <t>tarifu aprēķinā iekļautās pārējās saimnieciskās darbības izmaksas, kas aprēķinātas, izmantojot kārtējā gada inflācijas prognozi un kas attiecināmas uz attiecīgo tarifu periodu</t>
  </si>
  <si>
    <t>Plānotā inflācija</t>
  </si>
  <si>
    <t>Prognozētā inflācija</t>
  </si>
  <si>
    <t xml:space="preserve">tarifu aprēķinā iekļautās izmaksas, kas aprēķinātas, izmantojot iepriekšējā gada inflācijas prognozi, un attiecināmas uz konkrēto tarifu periodu </t>
  </si>
  <si>
    <t>tarifu aprēķinā iekļautās īpašuma uzturēšanai nepieciešamo un citu komersantu veikto kārtējo ekspluatācijas remontu izmaksas, kas attiecināmas uz attiecīgo tarifu periodu </t>
  </si>
  <si>
    <t>tarifu aprēķinā iekļautās pārējās saimnieciskās darbības izmaksas, kas attiecināmas uz attiecīgo tarifu periodu</t>
  </si>
  <si>
    <t>faktiskā inflācija</t>
  </si>
  <si>
    <t xml:space="preserve">tarifu aprēķinā iekļautās izmaksas, kas aprēķinātas, izmantojot kumulatīvo nominālās bruto algas izmaiņu rādītāja prognozi, un attiecināmas uz konkrēto tarifu periodu </t>
  </si>
  <si>
    <t>Plānotais bruto algas koeficients</t>
  </si>
  <si>
    <t>Prognozētais bruto algas koeficients</t>
  </si>
  <si>
    <t>26.5. starpība starp faktiskajām un plānotajām pārvades sistēmas pakalpojumu izmaksām</t>
  </si>
  <si>
    <t>26.6. starpība starp faktiskajām un plānotajām sadales sistēmas operatora citas sadales sistēmas pakalpojumu izmaksām</t>
  </si>
  <si>
    <t>Iepriekšējā regulatīvajā periodā prognozētie ieņēmumi</t>
  </si>
  <si>
    <t>Iepriekšējā regulatīvajā perioda faktiskie ieņēmumi</t>
  </si>
  <si>
    <t>Iepriekšējā regulatīvajā periodā prognozētās izmaksas</t>
  </si>
  <si>
    <t>Inflācijas radīto izmaksu pieaugums</t>
  </si>
  <si>
    <t>Nominālās bruto algas izmaiņu radīto izmaksu pieaugums</t>
  </si>
  <si>
    <t>Neparedzētās izmaksas ārējo normatīvo aktu izmaiņu vai ārkārtas situāciju novēršanas dēļ</t>
  </si>
  <si>
    <t>Iepriekšējā regulatīvajā perioda faktiskās izmaksas</t>
  </si>
  <si>
    <t>pārvades sistēmas pakalpojumu izmaksas</t>
  </si>
  <si>
    <t>Plānotās pārvades sistēmas pakalpojumu izmaksas</t>
  </si>
  <si>
    <t>Prognozētās pārvades sistēmas pakalpojumu izmaksas</t>
  </si>
  <si>
    <t>prognozētās kumulatīvās inflācijas ietekmes izmaksas apstiprinātajā tarifā un prognozēto inflāciju nākamajiem regulatīvā perioda gadiem</t>
  </si>
  <si>
    <t>Regulatīvā rēķina atlikums</t>
  </si>
  <si>
    <t>*apjoms nevar būt lielāks kā plānots tarifu projektā</t>
  </si>
  <si>
    <t>Izmaksu korekcija, kas attiecināma uz nākamo tarifu periodu</t>
  </si>
  <si>
    <t>Izmantotais Regulatīvā rēķina apmērs</t>
  </si>
  <si>
    <t>Iepriekšējā tarifu periodā prognozētie ieņēmumi</t>
  </si>
  <si>
    <t>Iepriekšējā tarifu periodā prognozētās izmaksas</t>
  </si>
  <si>
    <t xml:space="preserve">Uzkrājums no iepriekšējā gada </t>
  </si>
  <si>
    <t>tarifu aprēķinā iekļautās īpašuma uzturēšanai nepieciešamo un citu komersantu veikto kārtējo ekspluatācijas remontu izmaksas, kas  kas attiecināmas uz attiecīgo tarifu periodu </t>
  </si>
  <si>
    <t>Faktiskā inflācija</t>
  </si>
  <si>
    <t>Iepriekšējā parifu periodā prognozētās izmaksas</t>
  </si>
  <si>
    <t>kārtējo īpašuma uzturēšanai nepieciešamo un citu komersantu veikto ekspluatācijas remontu izmaksas</t>
  </si>
  <si>
    <t>pārējās saimnieciskās darbības izmaksas</t>
  </si>
  <si>
    <t>pamatlīdzekļu nolietojums un nemateriālo ieguldījumu vērtības norakstījumi</t>
  </si>
  <si>
    <t>kapitāla atdeve</t>
  </si>
  <si>
    <t>* Pirmie četri gadi fakts, pēdējā regulatīvā perioda rādītājs - prognoze</t>
  </si>
  <si>
    <t>1_TP</t>
  </si>
  <si>
    <t>2_TP</t>
  </si>
  <si>
    <t>3_TP</t>
  </si>
  <si>
    <t>4_TP</t>
  </si>
  <si>
    <t>5_TP</t>
  </si>
  <si>
    <t>personāla un sociālās izmaksas</t>
  </si>
  <si>
    <t xml:space="preserve">citas sadales sistēmas pakalpojumu izmaksas </t>
  </si>
  <si>
    <t xml:space="preserve">nodokļu izmaksas </t>
  </si>
  <si>
    <t>faktiskais RAB (bilances vērtība)</t>
  </si>
  <si>
    <t xml:space="preserve">*kapitāla izmaksu uzskaites un aprēķināšanas metodikas noteiktajos gadījumos </t>
  </si>
  <si>
    <t>Vidējās gada izmaksas</t>
  </si>
  <si>
    <t>Kopējie atļautie ieņēmumi RP</t>
  </si>
  <si>
    <t>RP faktiskās izmaksas</t>
  </si>
  <si>
    <t>Kopējie atļautie ieņēmumi ar korekciju RP</t>
  </si>
  <si>
    <t>Inflācijas kumulatīvais rādītājs</t>
  </si>
  <si>
    <t xml:space="preserve">faktiskais (prognozētais) nolietojums* </t>
  </si>
  <si>
    <t>Faktiskās pārvades sistēmas pakalpojumu izmaksas*</t>
  </si>
  <si>
    <t xml:space="preserve"> vidējās ekspluatācijas izmaksas tarifu periodā</t>
  </si>
  <si>
    <t>Vidējās ekspluatācijas izmaksas tarifu periodā</t>
  </si>
  <si>
    <t>Pieaugums, kas nav iekļaujams RR</t>
  </si>
  <si>
    <t>RR atlikums</t>
  </si>
  <si>
    <t>TP plānotās izmaksas RP</t>
  </si>
  <si>
    <t>TP plānotās izmaksas RP ar korekciju</t>
  </si>
  <si>
    <t>Faktiskās izmaksas RP</t>
  </si>
  <si>
    <t>Izmaksu ietaupījums, kas saistīts ar efektivitātes uzlabošanas pasākumiem RP</t>
  </si>
  <si>
    <t>Izmaksu ietaupījums/pieaugums RP</t>
  </si>
  <si>
    <t xml:space="preserve">zudumu un tehnoloģiskā procesa nodrošināšanas izmaksas </t>
  </si>
  <si>
    <t>RR atlikums pēc RP</t>
  </si>
  <si>
    <t>Zudumu un tehnoloģiskā procesa izmaksas</t>
  </si>
  <si>
    <t>Iepriekšējā RP pēdējā gada kapitāla izmaksu korekcija</t>
  </si>
  <si>
    <t>Izmaksu korekcija, kas attiecināma uz nākamo TP</t>
  </si>
  <si>
    <r>
      <t>Inflācijas kumulatīvais rādītājs (PCI</t>
    </r>
    <r>
      <rPr>
        <vertAlign val="subscript"/>
        <sz val="10"/>
        <rFont val="Calibri"/>
        <family val="2"/>
        <charset val="186"/>
        <scheme val="minor"/>
      </rPr>
      <t>pl</t>
    </r>
    <r>
      <rPr>
        <sz val="10"/>
        <rFont val="Calibri"/>
        <family val="2"/>
        <charset val="186"/>
        <scheme val="minor"/>
      </rPr>
      <t>)</t>
    </r>
  </si>
  <si>
    <r>
      <t>Inflācijas kumulatīvais rādītājs (PCI</t>
    </r>
    <r>
      <rPr>
        <vertAlign val="subscript"/>
        <sz val="10"/>
        <rFont val="Calibri"/>
        <family val="2"/>
        <charset val="186"/>
        <scheme val="minor"/>
      </rPr>
      <t>pr</t>
    </r>
    <r>
      <rPr>
        <sz val="10"/>
        <rFont val="Calibri"/>
        <family val="2"/>
        <charset val="186"/>
        <scheme val="minor"/>
      </rPr>
      <t>)</t>
    </r>
  </si>
  <si>
    <t xml:space="preserve">tarifu aprēķinā iekļautās izmaksas, kas aprēķinātas, izmantojot kārtējā gada inflācijas prognozi, un attiecināmas uz konkrēto TP </t>
  </si>
  <si>
    <t>Tarifu aprēķinā izmantotā plānotā  patēriņa cenu inflācija attiecīgajam TP</t>
  </si>
  <si>
    <t>Prognozētā patēriņa cenu inflācija attiecīgajam TP</t>
  </si>
  <si>
    <t>Faktiskā patēriņa cenu inflācija attiecīgajam TP*</t>
  </si>
  <si>
    <t xml:space="preserve">Faktiskā iepriekšējā gada inflācija </t>
  </si>
  <si>
    <t>Tarifu aprēķinā izmantotā plānotais nominālās bruto algas izmaiņu rādītājs attiecīgajam TP</t>
  </si>
  <si>
    <t>Prognozētais nominālās bruto algas izmaiņu rādītājs attiecīgajam TP</t>
  </si>
  <si>
    <t>Tarifu aprēķinā izmantotā plānotā iepriekšējā gada patēriņa cenu inflācija attiecīgajam TP</t>
  </si>
  <si>
    <r>
      <rPr>
        <b/>
        <sz val="11"/>
        <color theme="1"/>
        <rFont val="Calibri"/>
        <family val="2"/>
        <charset val="186"/>
        <scheme val="minor"/>
      </rPr>
      <t>1.</t>
    </r>
    <r>
      <rPr>
        <sz val="11"/>
        <color theme="1"/>
        <rFont val="Calibri"/>
        <family val="2"/>
        <charset val="186"/>
        <scheme val="minor"/>
      </rPr>
      <t>TP plānotās izmaksas / ieņēmumi</t>
    </r>
  </si>
  <si>
    <r>
      <rPr>
        <b/>
        <sz val="11"/>
        <color theme="1"/>
        <rFont val="Calibri"/>
        <family val="2"/>
        <charset val="186"/>
        <scheme val="minor"/>
      </rPr>
      <t>1.</t>
    </r>
    <r>
      <rPr>
        <sz val="11"/>
        <color theme="1"/>
        <rFont val="Calibri"/>
        <family val="2"/>
        <charset val="186"/>
        <scheme val="minor"/>
      </rPr>
      <t xml:space="preserve">TP faktiskās </t>
    </r>
    <r>
      <rPr>
        <b/>
        <sz val="11"/>
        <color theme="1"/>
        <rFont val="Calibri"/>
        <family val="2"/>
        <charset val="186"/>
        <scheme val="minor"/>
      </rPr>
      <t>x mēnešu</t>
    </r>
    <r>
      <rPr>
        <sz val="11"/>
        <color theme="1"/>
        <rFont val="Calibri"/>
        <family val="2"/>
        <charset val="186"/>
        <scheme val="minor"/>
      </rPr>
      <t xml:space="preserve"> izmaksas / ieņēmumi</t>
    </r>
  </si>
  <si>
    <r>
      <rPr>
        <b/>
        <sz val="11"/>
        <color theme="1"/>
        <rFont val="Calibri"/>
        <family val="2"/>
        <charset val="186"/>
        <scheme val="minor"/>
      </rPr>
      <t>1.</t>
    </r>
    <r>
      <rPr>
        <sz val="11"/>
        <color theme="1"/>
        <rFont val="Calibri"/>
        <family val="2"/>
        <charset val="186"/>
        <scheme val="minor"/>
      </rPr>
      <t xml:space="preserve">TP plānotās </t>
    </r>
    <r>
      <rPr>
        <b/>
        <sz val="11"/>
        <color theme="1"/>
        <rFont val="Calibri"/>
        <family val="2"/>
        <charset val="186"/>
        <scheme val="minor"/>
      </rPr>
      <t xml:space="preserve">x mēnešu </t>
    </r>
    <r>
      <rPr>
        <sz val="11"/>
        <color theme="1"/>
        <rFont val="Calibri"/>
        <family val="2"/>
        <charset val="186"/>
        <scheme val="minor"/>
      </rPr>
      <t>izmaksas / ieņēmumi</t>
    </r>
  </si>
  <si>
    <r>
      <rPr>
        <b/>
        <sz val="11"/>
        <color theme="1"/>
        <rFont val="Calibri"/>
        <family val="2"/>
        <charset val="186"/>
        <scheme val="minor"/>
      </rPr>
      <t>2.</t>
    </r>
    <r>
      <rPr>
        <sz val="11"/>
        <color theme="1"/>
        <rFont val="Calibri"/>
        <family val="2"/>
        <charset val="186"/>
        <scheme val="minor"/>
      </rPr>
      <t xml:space="preserve"> TP plānoto izmaksu starpība </t>
    </r>
  </si>
  <si>
    <t>3. TP plānoto izmaksu starpība</t>
  </si>
  <si>
    <t>4. TP plānoto izmaksu starpība</t>
  </si>
  <si>
    <t>5. TP plānoto izmaksu starpība</t>
  </si>
  <si>
    <t>1.TP faktiskās izmaksas / ieņēmumi</t>
  </si>
  <si>
    <t>2.TP plānotās izmaksas / ieņēmumi</t>
  </si>
  <si>
    <t>2.TP faktiskās x mēnešu izmaksas / ieņēmumi</t>
  </si>
  <si>
    <t>2.TP plānotās x mēnešu izmaksas / ieņēmumi</t>
  </si>
  <si>
    <t xml:space="preserve">3. TP plānoto izmaksu starpība </t>
  </si>
  <si>
    <t>2.TP faktiskās izmaksas / ieņēmumi</t>
  </si>
  <si>
    <t>Iepriekšējā TP faktiskie ieņēmumi</t>
  </si>
  <si>
    <t>3.TP plānotās izmaksas / ieņēmumi</t>
  </si>
  <si>
    <t>3.TP faktiskās x mēnešu izmaksas / ieņēmumi</t>
  </si>
  <si>
    <t>3.TP plānotās x mēnešu izmaksas / ieņēmumi</t>
  </si>
  <si>
    <t xml:space="preserve">4. TP plānoto izmaksu starpība </t>
  </si>
  <si>
    <t>3.TP faktiskās izmaksas / ieņēmumi</t>
  </si>
  <si>
    <t>4.TP plānotās izmaksas / ieņēmumi</t>
  </si>
  <si>
    <t>4.TP faktiskās x mēnešu izmaksas / ieņēmumi</t>
  </si>
  <si>
    <t>4.TP plānotās x mēnešu izmaksas / ieņēmumi</t>
  </si>
  <si>
    <t xml:space="preserve">5. TP plānoto izmaksu starpība </t>
  </si>
  <si>
    <t>4.TP faktiskās izmaksas / ieņēmumi</t>
  </si>
  <si>
    <t>5.TP plānotās izmaksas / ieņēmumi</t>
  </si>
  <si>
    <t>5.TP faktiskās x mēnešu izmaksas / ieņēmumi</t>
  </si>
  <si>
    <t>5.TP plānotās x mēnešu izmaksas / ieņēmumi</t>
  </si>
  <si>
    <t>5.TP faktiskās izmaksas / ieņēmumi</t>
  </si>
  <si>
    <r>
      <t>Inflācijas kumulatīvais rādītājs  (BAI</t>
    </r>
    <r>
      <rPr>
        <vertAlign val="subscript"/>
        <sz val="10"/>
        <rFont val="Calibri"/>
        <family val="2"/>
        <charset val="186"/>
        <scheme val="minor"/>
      </rPr>
      <t>pl</t>
    </r>
    <r>
      <rPr>
        <sz val="10"/>
        <rFont val="Calibri"/>
        <family val="2"/>
        <charset val="186"/>
        <scheme val="minor"/>
      </rPr>
      <t>)</t>
    </r>
  </si>
  <si>
    <r>
      <t>Inflācijas kumulatīvais rādītājs  (BAI</t>
    </r>
    <r>
      <rPr>
        <vertAlign val="subscript"/>
        <sz val="10"/>
        <rFont val="Calibri"/>
        <family val="2"/>
        <charset val="186"/>
        <scheme val="minor"/>
      </rPr>
      <t>pr</t>
    </r>
    <r>
      <rPr>
        <sz val="10"/>
        <rFont val="Calibri"/>
        <family val="2"/>
        <charset val="186"/>
        <scheme val="minor"/>
      </rPr>
      <t>)</t>
    </r>
  </si>
  <si>
    <t>Faktiskais nominālās bruto algas izmaiņu rādītājs attiecīgajam TP*</t>
  </si>
  <si>
    <t xml:space="preserve"> iepriekšejais RP __TP</t>
  </si>
  <si>
    <t>Prognozētās kumulatīvās inflācijas ietekmes izmaksas apstiprinātajā tarifā un prognozēto inflāciju nākamajiem regulatīvā perioda gadiem</t>
  </si>
  <si>
    <t>Pronozētie ieņēmumi</t>
  </si>
  <si>
    <t xml:space="preserve"> Faktiskie ieņēmumi</t>
  </si>
  <si>
    <r>
      <rPr>
        <sz val="11"/>
        <color theme="4"/>
        <rFont val="Calibri"/>
        <family val="2"/>
        <charset val="186"/>
        <scheme val="minor"/>
      </rPr>
      <t>26.5</t>
    </r>
    <r>
      <rPr>
        <sz val="11"/>
        <color theme="1"/>
        <rFont val="Calibri"/>
        <family val="2"/>
        <charset val="186"/>
        <scheme val="minor"/>
      </rPr>
      <t>. starpība starp faktiskajām un plānotajām pārvades sistēmas pakalpojumu izmaksām</t>
    </r>
  </si>
  <si>
    <r>
      <rPr>
        <sz val="11"/>
        <color theme="4"/>
        <rFont val="Calibri"/>
        <family val="2"/>
        <charset val="186"/>
        <scheme val="minor"/>
      </rPr>
      <t xml:space="preserve">26.6. </t>
    </r>
    <r>
      <rPr>
        <sz val="11"/>
        <color theme="1"/>
        <rFont val="Calibri"/>
        <family val="2"/>
        <charset val="186"/>
        <scheme val="minor"/>
      </rPr>
      <t>starpība starp faktiskajām un plānotajām sadales sistēmas operatora citas sadales sistēmas pakalpojumu izmaksām</t>
    </r>
  </si>
  <si>
    <t>Tehnoloģiskā procesa nodrošināšanas un dabasgāzes zudumu izmaksas</t>
  </si>
  <si>
    <t>dabasgāzes cena</t>
  </si>
  <si>
    <t>23.1. starpība starp faktiskajiem un plānotajiem ieņēmumiem tarifu periodā</t>
  </si>
  <si>
    <t>23.2.starpība starp faktiskajām un plānotajām  tehnoloģiskā procesa nodrošināšanas un dabasgāzes zudumu izmaksām</t>
  </si>
  <si>
    <t>Dabasgāzes iepirkuma cena</t>
  </si>
  <si>
    <t>23.3. starpība starp plānoto inflācijas radīto izmaksu pieaugumu regulatīvajā periodā un prognozēto inflācijas radīto izmaksu pieaugumu tarifu periodā</t>
  </si>
  <si>
    <t>23.4. starpība starp plānoto nominālās bruto algas izmaiņu radīto izmaksu pieaugumu tarifu periodā un prognozēto nominālās bruto algas izmaiņu radīto izmaksu pieaugumu tarifu periodā</t>
  </si>
  <si>
    <t>23.5.  pamatotās faktiskās neparedzētās izmaksas ārējo normatīvo aktu izmaiņu vai ārkārtas situāciju novēršanas dēļ, kas radušās attiecīgā regulatīvā perioda iepriekšējā vai esošajā tarifu periodā un nav atgūstamas citādi</t>
  </si>
  <si>
    <t>23.6. starpība starp 23.1., 23.2., 23.3., 23.4.apakšpunktā minētajām faktiskajām un prognozētajām izmaksām un ieņēmumiem par iepriekšējā TP mēnešiem, par kuriem, veicot regulatīvā rēķina aprēķinu iepriekšējā tarifu periodā, tajā skaitā iepriekšējā regulatīvā perioda pēdējā tarifu periodā, tika izmantotas izmaksu prognozes</t>
  </si>
  <si>
    <t>Plānotais dabasgāzes apjoms</t>
  </si>
  <si>
    <t>Plānotā dabasgāzes iepirkuma cena</t>
  </si>
  <si>
    <t>Prognozētais dabasgāzes apjoms*</t>
  </si>
  <si>
    <t>Prognozētā dabasgāzes iepirkuma cena</t>
  </si>
  <si>
    <r>
      <t>23.</t>
    </r>
    <r>
      <rPr>
        <i/>
        <vertAlign val="superscript"/>
        <sz val="11"/>
        <color theme="1"/>
        <rFont val="Calibri"/>
        <family val="2"/>
        <charset val="186"/>
        <scheme val="minor"/>
      </rPr>
      <t>1</t>
    </r>
    <r>
      <rPr>
        <i/>
        <sz val="11"/>
        <color theme="1"/>
        <rFont val="Calibri"/>
        <family val="2"/>
        <charset val="186"/>
        <scheme val="minor"/>
      </rPr>
      <t xml:space="preserve"> paredzamo nākamo tarifu periodu izmaksu starpība: </t>
    </r>
  </si>
  <si>
    <t>23.5. starpība starp faktiskajām un plānotajām pārvades sistēmas pakalpojumu izmaksām</t>
  </si>
  <si>
    <t>28.1. līdz tarifu projekta iesniegšanai uz plānotajiem ieņēmumiem neattiecināto RR atlikumu, kas uzskaitīts saskaņā ar šīs metodikas</t>
  </si>
  <si>
    <t>28.2. Izmaksu ietaupījumu pa izmaksu grupām:</t>
  </si>
  <si>
    <t>28.3. Kapitāla izmaksu pieaugums*</t>
  </si>
  <si>
    <t>Pielikums                                                                                              Sabiedrisko pakalpojumu regulēšanas komisijas 2022. gada 29.augusta lēmumam Nr. 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</si>
</sst>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
    <numFmt numFmtId="165" formatCode="_-* #,##0_-;\-* #,##0_-;_-* &quot;-&quot;??_-;_-@_-"/>
    <numFmt numFmtId="166" formatCode="_-* #,##0\ _€_-;\-* #,##0\ _€_-;_-* &quot;-&quot;??\ _€_-;_-@_-"/>
    <numFmt numFmtId="167" formatCode="0.0%"/>
    <numFmt numFmtId="168" formatCode="0.0"/>
    <numFmt numFmtId="169" formatCode="_-* #,##0.0000_-;\-* #,##0.0000_-;_-* &quot;-&quot;??_-;_-@_-"/>
    <numFmt numFmtId="170" formatCode="_-* #,##0.00000_-;\-* #,##0.00000_-;_-* &quot;-&quot;??_-;_-@_-"/>
    <numFmt numFmtId="171" formatCode="0.000"/>
  </numFmts>
  <fonts count="48" x14ac:knownFonts="1">
    <font>
      <sz val="11"/>
      <color theme="1"/>
      <name val="Calibri"/>
      <family val="2"/>
      <charset val="186"/>
      <scheme val="minor"/>
    </font>
    <font>
      <i/>
      <sz val="11"/>
      <color theme="1"/>
      <name val="Calibri"/>
      <family val="2"/>
      <charset val="186"/>
      <scheme val="minor"/>
    </font>
    <font>
      <i/>
      <vertAlign val="superscript"/>
      <sz val="11"/>
      <color theme="1"/>
      <name val="Calibri"/>
      <family val="2"/>
      <charset val="186"/>
      <scheme val="minor"/>
    </font>
    <font>
      <b/>
      <sz val="11"/>
      <color theme="1"/>
      <name val="Calibri"/>
      <family val="2"/>
      <charset val="186"/>
      <scheme val="minor"/>
    </font>
    <font>
      <sz val="11"/>
      <color theme="1"/>
      <name val="Calibri"/>
      <family val="2"/>
      <charset val="186"/>
      <scheme val="minor"/>
    </font>
    <font>
      <b/>
      <sz val="11"/>
      <color theme="0"/>
      <name val="Calibri"/>
      <family val="2"/>
      <charset val="186"/>
      <scheme val="minor"/>
    </font>
    <font>
      <b/>
      <i/>
      <sz val="10"/>
      <name val="Calibri"/>
      <family val="2"/>
      <scheme val="minor"/>
    </font>
    <font>
      <sz val="10"/>
      <name val="Calibri"/>
      <family val="2"/>
      <scheme val="minor"/>
    </font>
    <font>
      <b/>
      <sz val="10"/>
      <color rgb="FFC00000"/>
      <name val="Calibri"/>
      <family val="2"/>
      <scheme val="minor"/>
    </font>
    <font>
      <i/>
      <sz val="10"/>
      <color theme="1"/>
      <name val="Calibri"/>
      <family val="2"/>
      <charset val="186"/>
      <scheme val="minor"/>
    </font>
    <font>
      <i/>
      <sz val="10"/>
      <name val="Calibri"/>
      <family val="2"/>
      <charset val="186"/>
      <scheme val="minor"/>
    </font>
    <font>
      <sz val="10"/>
      <name val="Calibri"/>
      <family val="2"/>
      <charset val="186"/>
      <scheme val="minor"/>
    </font>
    <font>
      <i/>
      <sz val="8"/>
      <name val="Calibri"/>
      <family val="2"/>
      <charset val="186"/>
      <scheme val="minor"/>
    </font>
    <font>
      <i/>
      <sz val="8"/>
      <color theme="1"/>
      <name val="Calibri"/>
      <family val="2"/>
      <charset val="186"/>
      <scheme val="minor"/>
    </font>
    <font>
      <sz val="10"/>
      <color theme="1"/>
      <name val="Calibri"/>
      <family val="2"/>
      <charset val="186"/>
      <scheme val="minor"/>
    </font>
    <font>
      <b/>
      <i/>
      <sz val="12"/>
      <color theme="0"/>
      <name val="Calibri"/>
      <family val="2"/>
      <scheme val="minor"/>
    </font>
    <font>
      <sz val="12"/>
      <color theme="0"/>
      <name val="Calibri"/>
      <family val="2"/>
      <scheme val="minor"/>
    </font>
    <font>
      <b/>
      <sz val="12"/>
      <color rgb="FFC00000"/>
      <name val="Calibri"/>
      <family val="2"/>
      <charset val="186"/>
      <scheme val="minor"/>
    </font>
    <font>
      <b/>
      <sz val="12"/>
      <color theme="1"/>
      <name val="Calibri"/>
      <family val="2"/>
      <charset val="186"/>
      <scheme val="minor"/>
    </font>
    <font>
      <sz val="9"/>
      <color theme="1"/>
      <name val="Calibri"/>
      <family val="2"/>
      <charset val="186"/>
      <scheme val="minor"/>
    </font>
    <font>
      <sz val="12"/>
      <color theme="0"/>
      <name val="Calibri"/>
      <family val="2"/>
      <charset val="186"/>
      <scheme val="minor"/>
    </font>
    <font>
      <sz val="8"/>
      <color theme="1"/>
      <name val="Calibri"/>
      <family val="2"/>
      <charset val="186"/>
      <scheme val="minor"/>
    </font>
    <font>
      <b/>
      <i/>
      <sz val="10"/>
      <name val="Calibri"/>
      <family val="2"/>
      <charset val="186"/>
      <scheme val="minor"/>
    </font>
    <font>
      <i/>
      <sz val="10"/>
      <name val="Calibri"/>
      <family val="2"/>
      <scheme val="minor"/>
    </font>
    <font>
      <sz val="10"/>
      <color theme="1"/>
      <name val="Calibri"/>
      <family val="2"/>
      <scheme val="minor"/>
    </font>
    <font>
      <b/>
      <sz val="10"/>
      <color theme="1"/>
      <name val="Calibri"/>
      <family val="2"/>
      <scheme val="minor"/>
    </font>
    <font>
      <sz val="11"/>
      <color rgb="FFFF0000"/>
      <name val="Calibri"/>
      <family val="2"/>
      <charset val="186"/>
      <scheme val="minor"/>
    </font>
    <font>
      <i/>
      <sz val="11"/>
      <name val="Calibri"/>
      <family val="2"/>
      <charset val="186"/>
      <scheme val="minor"/>
    </font>
    <font>
      <i/>
      <sz val="9"/>
      <color theme="1"/>
      <name val="Calibri"/>
      <family val="2"/>
      <charset val="186"/>
      <scheme val="minor"/>
    </font>
    <font>
      <b/>
      <sz val="10"/>
      <color theme="1"/>
      <name val="Calibri"/>
      <family val="2"/>
      <charset val="186"/>
      <scheme val="minor"/>
    </font>
    <font>
      <b/>
      <sz val="12"/>
      <color theme="0"/>
      <name val="Calibri"/>
      <family val="2"/>
      <charset val="186"/>
      <scheme val="minor"/>
    </font>
    <font>
      <sz val="11"/>
      <color theme="0"/>
      <name val="Calibri"/>
      <family val="2"/>
      <charset val="186"/>
      <scheme val="minor"/>
    </font>
    <font>
      <sz val="12"/>
      <color theme="1"/>
      <name val="Calibri"/>
      <family val="2"/>
      <charset val="186"/>
      <scheme val="minor"/>
    </font>
    <font>
      <sz val="9"/>
      <name val="Calibri"/>
      <family val="2"/>
      <charset val="186"/>
      <scheme val="minor"/>
    </font>
    <font>
      <sz val="14"/>
      <color theme="0"/>
      <name val="Calibri"/>
      <family val="2"/>
      <charset val="186"/>
      <scheme val="minor"/>
    </font>
    <font>
      <sz val="18"/>
      <color theme="0"/>
      <name val="Calibri"/>
      <family val="2"/>
      <charset val="186"/>
      <scheme val="minor"/>
    </font>
    <font>
      <i/>
      <sz val="12"/>
      <color theme="1"/>
      <name val="Calibri"/>
      <family val="2"/>
      <charset val="186"/>
      <scheme val="minor"/>
    </font>
    <font>
      <sz val="9"/>
      <color theme="1"/>
      <name val="Times New Roman"/>
      <family val="1"/>
      <charset val="186"/>
    </font>
    <font>
      <vertAlign val="subscript"/>
      <sz val="10"/>
      <name val="Calibri"/>
      <family val="2"/>
      <charset val="186"/>
      <scheme val="minor"/>
    </font>
    <font>
      <sz val="11"/>
      <color rgb="FF00B050"/>
      <name val="Calibri"/>
      <family val="2"/>
      <charset val="186"/>
      <scheme val="minor"/>
    </font>
    <font>
      <i/>
      <sz val="11"/>
      <color rgb="FF00B050"/>
      <name val="Calibri"/>
      <family val="2"/>
      <charset val="186"/>
      <scheme val="minor"/>
    </font>
    <font>
      <i/>
      <sz val="10"/>
      <color rgb="FF00B050"/>
      <name val="Calibri"/>
      <family val="2"/>
      <charset val="186"/>
      <scheme val="minor"/>
    </font>
    <font>
      <i/>
      <sz val="8"/>
      <color rgb="FF00B050"/>
      <name val="Calibri"/>
      <family val="2"/>
      <charset val="186"/>
      <scheme val="minor"/>
    </font>
    <font>
      <sz val="8"/>
      <color rgb="FF00B050"/>
      <name val="Calibri"/>
      <family val="2"/>
      <charset val="186"/>
      <scheme val="minor"/>
    </font>
    <font>
      <sz val="10"/>
      <color rgb="FF00B050"/>
      <name val="Calibri"/>
      <family val="2"/>
      <charset val="186"/>
      <scheme val="minor"/>
    </font>
    <font>
      <sz val="10"/>
      <color theme="4"/>
      <name val="Calibri"/>
      <family val="2"/>
      <charset val="186"/>
      <scheme val="minor"/>
    </font>
    <font>
      <i/>
      <sz val="8"/>
      <color theme="4"/>
      <name val="Calibri"/>
      <family val="2"/>
      <charset val="186"/>
      <scheme val="minor"/>
    </font>
    <font>
      <sz val="11"/>
      <color theme="4"/>
      <name val="Calibri"/>
      <family val="2"/>
      <charset val="186"/>
      <scheme val="minor"/>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3" fontId="4" fillId="0" borderId="0" applyFont="0" applyFill="0" applyBorder="0" applyAlignment="0" applyProtection="0"/>
  </cellStyleXfs>
  <cellXfs count="301">
    <xf numFmtId="0" fontId="0" fillId="0" borderId="0" xfId="0"/>
    <xf numFmtId="0" fontId="0" fillId="0" borderId="1" xfId="0" applyBorder="1"/>
    <xf numFmtId="0" fontId="0" fillId="0" borderId="1" xfId="0" applyBorder="1" applyAlignment="1">
      <alignment horizontal="center" vertical="center" wrapText="1"/>
    </xf>
    <xf numFmtId="9" fontId="0" fillId="0" borderId="0" xfId="0" applyNumberFormat="1"/>
    <xf numFmtId="0" fontId="1" fillId="0" borderId="0" xfId="0" applyFont="1" applyAlignment="1">
      <alignment wrapText="1"/>
    </xf>
    <xf numFmtId="3" fontId="0" fillId="0" borderId="1" xfId="0" applyNumberFormat="1" applyBorder="1" applyAlignment="1">
      <alignment wrapText="1"/>
    </xf>
    <xf numFmtId="3" fontId="0" fillId="0" borderId="1" xfId="0" applyNumberFormat="1" applyBorder="1"/>
    <xf numFmtId="3" fontId="1" fillId="0" borderId="1" xfId="0" applyNumberFormat="1" applyFont="1" applyBorder="1" applyAlignment="1">
      <alignment wrapText="1"/>
    </xf>
    <xf numFmtId="0" fontId="0" fillId="7" borderId="0" xfId="0" applyFill="1"/>
    <xf numFmtId="3" fontId="0" fillId="7" borderId="1" xfId="0" applyNumberFormat="1" applyFill="1" applyBorder="1"/>
    <xf numFmtId="0" fontId="3" fillId="7" borderId="1" xfId="0" applyFont="1" applyFill="1" applyBorder="1" applyAlignment="1">
      <alignment horizontal="center" vertical="center" wrapText="1"/>
    </xf>
    <xf numFmtId="3" fontId="5" fillId="4" borderId="1" xfId="0" applyNumberFormat="1" applyFont="1" applyFill="1" applyBorder="1"/>
    <xf numFmtId="3" fontId="0" fillId="3" borderId="1" xfId="0" applyNumberFormat="1" applyFill="1" applyBorder="1" applyAlignment="1">
      <alignment wrapText="1"/>
    </xf>
    <xf numFmtId="3" fontId="1" fillId="5" borderId="1" xfId="0" applyNumberFormat="1" applyFont="1" applyFill="1" applyBorder="1" applyAlignment="1">
      <alignment wrapText="1"/>
    </xf>
    <xf numFmtId="3" fontId="0" fillId="5" borderId="1" xfId="0" applyNumberFormat="1" applyFill="1" applyBorder="1" applyAlignment="1">
      <alignment wrapText="1"/>
    </xf>
    <xf numFmtId="3" fontId="1" fillId="6" borderId="1" xfId="0" applyNumberFormat="1" applyFont="1" applyFill="1" applyBorder="1" applyAlignment="1">
      <alignment wrapText="1"/>
    </xf>
    <xf numFmtId="0" fontId="27" fillId="0" borderId="1" xfId="0" applyFont="1" applyBorder="1" applyAlignment="1">
      <alignment horizontal="right" wrapText="1"/>
    </xf>
    <xf numFmtId="3" fontId="0" fillId="3" borderId="1" xfId="0" applyNumberFormat="1" applyFill="1" applyBorder="1"/>
    <xf numFmtId="0" fontId="0" fillId="7" borderId="1" xfId="0" applyFill="1" applyBorder="1"/>
    <xf numFmtId="3" fontId="0" fillId="0" borderId="0" xfId="0" applyNumberFormat="1"/>
    <xf numFmtId="0" fontId="0" fillId="3" borderId="1" xfId="0" applyFill="1" applyBorder="1"/>
    <xf numFmtId="2" fontId="19" fillId="0" borderId="1" xfId="0" applyNumberFormat="1" applyFont="1" applyBorder="1" applyAlignment="1">
      <alignment horizontal="right" wrapText="1"/>
    </xf>
    <xf numFmtId="2" fontId="19" fillId="0" borderId="1" xfId="0" applyNumberFormat="1" applyFont="1" applyBorder="1" applyAlignment="1">
      <alignment horizontal="right"/>
    </xf>
    <xf numFmtId="0" fontId="33" fillId="0" borderId="1" xfId="0" applyFont="1" applyBorder="1" applyAlignment="1">
      <alignment horizontal="right"/>
    </xf>
    <xf numFmtId="2" fontId="33" fillId="0" borderId="1" xfId="0" applyNumberFormat="1" applyFont="1" applyBorder="1" applyAlignment="1">
      <alignment horizontal="right" wrapText="1"/>
    </xf>
    <xf numFmtId="2" fontId="19" fillId="0" borderId="1" xfId="0" applyNumberFormat="1" applyFont="1" applyBorder="1" applyAlignment="1">
      <alignment horizontal="right" vertical="center" wrapText="1"/>
    </xf>
    <xf numFmtId="9" fontId="0" fillId="3" borderId="1" xfId="1" applyFont="1" applyFill="1" applyBorder="1"/>
    <xf numFmtId="0" fontId="32" fillId="0" borderId="1" xfId="0" applyFont="1" applyBorder="1" applyAlignment="1">
      <alignment wrapText="1"/>
    </xf>
    <xf numFmtId="0" fontId="37" fillId="0" borderId="0" xfId="0" applyFont="1"/>
    <xf numFmtId="1" fontId="0" fillId="7" borderId="1" xfId="0" applyNumberFormat="1" applyFill="1" applyBorder="1"/>
    <xf numFmtId="3" fontId="20" fillId="4" borderId="1" xfId="0" applyNumberFormat="1" applyFont="1" applyFill="1" applyBorder="1"/>
    <xf numFmtId="0" fontId="0" fillId="0" borderId="0" xfId="0" applyAlignment="1">
      <alignment horizontal="left" wrapText="1"/>
    </xf>
    <xf numFmtId="3" fontId="18" fillId="3" borderId="1" xfId="0" applyNumberFormat="1" applyFont="1" applyFill="1" applyBorder="1"/>
    <xf numFmtId="3" fontId="18" fillId="3" borderId="1" xfId="0" applyNumberFormat="1" applyFont="1" applyFill="1" applyBorder="1" applyAlignment="1">
      <alignment horizontal="center"/>
    </xf>
    <xf numFmtId="0" fontId="3" fillId="0" borderId="1" xfId="0" applyFont="1" applyBorder="1" applyAlignment="1">
      <alignment horizontal="center" vertical="center" wrapText="1"/>
    </xf>
    <xf numFmtId="165" fontId="0" fillId="3" borderId="1" xfId="2" applyNumberFormat="1" applyFont="1" applyFill="1" applyBorder="1"/>
    <xf numFmtId="165" fontId="0" fillId="3" borderId="1" xfId="2" applyNumberFormat="1" applyFont="1" applyFill="1" applyBorder="1" applyAlignment="1">
      <alignment horizontal="center"/>
    </xf>
    <xf numFmtId="165" fontId="0" fillId="3" borderId="1" xfId="2" applyNumberFormat="1" applyFont="1" applyFill="1" applyBorder="1" applyAlignment="1"/>
    <xf numFmtId="3" fontId="28" fillId="3" borderId="1" xfId="0" applyNumberFormat="1" applyFont="1" applyFill="1" applyBorder="1"/>
    <xf numFmtId="3" fontId="32" fillId="3" borderId="1" xfId="0" applyNumberFormat="1" applyFont="1" applyFill="1" applyBorder="1"/>
    <xf numFmtId="0" fontId="21" fillId="0" borderId="0" xfId="0" applyFont="1"/>
    <xf numFmtId="0" fontId="3" fillId="5" borderId="2" xfId="0" applyFont="1" applyFill="1" applyBorder="1"/>
    <xf numFmtId="165" fontId="3" fillId="5" borderId="1" xfId="2" applyNumberFormat="1" applyFont="1" applyFill="1" applyBorder="1" applyAlignment="1">
      <alignment horizontal="center"/>
    </xf>
    <xf numFmtId="0" fontId="0" fillId="5" borderId="1" xfId="0" applyFill="1" applyBorder="1"/>
    <xf numFmtId="0" fontId="32" fillId="5" borderId="1" xfId="0" applyFont="1" applyFill="1" applyBorder="1" applyAlignment="1">
      <alignment wrapText="1"/>
    </xf>
    <xf numFmtId="3" fontId="18" fillId="5" borderId="1" xfId="0" applyNumberFormat="1" applyFont="1" applyFill="1" applyBorder="1"/>
    <xf numFmtId="3" fontId="18" fillId="5" borderId="1" xfId="0" applyNumberFormat="1" applyFont="1" applyFill="1" applyBorder="1" applyAlignment="1">
      <alignment horizontal="center"/>
    </xf>
    <xf numFmtId="3" fontId="3" fillId="5" borderId="1" xfId="0" applyNumberFormat="1" applyFont="1" applyFill="1" applyBorder="1" applyAlignment="1">
      <alignment horizontal="center"/>
    </xf>
    <xf numFmtId="165" fontId="9" fillId="8" borderId="1" xfId="2" applyNumberFormat="1" applyFont="1" applyFill="1" applyBorder="1" applyAlignment="1" applyProtection="1">
      <alignment horizontal="center"/>
      <protection locked="0"/>
    </xf>
    <xf numFmtId="10" fontId="9" fillId="8" borderId="1" xfId="0" applyNumberFormat="1" applyFont="1" applyFill="1" applyBorder="1" applyProtection="1">
      <protection locked="0"/>
    </xf>
    <xf numFmtId="165" fontId="14" fillId="8" borderId="1" xfId="2" applyNumberFormat="1" applyFont="1" applyFill="1" applyBorder="1" applyAlignment="1" applyProtection="1">
      <alignment horizontal="center"/>
      <protection locked="0"/>
    </xf>
    <xf numFmtId="165" fontId="0" fillId="8" borderId="1" xfId="0" applyNumberFormat="1" applyFill="1" applyBorder="1" applyProtection="1">
      <protection locked="0"/>
    </xf>
    <xf numFmtId="165" fontId="14" fillId="8" borderId="1" xfId="2" applyNumberFormat="1" applyFont="1" applyFill="1" applyBorder="1" applyAlignment="1" applyProtection="1">
      <protection locked="0"/>
    </xf>
    <xf numFmtId="165" fontId="21" fillId="8" borderId="1" xfId="2" applyNumberFormat="1" applyFont="1" applyFill="1" applyBorder="1" applyAlignment="1" applyProtection="1">
      <alignment horizontal="center"/>
      <protection locked="0"/>
    </xf>
    <xf numFmtId="165" fontId="21" fillId="8" borderId="1" xfId="2" applyNumberFormat="1" applyFont="1" applyFill="1" applyBorder="1" applyProtection="1">
      <protection locked="0"/>
    </xf>
    <xf numFmtId="165" fontId="19" fillId="8" borderId="1" xfId="2" applyNumberFormat="1" applyFont="1" applyFill="1" applyBorder="1" applyProtection="1">
      <protection locked="0"/>
    </xf>
    <xf numFmtId="0" fontId="0" fillId="8" borderId="1" xfId="0" applyFill="1" applyBorder="1" applyProtection="1">
      <protection locked="0"/>
    </xf>
    <xf numFmtId="165" fontId="13" fillId="8" borderId="1" xfId="2" applyNumberFormat="1" applyFont="1" applyFill="1" applyBorder="1" applyAlignment="1" applyProtection="1">
      <alignment horizontal="center"/>
      <protection locked="0"/>
    </xf>
    <xf numFmtId="170" fontId="13" fillId="8" borderId="1" xfId="2" applyNumberFormat="1" applyFont="1" applyFill="1" applyBorder="1" applyAlignment="1" applyProtection="1">
      <alignment horizontal="center"/>
      <protection locked="0"/>
    </xf>
    <xf numFmtId="165" fontId="13" fillId="8" borderId="1" xfId="1" applyNumberFormat="1" applyFont="1" applyFill="1" applyBorder="1" applyAlignment="1" applyProtection="1">
      <alignment horizontal="center"/>
      <protection locked="0"/>
    </xf>
    <xf numFmtId="165" fontId="1" fillId="8" borderId="1" xfId="2" applyNumberFormat="1" applyFont="1" applyFill="1" applyBorder="1" applyAlignment="1" applyProtection="1">
      <alignment horizontal="right"/>
      <protection locked="0"/>
    </xf>
    <xf numFmtId="167" fontId="11" fillId="8" borderId="1" xfId="0" applyNumberFormat="1" applyFont="1" applyFill="1" applyBorder="1" applyAlignment="1" applyProtection="1">
      <alignment horizontal="right" vertical="center" wrapText="1"/>
      <protection locked="0"/>
    </xf>
    <xf numFmtId="167" fontId="0" fillId="8" borderId="1" xfId="1" applyNumberFormat="1" applyFont="1" applyFill="1" applyBorder="1" applyProtection="1">
      <protection locked="0"/>
    </xf>
    <xf numFmtId="0" fontId="11" fillId="8" borderId="1" xfId="0" applyFont="1" applyFill="1" applyBorder="1" applyAlignment="1" applyProtection="1">
      <alignment horizontal="right" vertical="center" wrapText="1"/>
      <protection locked="0"/>
    </xf>
    <xf numFmtId="43" fontId="0" fillId="8" borderId="1" xfId="2" applyFont="1" applyFill="1" applyBorder="1" applyProtection="1">
      <protection locked="0"/>
    </xf>
    <xf numFmtId="9" fontId="11" fillId="8" borderId="1" xfId="0" applyNumberFormat="1" applyFont="1" applyFill="1" applyBorder="1" applyAlignment="1" applyProtection="1">
      <alignment horizontal="right" vertical="center" wrapText="1"/>
      <protection locked="0"/>
    </xf>
    <xf numFmtId="9" fontId="4" fillId="8" borderId="1" xfId="1" applyFont="1" applyFill="1" applyBorder="1" applyProtection="1">
      <protection locked="0"/>
    </xf>
    <xf numFmtId="9" fontId="0" fillId="8" borderId="1" xfId="1" applyFont="1" applyFill="1" applyBorder="1" applyProtection="1">
      <protection locked="0"/>
    </xf>
    <xf numFmtId="43" fontId="11" fillId="8" borderId="1" xfId="0" applyNumberFormat="1" applyFont="1" applyFill="1" applyBorder="1" applyAlignment="1" applyProtection="1">
      <alignment horizontal="right" vertical="center" wrapText="1"/>
      <protection locked="0"/>
    </xf>
    <xf numFmtId="9" fontId="14" fillId="8" borderId="1" xfId="0" applyNumberFormat="1" applyFont="1" applyFill="1" applyBorder="1" applyAlignment="1" applyProtection="1">
      <alignment horizontal="right"/>
      <protection locked="0"/>
    </xf>
    <xf numFmtId="9" fontId="0" fillId="8" borderId="1" xfId="0" applyNumberFormat="1" applyFill="1" applyBorder="1" applyAlignment="1" applyProtection="1">
      <alignment horizontal="right"/>
      <protection locked="0"/>
    </xf>
    <xf numFmtId="9" fontId="0" fillId="8" borderId="6" xfId="1" applyFont="1" applyFill="1" applyBorder="1" applyProtection="1">
      <protection locked="0"/>
    </xf>
    <xf numFmtId="165" fontId="0" fillId="8" borderId="5" xfId="0" applyNumberFormat="1" applyFill="1" applyBorder="1" applyProtection="1">
      <protection locked="0"/>
    </xf>
    <xf numFmtId="43" fontId="13" fillId="8" borderId="1" xfId="2" applyFont="1" applyFill="1" applyBorder="1" applyAlignment="1" applyProtection="1">
      <alignment horizontal="center"/>
      <protection locked="0"/>
    </xf>
    <xf numFmtId="168" fontId="0" fillId="8" borderId="1" xfId="0" applyNumberFormat="1" applyFill="1" applyBorder="1" applyAlignment="1" applyProtection="1">
      <alignment horizontal="center"/>
      <protection locked="0"/>
    </xf>
    <xf numFmtId="0" fontId="0" fillId="8" borderId="1" xfId="0" applyFill="1" applyBorder="1" applyAlignment="1" applyProtection="1">
      <alignment horizontal="center"/>
      <protection locked="0"/>
    </xf>
    <xf numFmtId="3" fontId="0" fillId="2" borderId="1" xfId="0" applyNumberFormat="1" applyFill="1" applyBorder="1" applyProtection="1">
      <protection locked="0"/>
    </xf>
    <xf numFmtId="3" fontId="0" fillId="9" borderId="1" xfId="0" applyNumberFormat="1" applyFill="1" applyBorder="1" applyProtection="1">
      <protection locked="0"/>
    </xf>
    <xf numFmtId="9" fontId="0" fillId="3" borderId="1" xfId="1" applyFont="1" applyFill="1" applyBorder="1" applyProtection="1"/>
    <xf numFmtId="3" fontId="0" fillId="2" borderId="1" xfId="0" applyNumberFormat="1" applyFill="1" applyBorder="1" applyAlignment="1" applyProtection="1">
      <alignment horizontal="center"/>
      <protection locked="0"/>
    </xf>
    <xf numFmtId="3" fontId="0" fillId="3" borderId="2" xfId="0" applyNumberFormat="1" applyFill="1" applyBorder="1" applyAlignment="1">
      <alignment horizontal="center"/>
    </xf>
    <xf numFmtId="3" fontId="0" fillId="3" borderId="4" xfId="0" applyNumberFormat="1" applyFill="1" applyBorder="1" applyAlignment="1">
      <alignment horizontal="center"/>
    </xf>
    <xf numFmtId="0" fontId="0" fillId="0" borderId="1" xfId="0" applyBorder="1" applyAlignment="1">
      <alignment horizontal="center"/>
    </xf>
    <xf numFmtId="0" fontId="32" fillId="8" borderId="1" xfId="0" applyFont="1" applyFill="1" applyBorder="1" applyProtection="1">
      <protection locked="0"/>
    </xf>
    <xf numFmtId="165" fontId="32" fillId="7" borderId="1" xfId="2" applyNumberFormat="1" applyFont="1" applyFill="1" applyBorder="1" applyAlignment="1" applyProtection="1"/>
    <xf numFmtId="165" fontId="11" fillId="8" borderId="1" xfId="0" applyNumberFormat="1" applyFont="1" applyFill="1" applyBorder="1" applyAlignment="1" applyProtection="1">
      <alignment horizontal="center" vertical="center" wrapText="1"/>
      <protection locked="0"/>
    </xf>
    <xf numFmtId="167" fontId="4" fillId="8" borderId="1" xfId="1" applyNumberFormat="1" applyFont="1" applyFill="1" applyBorder="1" applyProtection="1">
      <protection locked="0"/>
    </xf>
    <xf numFmtId="2" fontId="0" fillId="7" borderId="0" xfId="0" applyNumberFormat="1" applyFill="1"/>
    <xf numFmtId="171" fontId="0" fillId="7" borderId="0" xfId="0" applyNumberFormat="1" applyFill="1"/>
    <xf numFmtId="0" fontId="0" fillId="0" borderId="6" xfId="0" applyBorder="1" applyAlignment="1">
      <alignment horizontal="center"/>
    </xf>
    <xf numFmtId="0" fontId="0" fillId="0" borderId="0" xfId="0" applyAlignment="1">
      <alignment horizontal="center"/>
    </xf>
    <xf numFmtId="0" fontId="18" fillId="0" borderId="1" xfId="0" applyFont="1" applyBorder="1" applyAlignment="1">
      <alignment horizontal="center"/>
    </xf>
    <xf numFmtId="0" fontId="3" fillId="0" borderId="1" xfId="0" applyFont="1" applyBorder="1" applyAlignment="1">
      <alignment horizontal="center" wrapText="1"/>
    </xf>
    <xf numFmtId="3" fontId="3" fillId="0" borderId="1" xfId="0" applyNumberFormat="1" applyFont="1" applyBorder="1" applyAlignment="1">
      <alignment horizontal="center" wrapText="1"/>
    </xf>
    <xf numFmtId="0" fontId="17" fillId="7" borderId="1" xfId="0" applyFont="1" applyFill="1" applyBorder="1" applyAlignment="1">
      <alignment horizontal="left" vertical="center" wrapText="1"/>
    </xf>
    <xf numFmtId="0" fontId="17" fillId="7" borderId="1" xfId="0" applyFont="1" applyFill="1" applyBorder="1" applyAlignment="1">
      <alignment horizontal="center" vertical="center" wrapText="1"/>
    </xf>
    <xf numFmtId="165" fontId="18" fillId="7" borderId="1" xfId="2" applyNumberFormat="1" applyFont="1" applyFill="1" applyBorder="1" applyAlignment="1" applyProtection="1">
      <alignment horizontal="center"/>
    </xf>
    <xf numFmtId="165" fontId="3" fillId="7" borderId="1" xfId="2" applyNumberFormat="1" applyFont="1" applyFill="1" applyBorder="1" applyAlignment="1" applyProtection="1">
      <alignment horizontal="center"/>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165" fontId="14" fillId="0" borderId="1" xfId="2" applyNumberFormat="1" applyFont="1" applyBorder="1" applyAlignment="1" applyProtection="1">
      <alignment horizontal="center"/>
    </xf>
    <xf numFmtId="165" fontId="0" fillId="0" borderId="1" xfId="2" applyNumberFormat="1" applyFont="1" applyBorder="1" applyAlignment="1" applyProtection="1">
      <alignment horizontal="center"/>
    </xf>
    <xf numFmtId="165" fontId="0" fillId="0" borderId="1" xfId="0" applyNumberFormat="1" applyBorder="1" applyAlignment="1">
      <alignment horizontal="center"/>
    </xf>
    <xf numFmtId="165" fontId="0" fillId="0" borderId="1" xfId="0" applyNumberFormat="1" applyBorder="1"/>
    <xf numFmtId="165" fontId="18" fillId="0" borderId="1" xfId="0" applyNumberFormat="1" applyFont="1" applyBorder="1" applyAlignment="1">
      <alignment horizontal="center"/>
    </xf>
    <xf numFmtId="166" fontId="3" fillId="0" borderId="1" xfId="0" applyNumberFormat="1" applyFont="1" applyBorder="1"/>
    <xf numFmtId="0" fontId="9" fillId="0" borderId="1" xfId="0" applyFont="1" applyBorder="1" applyAlignment="1">
      <alignment horizontal="right"/>
    </xf>
    <xf numFmtId="0" fontId="9" fillId="0" borderId="1" xfId="0" applyFont="1" applyBorder="1" applyAlignment="1">
      <alignment horizontal="center"/>
    </xf>
    <xf numFmtId="10" fontId="9" fillId="0" borderId="1" xfId="0" applyNumberFormat="1" applyFont="1" applyBorder="1"/>
    <xf numFmtId="0" fontId="9" fillId="0" borderId="1" xfId="0" applyFont="1" applyBorder="1"/>
    <xf numFmtId="165" fontId="14" fillId="0" borderId="1" xfId="2" applyNumberFormat="1" applyFont="1" applyFill="1" applyBorder="1" applyAlignment="1" applyProtection="1">
      <alignment horizontal="center"/>
    </xf>
    <xf numFmtId="165" fontId="18" fillId="7" borderId="1" xfId="0" applyNumberFormat="1" applyFont="1" applyFill="1" applyBorder="1" applyAlignment="1">
      <alignment horizontal="center"/>
    </xf>
    <xf numFmtId="165" fontId="0" fillId="7" borderId="1" xfId="0" applyNumberFormat="1" applyFill="1" applyBorder="1" applyAlignment="1">
      <alignment horizontal="center"/>
    </xf>
    <xf numFmtId="165" fontId="17" fillId="7" borderId="1" xfId="2" applyNumberFormat="1" applyFont="1" applyFill="1" applyBorder="1" applyAlignment="1" applyProtection="1">
      <alignment horizontal="left" vertical="center" wrapText="1"/>
    </xf>
    <xf numFmtId="165" fontId="17" fillId="7" borderId="1" xfId="2" applyNumberFormat="1" applyFont="1" applyFill="1" applyBorder="1" applyAlignment="1" applyProtection="1">
      <alignment horizontal="center" vertical="center" wrapText="1"/>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165" fontId="14" fillId="6" borderId="1" xfId="2" applyNumberFormat="1" applyFont="1" applyFill="1" applyBorder="1" applyAlignment="1" applyProtection="1"/>
    <xf numFmtId="165" fontId="0" fillId="6" borderId="1" xfId="0" applyNumberFormat="1" applyFill="1" applyBorder="1"/>
    <xf numFmtId="166" fontId="0" fillId="6" borderId="1" xfId="0" applyNumberFormat="1" applyFill="1" applyBorder="1" applyAlignment="1">
      <alignment horizontal="center"/>
    </xf>
    <xf numFmtId="0" fontId="12" fillId="0" borderId="1" xfId="0" applyFont="1" applyBorder="1" applyAlignment="1">
      <alignment horizontal="right" vertical="center" wrapText="1"/>
    </xf>
    <xf numFmtId="0" fontId="12" fillId="0" borderId="1" xfId="0" applyFont="1" applyBorder="1" applyAlignment="1">
      <alignment horizontal="center" vertical="center" wrapText="1"/>
    </xf>
    <xf numFmtId="165" fontId="14" fillId="0" borderId="1" xfId="2" applyNumberFormat="1" applyFont="1" applyBorder="1" applyAlignment="1" applyProtection="1"/>
    <xf numFmtId="166" fontId="0" fillId="0" borderId="1" xfId="0" applyNumberFormat="1" applyBorder="1" applyAlignment="1">
      <alignment horizontal="center"/>
    </xf>
    <xf numFmtId="165" fontId="26" fillId="0" borderId="1" xfId="0" applyNumberFormat="1" applyFont="1" applyBorder="1"/>
    <xf numFmtId="0" fontId="11"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165" fontId="21" fillId="6" borderId="1" xfId="2" applyNumberFormat="1" applyFont="1" applyFill="1" applyBorder="1" applyAlignment="1" applyProtection="1">
      <alignment horizontal="center"/>
    </xf>
    <xf numFmtId="165" fontId="21" fillId="6" borderId="1" xfId="2" applyNumberFormat="1" applyFont="1" applyFill="1" applyBorder="1" applyProtection="1"/>
    <xf numFmtId="165" fontId="19" fillId="6" borderId="1" xfId="0" applyNumberFormat="1" applyFont="1" applyFill="1" applyBorder="1"/>
    <xf numFmtId="164" fontId="12" fillId="3" borderId="1" xfId="0" applyNumberFormat="1" applyFont="1" applyFill="1" applyBorder="1" applyAlignment="1">
      <alignment horizontal="center" vertical="center" wrapText="1"/>
    </xf>
    <xf numFmtId="165" fontId="21" fillId="0" borderId="1" xfId="2" applyNumberFormat="1" applyFont="1" applyBorder="1" applyProtection="1"/>
    <xf numFmtId="165" fontId="19" fillId="0" borderId="1" xfId="0" applyNumberFormat="1" applyFont="1" applyBorder="1"/>
    <xf numFmtId="166" fontId="0" fillId="0" borderId="1" xfId="0" applyNumberFormat="1" applyBorder="1"/>
    <xf numFmtId="165" fontId="0" fillId="3" borderId="1" xfId="0" applyNumberFormat="1" applyFill="1" applyBorder="1"/>
    <xf numFmtId="164" fontId="12" fillId="3" borderId="1" xfId="0" applyNumberFormat="1" applyFont="1" applyFill="1" applyBorder="1" applyAlignment="1">
      <alignment horizontal="right" vertical="center" wrapText="1"/>
    </xf>
    <xf numFmtId="165" fontId="26" fillId="3" borderId="1" xfId="0" applyNumberFormat="1" applyFont="1" applyFill="1" applyBorder="1"/>
    <xf numFmtId="0" fontId="26" fillId="0" borderId="0" xfId="0" applyFont="1"/>
    <xf numFmtId="164" fontId="11" fillId="6" borderId="1" xfId="0" applyNumberFormat="1" applyFont="1" applyFill="1" applyBorder="1" applyAlignment="1">
      <alignment horizontal="left" vertical="center" wrapText="1"/>
    </xf>
    <xf numFmtId="164" fontId="11" fillId="6" borderId="1" xfId="0" applyNumberFormat="1" applyFont="1" applyFill="1" applyBorder="1" applyAlignment="1">
      <alignment horizontal="center" vertical="center" wrapText="1"/>
    </xf>
    <xf numFmtId="1" fontId="0" fillId="6" borderId="1" xfId="0" applyNumberFormat="1" applyFill="1" applyBorder="1"/>
    <xf numFmtId="165" fontId="14" fillId="3" borderId="1" xfId="2" applyNumberFormat="1" applyFont="1" applyFill="1" applyBorder="1" applyProtection="1"/>
    <xf numFmtId="0" fontId="9" fillId="6" borderId="1" xfId="0" applyFont="1" applyFill="1" applyBorder="1" applyAlignment="1">
      <alignment horizontal="center"/>
    </xf>
    <xf numFmtId="3" fontId="0" fillId="6" borderId="1" xfId="0" applyNumberFormat="1" applyFill="1" applyBorder="1"/>
    <xf numFmtId="0" fontId="26" fillId="3" borderId="0" xfId="0" applyFont="1" applyFill="1"/>
    <xf numFmtId="0" fontId="13" fillId="0" borderId="1" xfId="0" applyFont="1" applyBorder="1" applyAlignment="1">
      <alignment horizontal="right"/>
    </xf>
    <xf numFmtId="0" fontId="21" fillId="0" borderId="1" xfId="0" applyFont="1" applyBorder="1" applyAlignment="1">
      <alignment horizontal="center"/>
    </xf>
    <xf numFmtId="0" fontId="13" fillId="0" borderId="1" xfId="0" applyFont="1" applyBorder="1" applyAlignment="1">
      <alignment horizontal="center"/>
    </xf>
    <xf numFmtId="0" fontId="9" fillId="6" borderId="1" xfId="0" applyFont="1" applyFill="1" applyBorder="1" applyAlignment="1">
      <alignment horizontal="left" wrapText="1"/>
    </xf>
    <xf numFmtId="9" fontId="13" fillId="6" borderId="1" xfId="1" applyFont="1" applyFill="1" applyBorder="1" applyAlignment="1" applyProtection="1">
      <alignment horizontal="center"/>
    </xf>
    <xf numFmtId="165" fontId="14" fillId="6" borderId="1" xfId="2" applyNumberFormat="1" applyFont="1" applyFill="1" applyBorder="1" applyAlignment="1" applyProtection="1">
      <alignment horizontal="center"/>
    </xf>
    <xf numFmtId="43" fontId="12" fillId="0" borderId="1" xfId="2" applyFont="1" applyFill="1" applyBorder="1" applyAlignment="1" applyProtection="1">
      <alignment horizontal="right" vertical="center" wrapText="1"/>
    </xf>
    <xf numFmtId="43" fontId="12" fillId="0" borderId="1" xfId="2" applyFont="1" applyFill="1" applyBorder="1" applyAlignment="1" applyProtection="1">
      <alignment horizontal="center" vertical="center" wrapText="1"/>
    </xf>
    <xf numFmtId="165" fontId="13" fillId="0" borderId="1" xfId="2" applyNumberFormat="1" applyFont="1" applyFill="1" applyBorder="1" applyAlignment="1" applyProtection="1">
      <alignment horizontal="center"/>
    </xf>
    <xf numFmtId="0" fontId="15" fillId="4" borderId="1" xfId="0" applyFont="1" applyFill="1" applyBorder="1" applyAlignment="1">
      <alignment horizontal="left" vertical="center" wrapText="1"/>
    </xf>
    <xf numFmtId="165" fontId="16" fillId="4" borderId="1" xfId="2" applyNumberFormat="1" applyFont="1" applyFill="1" applyBorder="1" applyAlignment="1" applyProtection="1">
      <alignment horizontal="center" vertical="center"/>
    </xf>
    <xf numFmtId="165" fontId="30" fillId="4" borderId="1" xfId="0" applyNumberFormat="1" applyFont="1" applyFill="1" applyBorder="1"/>
    <xf numFmtId="0" fontId="15" fillId="0" borderId="0" xfId="0" applyFont="1" applyAlignment="1">
      <alignment horizontal="left" vertical="center" wrapText="1"/>
    </xf>
    <xf numFmtId="165" fontId="16" fillId="0" borderId="0" xfId="2" applyNumberFormat="1" applyFont="1" applyFill="1" applyBorder="1" applyAlignment="1" applyProtection="1">
      <alignment horizontal="center" vertical="center"/>
    </xf>
    <xf numFmtId="165" fontId="30" fillId="0" borderId="0" xfId="0" applyNumberFormat="1" applyFont="1"/>
    <xf numFmtId="0" fontId="6" fillId="3" borderId="0" xfId="0" applyFont="1" applyFill="1" applyAlignment="1">
      <alignment vertical="center" wrapText="1"/>
    </xf>
    <xf numFmtId="0" fontId="8" fillId="6" borderId="1" xfId="0" applyFont="1" applyFill="1" applyBorder="1" applyAlignment="1">
      <alignment vertical="center" wrapText="1"/>
    </xf>
    <xf numFmtId="0" fontId="8" fillId="6" borderId="1" xfId="0" applyFont="1" applyFill="1" applyBorder="1" applyAlignment="1">
      <alignment horizontal="center" vertical="center" wrapText="1"/>
    </xf>
    <xf numFmtId="165" fontId="3" fillId="6" borderId="1" xfId="2" applyNumberFormat="1" applyFont="1" applyFill="1" applyBorder="1" applyProtection="1"/>
    <xf numFmtId="165" fontId="3" fillId="0" borderId="0" xfId="2" applyNumberFormat="1" applyFont="1" applyFill="1" applyBorder="1" applyProtection="1"/>
    <xf numFmtId="0" fontId="10" fillId="0" borderId="1" xfId="0" applyFont="1" applyBorder="1" applyAlignment="1">
      <alignment horizontal="right" vertical="center" wrapText="1"/>
    </xf>
    <xf numFmtId="0" fontId="23" fillId="0" borderId="1" xfId="0" applyFont="1" applyBorder="1" applyAlignment="1">
      <alignment horizontal="center" vertical="center" wrapText="1"/>
    </xf>
    <xf numFmtId="165" fontId="1" fillId="0" borderId="0" xfId="2" applyNumberFormat="1" applyFont="1" applyFill="1" applyBorder="1" applyAlignment="1" applyProtection="1">
      <alignment horizontal="right"/>
    </xf>
    <xf numFmtId="0" fontId="10" fillId="0" borderId="2" xfId="0" applyFont="1" applyBorder="1" applyAlignment="1">
      <alignment horizontal="left"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right" vertical="center" wrapText="1"/>
    </xf>
    <xf numFmtId="0" fontId="23" fillId="3" borderId="5" xfId="0" applyFont="1" applyFill="1" applyBorder="1" applyAlignment="1">
      <alignment horizontal="center" vertical="center" wrapText="1"/>
    </xf>
    <xf numFmtId="165" fontId="1" fillId="3" borderId="0" xfId="2" applyNumberFormat="1" applyFont="1" applyFill="1" applyBorder="1" applyAlignment="1" applyProtection="1">
      <alignment horizontal="right"/>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0" fillId="0" borderId="1" xfId="0" applyBorder="1" applyAlignment="1">
      <alignment horizontal="center" wrapText="1"/>
    </xf>
    <xf numFmtId="0" fontId="11" fillId="0" borderId="1" xfId="0" applyFont="1" applyBorder="1" applyAlignment="1">
      <alignment horizontal="left" vertical="center" wrapText="1"/>
    </xf>
    <xf numFmtId="0" fontId="6" fillId="0" borderId="1" xfId="0" applyFont="1" applyBorder="1" applyAlignment="1">
      <alignment horizontal="center" vertical="center" wrapText="1"/>
    </xf>
    <xf numFmtId="9" fontId="0" fillId="0" borderId="0" xfId="1" applyFont="1" applyFill="1" applyBorder="1" applyProtection="1"/>
    <xf numFmtId="43" fontId="0" fillId="0" borderId="1" xfId="2" applyFont="1" applyFill="1" applyBorder="1" applyProtection="1"/>
    <xf numFmtId="0" fontId="11"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0" fillId="3" borderId="0" xfId="0" applyFill="1"/>
    <xf numFmtId="0" fontId="11" fillId="3" borderId="1" xfId="0" applyFont="1" applyFill="1" applyBorder="1" applyAlignment="1">
      <alignment horizontal="left" vertical="center" wrapText="1"/>
    </xf>
    <xf numFmtId="43" fontId="0" fillId="3" borderId="1" xfId="2" applyFont="1" applyFill="1" applyBorder="1" applyProtection="1"/>
    <xf numFmtId="0" fontId="22" fillId="0" borderId="1" xfId="0" applyFont="1" applyBorder="1" applyAlignment="1">
      <alignment horizontal="center" vertical="center" wrapText="1"/>
    </xf>
    <xf numFmtId="0" fontId="0" fillId="0" borderId="1" xfId="0" applyBorder="1" applyAlignment="1">
      <alignment horizontal="right"/>
    </xf>
    <xf numFmtId="0" fontId="0" fillId="0" borderId="2" xfId="0" applyBorder="1"/>
    <xf numFmtId="2" fontId="0" fillId="0" borderId="1" xfId="0" applyNumberFormat="1" applyBorder="1" applyAlignment="1">
      <alignment wrapText="1"/>
    </xf>
    <xf numFmtId="0" fontId="25" fillId="0" borderId="1" xfId="0" applyFont="1" applyBorder="1" applyAlignment="1">
      <alignment horizontal="center"/>
    </xf>
    <xf numFmtId="2" fontId="0" fillId="3" borderId="1" xfId="0" applyNumberFormat="1" applyFill="1" applyBorder="1" applyAlignment="1">
      <alignment wrapText="1"/>
    </xf>
    <xf numFmtId="0" fontId="0" fillId="3" borderId="1" xfId="0" applyFill="1" applyBorder="1" applyAlignment="1">
      <alignment horizontal="center"/>
    </xf>
    <xf numFmtId="9" fontId="0" fillId="3" borderId="0" xfId="1" applyFont="1" applyFill="1" applyBorder="1" applyProtection="1"/>
    <xf numFmtId="0" fontId="6" fillId="3" borderId="0" xfId="0" applyFont="1" applyFill="1" applyAlignment="1">
      <alignment horizontal="center" vertical="center" wrapText="1"/>
    </xf>
    <xf numFmtId="43" fontId="0" fillId="3" borderId="0" xfId="2" applyFont="1" applyFill="1" applyBorder="1" applyProtection="1"/>
    <xf numFmtId="0" fontId="14" fillId="0" borderId="0" xfId="0" applyFont="1"/>
    <xf numFmtId="0" fontId="24" fillId="0" borderId="1" xfId="0" applyFont="1" applyBorder="1" applyAlignment="1">
      <alignment horizontal="center"/>
    </xf>
    <xf numFmtId="0" fontId="3" fillId="0" borderId="1" xfId="0" applyFont="1" applyBorder="1" applyAlignment="1">
      <alignment horizontal="center"/>
    </xf>
    <xf numFmtId="0" fontId="29" fillId="0" borderId="1" xfId="0" applyFont="1" applyBorder="1" applyAlignment="1">
      <alignment horizontal="center" vertical="center" wrapText="1"/>
    </xf>
    <xf numFmtId="0" fontId="0" fillId="6" borderId="1" xfId="0" applyFill="1" applyBorder="1"/>
    <xf numFmtId="0" fontId="24" fillId="6" borderId="1" xfId="0" applyFont="1" applyFill="1" applyBorder="1" applyAlignment="1">
      <alignment horizontal="center"/>
    </xf>
    <xf numFmtId="165" fontId="0" fillId="5" borderId="1" xfId="0" applyNumberFormat="1" applyFill="1" applyBorder="1"/>
    <xf numFmtId="165" fontId="0" fillId="0" borderId="0" xfId="0" applyNumberFormat="1"/>
    <xf numFmtId="0" fontId="31" fillId="0" borderId="0" xfId="0" applyFont="1"/>
    <xf numFmtId="0" fontId="9" fillId="7" borderId="1" xfId="0" applyFont="1" applyFill="1" applyBorder="1" applyAlignment="1">
      <alignment horizontal="right"/>
    </xf>
    <xf numFmtId="0" fontId="9" fillId="7" borderId="1" xfId="0" applyFont="1" applyFill="1" applyBorder="1" applyAlignment="1">
      <alignment horizontal="center"/>
    </xf>
    <xf numFmtId="165" fontId="36" fillId="7" borderId="1" xfId="2" applyNumberFormat="1" applyFont="1" applyFill="1" applyBorder="1" applyAlignment="1" applyProtection="1">
      <alignment horizontal="center" vertical="center"/>
    </xf>
    <xf numFmtId="165" fontId="0" fillId="7" borderId="1" xfId="0" applyNumberFormat="1" applyFill="1" applyBorder="1"/>
    <xf numFmtId="0" fontId="14" fillId="5" borderId="1" xfId="0" applyFont="1" applyFill="1" applyBorder="1" applyAlignment="1">
      <alignment horizontal="right"/>
    </xf>
    <xf numFmtId="0" fontId="14" fillId="5" borderId="1" xfId="0" applyFont="1" applyFill="1" applyBorder="1" applyAlignment="1">
      <alignment horizontal="center"/>
    </xf>
    <xf numFmtId="165" fontId="13" fillId="5" borderId="1" xfId="2" applyNumberFormat="1" applyFont="1" applyFill="1" applyBorder="1" applyAlignment="1" applyProtection="1">
      <alignment horizontal="center" vertical="center"/>
    </xf>
    <xf numFmtId="165" fontId="21" fillId="5" borderId="1" xfId="0" applyNumberFormat="1" applyFont="1" applyFill="1" applyBorder="1"/>
    <xf numFmtId="165" fontId="21" fillId="5" borderId="1" xfId="2" applyNumberFormat="1" applyFont="1" applyFill="1" applyBorder="1" applyAlignment="1" applyProtection="1">
      <alignment horizontal="center"/>
    </xf>
    <xf numFmtId="0" fontId="3" fillId="0" borderId="1" xfId="0" applyFont="1" applyBorder="1"/>
    <xf numFmtId="0" fontId="29" fillId="0" borderId="1" xfId="0" applyFont="1" applyBorder="1" applyAlignment="1">
      <alignment wrapText="1"/>
    </xf>
    <xf numFmtId="168" fontId="0" fillId="0" borderId="1" xfId="0" applyNumberFormat="1" applyBorder="1" applyAlignment="1">
      <alignment horizontal="center"/>
    </xf>
    <xf numFmtId="0" fontId="0" fillId="0" borderId="1" xfId="0" applyBorder="1" applyAlignment="1">
      <alignment wrapText="1"/>
    </xf>
    <xf numFmtId="3" fontId="0" fillId="3" borderId="1" xfId="0" applyNumberFormat="1" applyFill="1" applyBorder="1" applyAlignment="1">
      <alignment horizontal="center"/>
    </xf>
    <xf numFmtId="0" fontId="0" fillId="0" borderId="0" xfId="0" applyAlignment="1">
      <alignment wrapText="1"/>
    </xf>
    <xf numFmtId="3" fontId="32" fillId="0" borderId="1" xfId="0" applyNumberFormat="1" applyFont="1" applyBorder="1"/>
    <xf numFmtId="0" fontId="32" fillId="7" borderId="1" xfId="0" applyFont="1" applyFill="1" applyBorder="1"/>
    <xf numFmtId="3" fontId="34" fillId="4" borderId="1" xfId="0" applyNumberFormat="1" applyFont="1" applyFill="1" applyBorder="1"/>
    <xf numFmtId="3" fontId="0" fillId="8" borderId="1" xfId="0" applyNumberFormat="1" applyFill="1" applyBorder="1" applyProtection="1">
      <protection locked="0"/>
    </xf>
    <xf numFmtId="3" fontId="0" fillId="10" borderId="1" xfId="0" applyNumberFormat="1" applyFill="1" applyBorder="1"/>
    <xf numFmtId="3" fontId="0" fillId="0" borderId="1" xfId="0" applyNumberFormat="1" applyBorder="1" applyAlignment="1">
      <alignment horizontal="center"/>
    </xf>
    <xf numFmtId="4" fontId="0" fillId="0" borderId="1" xfId="0" applyNumberFormat="1" applyBorder="1"/>
    <xf numFmtId="9" fontId="4" fillId="3" borderId="1" xfId="1" applyFont="1" applyFill="1" applyBorder="1"/>
    <xf numFmtId="167" fontId="0" fillId="3" borderId="1" xfId="1" applyNumberFormat="1" applyFont="1" applyFill="1" applyBorder="1"/>
    <xf numFmtId="0" fontId="3" fillId="8" borderId="1" xfId="0" applyFont="1" applyFill="1" applyBorder="1" applyProtection="1">
      <protection locked="0"/>
    </xf>
    <xf numFmtId="165" fontId="3" fillId="2" borderId="1" xfId="2" applyNumberFormat="1" applyFont="1" applyFill="1" applyBorder="1" applyAlignment="1" applyProtection="1">
      <alignment horizontal="center"/>
      <protection locked="0"/>
    </xf>
    <xf numFmtId="3" fontId="39" fillId="0" borderId="1" xfId="0" applyNumberFormat="1" applyFont="1" applyBorder="1" applyAlignment="1">
      <alignment wrapText="1"/>
    </xf>
    <xf numFmtId="3" fontId="40" fillId="0" borderId="1" xfId="0" applyNumberFormat="1" applyFont="1" applyBorder="1" applyAlignment="1">
      <alignment wrapText="1"/>
    </xf>
    <xf numFmtId="0" fontId="41" fillId="3" borderId="1" xfId="0" applyFont="1" applyFill="1" applyBorder="1" applyAlignment="1">
      <alignment horizontal="left"/>
    </xf>
    <xf numFmtId="0" fontId="41" fillId="3" borderId="1" xfId="0" applyFont="1" applyFill="1" applyBorder="1" applyAlignment="1">
      <alignment horizontal="center"/>
    </xf>
    <xf numFmtId="165" fontId="42" fillId="3" borderId="1" xfId="2" applyNumberFormat="1" applyFont="1" applyFill="1" applyBorder="1" applyAlignment="1" applyProtection="1">
      <alignment horizontal="center" vertical="center"/>
    </xf>
    <xf numFmtId="165" fontId="43" fillId="3" borderId="1" xfId="2" applyNumberFormat="1" applyFont="1" applyFill="1" applyBorder="1" applyProtection="1"/>
    <xf numFmtId="165" fontId="39" fillId="3" borderId="1" xfId="0" applyNumberFormat="1" applyFont="1" applyFill="1" applyBorder="1"/>
    <xf numFmtId="3" fontId="39" fillId="3" borderId="1" xfId="0" applyNumberFormat="1" applyFont="1" applyFill="1" applyBorder="1"/>
    <xf numFmtId="0" fontId="44" fillId="3" borderId="1" xfId="0" applyFont="1" applyFill="1" applyBorder="1" applyAlignment="1">
      <alignment horizontal="right"/>
    </xf>
    <xf numFmtId="0" fontId="44" fillId="3" borderId="1" xfId="0" applyFont="1" applyFill="1" applyBorder="1" applyAlignment="1">
      <alignment horizontal="center"/>
    </xf>
    <xf numFmtId="9" fontId="42" fillId="3" borderId="1" xfId="1" applyFont="1" applyFill="1" applyBorder="1" applyAlignment="1" applyProtection="1">
      <alignment horizontal="center"/>
    </xf>
    <xf numFmtId="0" fontId="39" fillId="3" borderId="1" xfId="0" applyFont="1" applyFill="1" applyBorder="1"/>
    <xf numFmtId="0" fontId="42" fillId="3" borderId="1" xfId="0" applyFont="1" applyFill="1" applyBorder="1" applyAlignment="1">
      <alignment horizontal="right"/>
    </xf>
    <xf numFmtId="0" fontId="43" fillId="3" borderId="1" xfId="0" applyFont="1" applyFill="1" applyBorder="1" applyAlignment="1">
      <alignment horizontal="center"/>
    </xf>
    <xf numFmtId="165" fontId="42" fillId="3" borderId="1" xfId="2" applyNumberFormat="1" applyFont="1" applyFill="1" applyBorder="1" applyAlignment="1" applyProtection="1">
      <alignment horizontal="center"/>
      <protection locked="0"/>
    </xf>
    <xf numFmtId="170" fontId="42" fillId="3" borderId="1" xfId="2" applyNumberFormat="1" applyFont="1" applyFill="1" applyBorder="1" applyAlignment="1" applyProtection="1">
      <alignment horizontal="center"/>
      <protection locked="0"/>
    </xf>
    <xf numFmtId="165" fontId="43" fillId="3" borderId="1" xfId="2" applyNumberFormat="1" applyFont="1" applyFill="1" applyBorder="1" applyAlignment="1" applyProtection="1">
      <alignment horizontal="center"/>
    </xf>
    <xf numFmtId="0" fontId="42" fillId="3" borderId="1" xfId="0" applyFont="1" applyFill="1" applyBorder="1" applyAlignment="1">
      <alignment horizontal="center"/>
    </xf>
    <xf numFmtId="169" fontId="42" fillId="3" borderId="1" xfId="2" applyNumberFormat="1" applyFont="1" applyFill="1" applyBorder="1" applyAlignment="1" applyProtection="1">
      <alignment horizontal="center"/>
      <protection locked="0"/>
    </xf>
    <xf numFmtId="165" fontId="42" fillId="3" borderId="1" xfId="1" applyNumberFormat="1" applyFont="1" applyFill="1" applyBorder="1" applyAlignment="1" applyProtection="1">
      <alignment horizontal="center"/>
      <protection locked="0"/>
    </xf>
    <xf numFmtId="0" fontId="45" fillId="5" borderId="1" xfId="0" applyFont="1" applyFill="1" applyBorder="1" applyAlignment="1">
      <alignment horizontal="right"/>
    </xf>
    <xf numFmtId="0" fontId="46" fillId="0" borderId="1" xfId="0" applyFont="1" applyBorder="1" applyAlignment="1">
      <alignment horizontal="right"/>
    </xf>
    <xf numFmtId="0" fontId="5" fillId="4" borderId="1" xfId="0" applyFont="1" applyFill="1" applyBorder="1"/>
    <xf numFmtId="0" fontId="24" fillId="6" borderId="1" xfId="0" applyFont="1" applyFill="1" applyBorder="1" applyAlignment="1">
      <alignment horizontal="left" vertical="center" wrapText="1"/>
    </xf>
    <xf numFmtId="0" fontId="0" fillId="0" borderId="2" xfId="0" applyBorder="1" applyAlignment="1">
      <alignment horizontal="right" wrapText="1"/>
    </xf>
    <xf numFmtId="0" fontId="0" fillId="0" borderId="3" xfId="0" applyBorder="1" applyAlignment="1">
      <alignment horizontal="right" wrapText="1"/>
    </xf>
    <xf numFmtId="3" fontId="0" fillId="0" borderId="2" xfId="0" applyNumberFormat="1" applyBorder="1" applyAlignment="1">
      <alignment horizontal="center"/>
    </xf>
    <xf numFmtId="3" fontId="0" fillId="0" borderId="4" xfId="0" applyNumberFormat="1" applyBorder="1" applyAlignment="1">
      <alignment horizontal="center"/>
    </xf>
    <xf numFmtId="9" fontId="0" fillId="3" borderId="2" xfId="1" applyFont="1" applyFill="1" applyBorder="1" applyAlignment="1" applyProtection="1">
      <alignment horizontal="center"/>
    </xf>
    <xf numFmtId="9" fontId="0" fillId="3" borderId="4" xfId="1" applyFont="1" applyFill="1" applyBorder="1" applyAlignment="1" applyProtection="1">
      <alignment horizontal="center"/>
    </xf>
    <xf numFmtId="3" fontId="0" fillId="3" borderId="2" xfId="0" applyNumberFormat="1" applyFill="1" applyBorder="1" applyAlignment="1">
      <alignment horizontal="center"/>
    </xf>
    <xf numFmtId="3" fontId="0" fillId="3" borderId="4" xfId="0" applyNumberFormat="1" applyFill="1" applyBorder="1" applyAlignment="1">
      <alignment horizontal="center"/>
    </xf>
    <xf numFmtId="3" fontId="0" fillId="3" borderId="1" xfId="0" applyNumberFormat="1" applyFill="1" applyBorder="1" applyAlignment="1">
      <alignment horizontal="center"/>
    </xf>
    <xf numFmtId="3" fontId="0" fillId="2" borderId="2" xfId="0" applyNumberFormat="1" applyFill="1" applyBorder="1" applyAlignment="1" applyProtection="1">
      <alignment horizontal="center"/>
      <protection locked="0"/>
    </xf>
    <xf numFmtId="3" fontId="0" fillId="2" borderId="4" xfId="0" applyNumberFormat="1" applyFill="1" applyBorder="1" applyAlignment="1" applyProtection="1">
      <alignment horizontal="center"/>
      <protection locked="0"/>
    </xf>
    <xf numFmtId="3" fontId="5" fillId="4" borderId="2" xfId="0" applyNumberFormat="1" applyFont="1" applyFill="1" applyBorder="1" applyAlignment="1">
      <alignment horizontal="right" wrapText="1"/>
    </xf>
    <xf numFmtId="3" fontId="5" fillId="4" borderId="3" xfId="0" applyNumberFormat="1" applyFont="1" applyFill="1" applyBorder="1" applyAlignment="1">
      <alignment horizontal="right" wrapText="1"/>
    </xf>
    <xf numFmtId="3" fontId="5" fillId="4" borderId="4" xfId="0" applyNumberFormat="1" applyFont="1" applyFill="1" applyBorder="1" applyAlignment="1">
      <alignment horizontal="right" wrapText="1"/>
    </xf>
    <xf numFmtId="0" fontId="32" fillId="0" borderId="1" xfId="0" applyFont="1" applyBorder="1" applyAlignment="1">
      <alignment horizontal="left" wrapText="1"/>
    </xf>
    <xf numFmtId="3" fontId="0" fillId="0" borderId="1" xfId="0" applyNumberFormat="1" applyBorder="1" applyAlignment="1">
      <alignment horizontal="left" wrapText="1"/>
    </xf>
    <xf numFmtId="3" fontId="32" fillId="0" borderId="1" xfId="0" applyNumberFormat="1" applyFont="1" applyBorder="1" applyAlignment="1">
      <alignment horizontal="left" wrapText="1"/>
    </xf>
    <xf numFmtId="0" fontId="34" fillId="4" borderId="1" xfId="0" applyFont="1" applyFill="1" applyBorder="1" applyAlignment="1">
      <alignment horizontal="left" wrapText="1"/>
    </xf>
    <xf numFmtId="3" fontId="32" fillId="3" borderId="2" xfId="0" applyNumberFormat="1" applyFont="1" applyFill="1" applyBorder="1" applyAlignment="1">
      <alignment horizontal="left" wrapText="1"/>
    </xf>
    <xf numFmtId="3" fontId="32" fillId="3" borderId="3" xfId="0" applyNumberFormat="1" applyFont="1" applyFill="1" applyBorder="1" applyAlignment="1">
      <alignment horizontal="left" wrapText="1"/>
    </xf>
    <xf numFmtId="3" fontId="32" fillId="3" borderId="4" xfId="0" applyNumberFormat="1" applyFont="1" applyFill="1" applyBorder="1" applyAlignment="1">
      <alignment horizontal="left" wrapText="1"/>
    </xf>
    <xf numFmtId="9" fontId="0" fillId="2" borderId="2" xfId="1" applyFont="1" applyFill="1" applyBorder="1" applyAlignment="1" applyProtection="1">
      <alignment horizontal="center"/>
      <protection locked="0"/>
    </xf>
    <xf numFmtId="9" fontId="0" fillId="2" borderId="4" xfId="1" applyFont="1" applyFill="1" applyBorder="1" applyAlignment="1" applyProtection="1">
      <alignment horizontal="center"/>
      <protection locked="0"/>
    </xf>
    <xf numFmtId="4" fontId="0" fillId="3" borderId="2" xfId="0" applyNumberFormat="1" applyFill="1" applyBorder="1" applyAlignment="1">
      <alignment horizontal="center"/>
    </xf>
    <xf numFmtId="4" fontId="0" fillId="3" borderId="4" xfId="0" applyNumberFormat="1" applyFill="1" applyBorder="1" applyAlignment="1">
      <alignment horizontal="center"/>
    </xf>
    <xf numFmtId="3" fontId="0" fillId="0" borderId="2" xfId="0" applyNumberFormat="1" applyBorder="1" applyAlignment="1">
      <alignment horizontal="left" wrapText="1"/>
    </xf>
    <xf numFmtId="3" fontId="0" fillId="0" borderId="3" xfId="0" applyNumberFormat="1" applyBorder="1" applyAlignment="1">
      <alignment horizontal="left" wrapText="1"/>
    </xf>
    <xf numFmtId="3" fontId="0" fillId="0" borderId="4" xfId="0" applyNumberFormat="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35" fillId="4" borderId="2" xfId="0" applyFont="1" applyFill="1" applyBorder="1" applyAlignment="1">
      <alignment horizontal="left" wrapText="1"/>
    </xf>
    <xf numFmtId="0" fontId="35" fillId="4" borderId="3" xfId="0" applyFont="1" applyFill="1" applyBorder="1" applyAlignment="1">
      <alignment horizontal="left" wrapText="1"/>
    </xf>
    <xf numFmtId="0" fontId="35" fillId="4" borderId="4" xfId="0" applyFont="1" applyFill="1" applyBorder="1" applyAlignment="1">
      <alignment horizontal="lef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9" fontId="0" fillId="3" borderId="2" xfId="1" applyFont="1" applyFill="1" applyBorder="1" applyAlignment="1">
      <alignment horizontal="center"/>
    </xf>
    <xf numFmtId="9" fontId="0" fillId="3" borderId="4" xfId="1" applyFont="1" applyFill="1" applyBorder="1" applyAlignment="1">
      <alignment horizontal="center"/>
    </xf>
    <xf numFmtId="0" fontId="0" fillId="0" borderId="1" xfId="0" applyBorder="1" applyAlignment="1">
      <alignment horizontal="center"/>
    </xf>
    <xf numFmtId="0" fontId="35" fillId="4" borderId="1" xfId="0" applyFont="1" applyFill="1" applyBorder="1" applyAlignment="1">
      <alignment horizontal="left" wrapText="1"/>
    </xf>
    <xf numFmtId="2" fontId="0" fillId="0" borderId="1" xfId="0" applyNumberFormat="1" applyBorder="1" applyAlignment="1">
      <alignment horizontal="left" wrapText="1"/>
    </xf>
    <xf numFmtId="0" fontId="0" fillId="0" borderId="1" xfId="0" applyBorder="1" applyAlignment="1">
      <alignment horizontal="left" wrapText="1"/>
    </xf>
    <xf numFmtId="167" fontId="0" fillId="3" borderId="2" xfId="1" applyNumberFormat="1" applyFont="1" applyFill="1" applyBorder="1" applyAlignment="1">
      <alignment horizontal="center"/>
    </xf>
    <xf numFmtId="167" fontId="0" fillId="3" borderId="4" xfId="1" applyNumberFormat="1" applyFont="1" applyFill="1"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cellXfs>
  <cellStyles count="3">
    <cellStyle name="Komats" xfId="2" builtinId="3"/>
    <cellStyle name="Parasts" xfId="0" builtinId="0"/>
    <cellStyle name="Procenti" xfId="1" builtinId="5"/>
  </cellStyles>
  <dxfs count="2">
    <dxf>
      <font>
        <condense val="0"/>
        <extend val="0"/>
        <color indexed="9"/>
      </font>
    </dxf>
    <dxf>
      <font>
        <condense val="0"/>
        <extend val="0"/>
        <color indexed="9"/>
      </font>
    </dxf>
  </dxfs>
  <tableStyles count="1" defaultTableStyle="TableStyleMedium2" defaultPivotStyle="PivotStyleLight16">
    <tableStyle name="Invisible" pivot="0" table="0" count="0" xr9:uid="{BF60BA87-7EEB-4B9C-A809-D3C3EECB3561}"/>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5264-80A1-4B8D-AAB2-30160154771A}">
  <dimension ref="B1:M79"/>
  <sheetViews>
    <sheetView tabSelected="1" zoomScale="110" zoomScaleNormal="110" workbookViewId="0">
      <selection activeCell="F10" sqref="F10"/>
    </sheetView>
  </sheetViews>
  <sheetFormatPr defaultColWidth="8.81640625" defaultRowHeight="14.5" x14ac:dyDescent="0.35"/>
  <cols>
    <col min="1" max="1" width="3.90625" customWidth="1"/>
    <col min="2" max="2" width="56.453125" customWidth="1"/>
    <col min="3" max="3" width="12.54296875" customWidth="1"/>
    <col min="4" max="4" width="13.08984375" customWidth="1"/>
    <col min="5" max="5" width="11.453125" bestFit="1" customWidth="1"/>
    <col min="6" max="8" width="10.453125" bestFit="1" customWidth="1"/>
    <col min="9" max="9" width="12.453125" customWidth="1"/>
    <col min="10" max="10" width="14.90625" customWidth="1"/>
    <col min="11" max="11" width="11.90625" customWidth="1"/>
    <col min="12" max="12" width="12.90625" customWidth="1"/>
  </cols>
  <sheetData>
    <row r="1" spans="2:12" ht="44" customHeight="1" x14ac:dyDescent="0.35">
      <c r="D1" s="89"/>
      <c r="E1" s="89"/>
      <c r="F1" s="89"/>
      <c r="G1" s="89"/>
      <c r="H1" s="254" t="s">
        <v>185</v>
      </c>
      <c r="I1" s="255"/>
      <c r="J1" s="255"/>
      <c r="K1" s="255"/>
      <c r="L1" s="255"/>
    </row>
    <row r="2" spans="2:12" ht="58" x14ac:dyDescent="0.35">
      <c r="B2" s="1"/>
      <c r="C2" s="1"/>
      <c r="D2" s="91" t="s">
        <v>89</v>
      </c>
      <c r="E2" s="91" t="s">
        <v>90</v>
      </c>
      <c r="F2" s="91" t="s">
        <v>91</v>
      </c>
      <c r="G2" s="91" t="s">
        <v>92</v>
      </c>
      <c r="H2" s="91" t="s">
        <v>93</v>
      </c>
      <c r="I2" s="92" t="s">
        <v>99</v>
      </c>
      <c r="J2" s="93" t="s">
        <v>100</v>
      </c>
      <c r="K2" s="93" t="s">
        <v>102</v>
      </c>
      <c r="L2" s="92" t="s">
        <v>101</v>
      </c>
    </row>
    <row r="3" spans="2:12" ht="15.5" x14ac:dyDescent="0.35">
      <c r="B3" s="94" t="s">
        <v>0</v>
      </c>
      <c r="C3" s="95" t="s">
        <v>1</v>
      </c>
      <c r="D3" s="96">
        <f>D4+D7</f>
        <v>0</v>
      </c>
      <c r="E3" s="96">
        <f>E4+E7</f>
        <v>0</v>
      </c>
      <c r="F3" s="96">
        <f>F4+F7</f>
        <v>0</v>
      </c>
      <c r="G3" s="96">
        <f>G4+G7</f>
        <v>0</v>
      </c>
      <c r="H3" s="96">
        <f>H4+H7</f>
        <v>0</v>
      </c>
      <c r="I3" s="96">
        <f>AVERAGE(D3:H3)</f>
        <v>0</v>
      </c>
      <c r="J3" s="96">
        <f>SUM(D3:H3)</f>
        <v>0</v>
      </c>
      <c r="K3" s="96">
        <f>K4+K7</f>
        <v>0</v>
      </c>
      <c r="L3" s="97">
        <f>K3</f>
        <v>0</v>
      </c>
    </row>
    <row r="4" spans="2:12" x14ac:dyDescent="0.35">
      <c r="B4" s="98" t="s">
        <v>2</v>
      </c>
      <c r="C4" s="99" t="s">
        <v>1</v>
      </c>
      <c r="D4" s="100">
        <f>D5*D6</f>
        <v>0</v>
      </c>
      <c r="E4" s="100">
        <f t="shared" ref="E4:H4" si="0">E5*E6</f>
        <v>0</v>
      </c>
      <c r="F4" s="100">
        <f t="shared" si="0"/>
        <v>0</v>
      </c>
      <c r="G4" s="100">
        <f t="shared" si="0"/>
        <v>0</v>
      </c>
      <c r="H4" s="100">
        <f t="shared" si="0"/>
        <v>0</v>
      </c>
      <c r="I4" s="101"/>
      <c r="J4" s="102">
        <f>SUM(D4:H4)</f>
        <v>0</v>
      </c>
      <c r="K4" s="103">
        <f>I77</f>
        <v>0</v>
      </c>
      <c r="L4" s="103">
        <f>K4</f>
        <v>0</v>
      </c>
    </row>
    <row r="5" spans="2:12" ht="15.5" x14ac:dyDescent="0.35">
      <c r="B5" s="98" t="s">
        <v>3</v>
      </c>
      <c r="C5" s="99" t="s">
        <v>1</v>
      </c>
      <c r="D5" s="48"/>
      <c r="E5" s="48"/>
      <c r="F5" s="48"/>
      <c r="G5" s="48"/>
      <c r="H5" s="48"/>
      <c r="I5" s="101"/>
      <c r="J5" s="104"/>
      <c r="K5" s="105"/>
      <c r="L5" s="105"/>
    </row>
    <row r="6" spans="2:12" x14ac:dyDescent="0.35">
      <c r="B6" s="106" t="s">
        <v>4</v>
      </c>
      <c r="C6" s="107" t="s">
        <v>5</v>
      </c>
      <c r="D6" s="49"/>
      <c r="E6" s="108">
        <f t="shared" ref="E6:H6" si="1">D6</f>
        <v>0</v>
      </c>
      <c r="F6" s="108">
        <f t="shared" si="1"/>
        <v>0</v>
      </c>
      <c r="G6" s="108">
        <f t="shared" si="1"/>
        <v>0</v>
      </c>
      <c r="H6" s="108">
        <f t="shared" si="1"/>
        <v>0</v>
      </c>
      <c r="I6" s="109"/>
      <c r="J6" s="82"/>
      <c r="K6" s="1"/>
      <c r="L6" s="1"/>
    </row>
    <row r="7" spans="2:12" x14ac:dyDescent="0.35">
      <c r="B7" s="98" t="s">
        <v>6</v>
      </c>
      <c r="C7" s="99" t="s">
        <v>1</v>
      </c>
      <c r="D7" s="110">
        <f>D5/50</f>
        <v>0</v>
      </c>
      <c r="E7" s="110">
        <f t="shared" ref="E7:H7" si="2">E5/50</f>
        <v>0</v>
      </c>
      <c r="F7" s="110">
        <f t="shared" si="2"/>
        <v>0</v>
      </c>
      <c r="G7" s="110">
        <f t="shared" si="2"/>
        <v>0</v>
      </c>
      <c r="H7" s="110">
        <f t="shared" si="2"/>
        <v>0</v>
      </c>
      <c r="I7" s="101"/>
      <c r="J7" s="102">
        <f>SUM(D7:H7)</f>
        <v>0</v>
      </c>
      <c r="K7" s="103">
        <f>I76</f>
        <v>0</v>
      </c>
      <c r="L7" s="103">
        <f>K7</f>
        <v>0</v>
      </c>
    </row>
    <row r="8" spans="2:12" ht="15.5" x14ac:dyDescent="0.35">
      <c r="B8" s="94" t="s">
        <v>7</v>
      </c>
      <c r="C8" s="95" t="s">
        <v>1</v>
      </c>
      <c r="D8" s="96">
        <f>D9</f>
        <v>0</v>
      </c>
      <c r="E8" s="96">
        <f>E9</f>
        <v>0</v>
      </c>
      <c r="F8" s="96">
        <f>F9</f>
        <v>0</v>
      </c>
      <c r="G8" s="96">
        <f>G9</f>
        <v>0</v>
      </c>
      <c r="H8" s="96">
        <f>H9</f>
        <v>0</v>
      </c>
      <c r="I8" s="96">
        <f>AVERAGE(D8:H8)</f>
        <v>0</v>
      </c>
      <c r="J8" s="111">
        <f>SUM(D8:H8)</f>
        <v>0</v>
      </c>
      <c r="K8" s="112">
        <f>J8</f>
        <v>0</v>
      </c>
      <c r="L8" s="229"/>
    </row>
    <row r="9" spans="2:12" x14ac:dyDescent="0.35">
      <c r="B9" s="98" t="s">
        <v>8</v>
      </c>
      <c r="C9" s="99" t="s">
        <v>1</v>
      </c>
      <c r="D9" s="50"/>
      <c r="E9" s="50"/>
      <c r="F9" s="50"/>
      <c r="G9" s="50"/>
      <c r="H9" s="50"/>
      <c r="I9" s="100"/>
      <c r="J9" s="82"/>
      <c r="K9" s="1"/>
      <c r="L9" s="1"/>
    </row>
    <row r="10" spans="2:12" ht="15.5" x14ac:dyDescent="0.35">
      <c r="B10" s="113" t="s">
        <v>9</v>
      </c>
      <c r="C10" s="114" t="s">
        <v>1</v>
      </c>
      <c r="D10" s="96">
        <f>D11+D15+D19+D30+D31+D23</f>
        <v>0</v>
      </c>
      <c r="E10" s="96">
        <f t="shared" ref="E10:H10" si="3">E11+E15+E19+E30+E31+E23</f>
        <v>0</v>
      </c>
      <c r="F10" s="96">
        <f t="shared" si="3"/>
        <v>0</v>
      </c>
      <c r="G10" s="96">
        <f t="shared" si="3"/>
        <v>0</v>
      </c>
      <c r="H10" s="96">
        <f t="shared" si="3"/>
        <v>0</v>
      </c>
      <c r="I10" s="96">
        <f>AVERAGE(D10:H10)</f>
        <v>0</v>
      </c>
      <c r="J10" s="111">
        <f t="shared" ref="J10:J16" si="4">SUM(D10:H10)</f>
        <v>0</v>
      </c>
      <c r="K10" s="96" t="e">
        <f>K11+K15+K19+K31+K23+K30</f>
        <v>#DIV/0!</v>
      </c>
      <c r="L10" s="97">
        <f>L11+L15+L19+L23+L30+L31</f>
        <v>0</v>
      </c>
    </row>
    <row r="11" spans="2:12" x14ac:dyDescent="0.35">
      <c r="B11" s="115" t="s">
        <v>10</v>
      </c>
      <c r="C11" s="116" t="s">
        <v>1</v>
      </c>
      <c r="D11" s="117">
        <f>D12+D13+D14</f>
        <v>0</v>
      </c>
      <c r="E11" s="117">
        <f t="shared" ref="E11:H11" si="5">E12+E13+E14</f>
        <v>0</v>
      </c>
      <c r="F11" s="117">
        <f t="shared" si="5"/>
        <v>0</v>
      </c>
      <c r="G11" s="117">
        <f t="shared" si="5"/>
        <v>0</v>
      </c>
      <c r="H11" s="117">
        <f t="shared" si="5"/>
        <v>0</v>
      </c>
      <c r="I11" s="117"/>
      <c r="J11" s="118">
        <f t="shared" si="4"/>
        <v>0</v>
      </c>
      <c r="K11" s="119" t="e">
        <f>K12+K13+K14</f>
        <v>#DIV/0!</v>
      </c>
      <c r="L11" s="51"/>
    </row>
    <row r="12" spans="2:12" x14ac:dyDescent="0.35">
      <c r="B12" s="120" t="s">
        <v>11</v>
      </c>
      <c r="C12" s="121" t="s">
        <v>1</v>
      </c>
      <c r="D12" s="52"/>
      <c r="E12" s="52"/>
      <c r="F12" s="52"/>
      <c r="G12" s="52"/>
      <c r="H12" s="52"/>
      <c r="I12" s="122"/>
      <c r="J12" s="103">
        <f t="shared" si="4"/>
        <v>0</v>
      </c>
      <c r="K12" s="123">
        <f>J12</f>
        <v>0</v>
      </c>
      <c r="L12" s="103"/>
    </row>
    <row r="13" spans="2:12" x14ac:dyDescent="0.35">
      <c r="B13" s="120" t="s">
        <v>12</v>
      </c>
      <c r="C13" s="121" t="s">
        <v>1</v>
      </c>
      <c r="D13" s="52"/>
      <c r="E13" s="52"/>
      <c r="F13" s="52"/>
      <c r="G13" s="52"/>
      <c r="H13" s="52"/>
      <c r="I13" s="122"/>
      <c r="J13" s="103">
        <f t="shared" si="4"/>
        <v>0</v>
      </c>
      <c r="K13" s="123" t="e">
        <f>D13/E45*E49+E13/F45*F49+F13/G45*G49+G13/H45*H49+H13/I45*I49</f>
        <v>#DIV/0!</v>
      </c>
      <c r="L13" s="124"/>
    </row>
    <row r="14" spans="2:12" x14ac:dyDescent="0.35">
      <c r="B14" s="120" t="s">
        <v>13</v>
      </c>
      <c r="C14" s="121" t="s">
        <v>1</v>
      </c>
      <c r="D14" s="52"/>
      <c r="E14" s="52"/>
      <c r="F14" s="52"/>
      <c r="G14" s="52"/>
      <c r="H14" s="52"/>
      <c r="I14" s="122"/>
      <c r="J14" s="103">
        <f t="shared" si="4"/>
        <v>0</v>
      </c>
      <c r="K14" s="123" t="e">
        <f>D14/E56*E60+E14/F56*F60+F14/G56*G60+G14/H56*H60+H14/I56*I60</f>
        <v>#DIV/0!</v>
      </c>
      <c r="L14" s="124"/>
    </row>
    <row r="15" spans="2:12" ht="25.4" customHeight="1" x14ac:dyDescent="0.35">
      <c r="B15" s="125" t="s">
        <v>14</v>
      </c>
      <c r="C15" s="126" t="s">
        <v>1</v>
      </c>
      <c r="D15" s="127">
        <f>D16+D17+D18</f>
        <v>0</v>
      </c>
      <c r="E15" s="127">
        <f>E16+E17+E18</f>
        <v>0</v>
      </c>
      <c r="F15" s="127">
        <f t="shared" ref="F15:H15" si="6">F16+F17+F18</f>
        <v>0</v>
      </c>
      <c r="G15" s="127">
        <f t="shared" si="6"/>
        <v>0</v>
      </c>
      <c r="H15" s="127">
        <f t="shared" si="6"/>
        <v>0</v>
      </c>
      <c r="I15" s="128">
        <f>SUM(D15:H15)</f>
        <v>0</v>
      </c>
      <c r="J15" s="129">
        <f t="shared" si="4"/>
        <v>0</v>
      </c>
      <c r="K15" s="118" t="e">
        <f>K16+K17+K18</f>
        <v>#DIV/0!</v>
      </c>
      <c r="L15" s="51">
        <f>L16+L17+L18</f>
        <v>0</v>
      </c>
    </row>
    <row r="16" spans="2:12" ht="14.4" customHeight="1" x14ac:dyDescent="0.35">
      <c r="B16" s="120" t="s">
        <v>15</v>
      </c>
      <c r="C16" s="130" t="s">
        <v>1</v>
      </c>
      <c r="D16" s="53"/>
      <c r="E16" s="54"/>
      <c r="F16" s="54"/>
      <c r="G16" s="54"/>
      <c r="H16" s="54"/>
      <c r="I16" s="131"/>
      <c r="J16" s="132">
        <f t="shared" si="4"/>
        <v>0</v>
      </c>
      <c r="K16" s="133">
        <f>J16</f>
        <v>0</v>
      </c>
      <c r="L16" s="134"/>
    </row>
    <row r="17" spans="2:13" ht="13.4" customHeight="1" x14ac:dyDescent="0.35">
      <c r="B17" s="135" t="s">
        <v>16</v>
      </c>
      <c r="C17" s="130" t="s">
        <v>1</v>
      </c>
      <c r="D17" s="53"/>
      <c r="E17" s="54"/>
      <c r="F17" s="54"/>
      <c r="G17" s="54"/>
      <c r="H17" s="54"/>
      <c r="I17" s="131"/>
      <c r="J17" s="132">
        <f t="shared" ref="J17:J18" si="7">SUM(D17:H17)</f>
        <v>0</v>
      </c>
      <c r="K17" s="123" t="e">
        <f>D17/D49*D53+E17/E49*E53+F17/F49*F53+G17/G49*G53+H17/H49*H53</f>
        <v>#DIV/0!</v>
      </c>
      <c r="L17" s="136"/>
      <c r="M17" s="137"/>
    </row>
    <row r="18" spans="2:13" ht="12.65" customHeight="1" x14ac:dyDescent="0.35">
      <c r="B18" s="135" t="s">
        <v>17</v>
      </c>
      <c r="C18" s="130" t="s">
        <v>1</v>
      </c>
      <c r="D18" s="53"/>
      <c r="E18" s="55"/>
      <c r="F18" s="54"/>
      <c r="G18" s="54"/>
      <c r="H18" s="54"/>
      <c r="I18" s="131"/>
      <c r="J18" s="132">
        <f t="shared" si="7"/>
        <v>0</v>
      </c>
      <c r="K18" s="123" t="e">
        <f>D18/E45*E49+E18/F45*F49+F18/G45*G49+G18/H45*H49+H18/I45*I49</f>
        <v>#DIV/0!</v>
      </c>
      <c r="L18" s="136"/>
    </row>
    <row r="19" spans="2:13" x14ac:dyDescent="0.35">
      <c r="B19" s="138" t="s">
        <v>18</v>
      </c>
      <c r="C19" s="139" t="s">
        <v>1</v>
      </c>
      <c r="D19" s="127">
        <f>D20+D21+D22</f>
        <v>0</v>
      </c>
      <c r="E19" s="127">
        <f t="shared" ref="E19" si="8">E20+E21+E22</f>
        <v>0</v>
      </c>
      <c r="F19" s="127">
        <f>F20+F21+F22</f>
        <v>0</v>
      </c>
      <c r="G19" s="127">
        <f>G20+G21+G22</f>
        <v>0</v>
      </c>
      <c r="H19" s="127">
        <f>H20+H21+H22</f>
        <v>0</v>
      </c>
      <c r="I19" s="128">
        <f>SUM(D19:H19)</f>
        <v>0</v>
      </c>
      <c r="J19" s="129">
        <f>SUM(D19:H19)</f>
        <v>0</v>
      </c>
      <c r="K19" s="140" t="e">
        <f>K20+K21+K22</f>
        <v>#DIV/0!</v>
      </c>
      <c r="L19" s="56">
        <f>L20+L21+L22</f>
        <v>0</v>
      </c>
    </row>
    <row r="20" spans="2:13" x14ac:dyDescent="0.35">
      <c r="B20" s="120" t="s">
        <v>19</v>
      </c>
      <c r="C20" s="130" t="s">
        <v>1</v>
      </c>
      <c r="D20" s="53"/>
      <c r="E20" s="54"/>
      <c r="F20" s="54"/>
      <c r="G20" s="54"/>
      <c r="H20" s="54"/>
      <c r="I20" s="131"/>
      <c r="J20" s="103">
        <f>SUM(D20:H20)</f>
        <v>0</v>
      </c>
      <c r="K20" s="123">
        <f>J20</f>
        <v>0</v>
      </c>
      <c r="L20" s="134"/>
    </row>
    <row r="21" spans="2:13" x14ac:dyDescent="0.35">
      <c r="B21" s="135" t="s">
        <v>16</v>
      </c>
      <c r="C21" s="130" t="s">
        <v>1</v>
      </c>
      <c r="D21" s="53"/>
      <c r="E21" s="53"/>
      <c r="F21" s="53"/>
      <c r="G21" s="53"/>
      <c r="H21" s="53"/>
      <c r="I21" s="141"/>
      <c r="J21" s="103">
        <f>J15+J19</f>
        <v>0</v>
      </c>
      <c r="K21" s="123" t="e">
        <f>D21/D53*D56+E21/E53*E56+F21/F53*F56+G21/G53*G56+H21/H53*H56</f>
        <v>#DIV/0!</v>
      </c>
      <c r="L21" s="136"/>
      <c r="M21" s="137"/>
    </row>
    <row r="22" spans="2:13" x14ac:dyDescent="0.35">
      <c r="B22" s="135" t="s">
        <v>17</v>
      </c>
      <c r="C22" s="130" t="s">
        <v>1</v>
      </c>
      <c r="D22" s="53"/>
      <c r="E22" s="53"/>
      <c r="F22" s="53"/>
      <c r="G22" s="53"/>
      <c r="H22" s="53"/>
      <c r="I22" s="141"/>
      <c r="J22" s="103">
        <f>J16+J20</f>
        <v>0</v>
      </c>
      <c r="K22" s="123" t="e">
        <f>D22/E49*E53+E22/F49*F53+F22/G49*G53+G22/H49*H53+H22/I49*I53</f>
        <v>#DIV/0!</v>
      </c>
      <c r="L22" s="136"/>
    </row>
    <row r="23" spans="2:13" hidden="1" x14ac:dyDescent="0.35">
      <c r="B23" s="232" t="s">
        <v>20</v>
      </c>
      <c r="C23" s="233" t="s">
        <v>1</v>
      </c>
      <c r="D23" s="234">
        <f>D24+D27</f>
        <v>0</v>
      </c>
      <c r="E23" s="234">
        <f>E24+E27</f>
        <v>0</v>
      </c>
      <c r="F23" s="234">
        <f>F24+F27</f>
        <v>0</v>
      </c>
      <c r="G23" s="234">
        <f>G24+G27</f>
        <v>0</v>
      </c>
      <c r="H23" s="234">
        <f>H24+H27</f>
        <v>0</v>
      </c>
      <c r="I23" s="235">
        <f>SUM(D23:H23)</f>
        <v>0</v>
      </c>
      <c r="J23" s="236">
        <f>SUM(D23:H23)</f>
        <v>0</v>
      </c>
      <c r="K23" s="237">
        <f>'6_mēn_1_TP'!J22+'6_mēn_2_TP'!I22+'6_mēn_3_TP'!H22+'6_mēn_4_TP'!G22+'6_mēn_5_TP'!F22+I67+SUM(D67:H67)</f>
        <v>0</v>
      </c>
      <c r="L23" s="237">
        <f>I66</f>
        <v>0</v>
      </c>
      <c r="M23" s="144"/>
    </row>
    <row r="24" spans="2:13" hidden="1" x14ac:dyDescent="0.35">
      <c r="B24" s="238" t="s">
        <v>21</v>
      </c>
      <c r="C24" s="239" t="s">
        <v>1</v>
      </c>
      <c r="D24" s="234">
        <f>D25*D26</f>
        <v>0</v>
      </c>
      <c r="E24" s="234">
        <f>E25*E26</f>
        <v>0</v>
      </c>
      <c r="F24" s="234">
        <f>F25*F26</f>
        <v>0</v>
      </c>
      <c r="G24" s="234">
        <f>G25*G26</f>
        <v>0</v>
      </c>
      <c r="H24" s="234">
        <f>H25*H26</f>
        <v>0</v>
      </c>
      <c r="I24" s="240"/>
      <c r="J24" s="241"/>
      <c r="K24" s="241"/>
      <c r="L24" s="241"/>
    </row>
    <row r="25" spans="2:13" hidden="1" x14ac:dyDescent="0.35">
      <c r="B25" s="242" t="s">
        <v>22</v>
      </c>
      <c r="C25" s="243" t="s">
        <v>23</v>
      </c>
      <c r="D25" s="244"/>
      <c r="E25" s="244"/>
      <c r="F25" s="244"/>
      <c r="G25" s="244"/>
      <c r="H25" s="244"/>
      <c r="I25" s="240"/>
      <c r="J25" s="241"/>
      <c r="K25" s="241"/>
      <c r="L25" s="241"/>
    </row>
    <row r="26" spans="2:13" hidden="1" x14ac:dyDescent="0.35">
      <c r="B26" s="242" t="s">
        <v>24</v>
      </c>
      <c r="C26" s="243" t="s">
        <v>25</v>
      </c>
      <c r="D26" s="245"/>
      <c r="E26" s="245"/>
      <c r="F26" s="245"/>
      <c r="G26" s="245"/>
      <c r="H26" s="245"/>
      <c r="I26" s="240"/>
      <c r="J26" s="241"/>
      <c r="K26" s="241"/>
      <c r="L26" s="241"/>
    </row>
    <row r="27" spans="2:13" hidden="1" x14ac:dyDescent="0.35">
      <c r="B27" s="238" t="s">
        <v>26</v>
      </c>
      <c r="C27" s="239" t="s">
        <v>1</v>
      </c>
      <c r="D27" s="246">
        <f>D29*D28</f>
        <v>0</v>
      </c>
      <c r="E27" s="246">
        <f t="shared" ref="E27:H27" si="9">E29*E28</f>
        <v>0</v>
      </c>
      <c r="F27" s="246">
        <f t="shared" si="9"/>
        <v>0</v>
      </c>
      <c r="G27" s="246">
        <f t="shared" si="9"/>
        <v>0</v>
      </c>
      <c r="H27" s="246">
        <f t="shared" si="9"/>
        <v>0</v>
      </c>
      <c r="I27" s="240"/>
      <c r="J27" s="241"/>
      <c r="K27" s="241"/>
      <c r="L27" s="241"/>
    </row>
    <row r="28" spans="2:13" hidden="1" x14ac:dyDescent="0.35">
      <c r="B28" s="242" t="s">
        <v>27</v>
      </c>
      <c r="C28" s="247" t="s">
        <v>28</v>
      </c>
      <c r="D28" s="248"/>
      <c r="E28" s="248"/>
      <c r="F28" s="248"/>
      <c r="G28" s="248"/>
      <c r="H28" s="248"/>
      <c r="I28" s="240"/>
      <c r="J28" s="241"/>
      <c r="K28" s="241"/>
      <c r="L28" s="241"/>
    </row>
    <row r="29" spans="2:13" hidden="1" x14ac:dyDescent="0.35">
      <c r="B29" s="242" t="s">
        <v>29</v>
      </c>
      <c r="C29" s="247" t="s">
        <v>30</v>
      </c>
      <c r="D29" s="244"/>
      <c r="E29" s="249"/>
      <c r="F29" s="249"/>
      <c r="G29" s="249"/>
      <c r="H29" s="249"/>
      <c r="I29" s="240"/>
      <c r="J29" s="241"/>
      <c r="K29" s="241"/>
      <c r="L29" s="241"/>
    </row>
    <row r="30" spans="2:13" ht="26.5" x14ac:dyDescent="0.35">
      <c r="B30" s="148" t="s">
        <v>31</v>
      </c>
      <c r="C30" s="126" t="s">
        <v>1</v>
      </c>
      <c r="D30" s="142"/>
      <c r="E30" s="142"/>
      <c r="F30" s="142"/>
      <c r="G30" s="142"/>
      <c r="H30" s="142"/>
      <c r="I30" s="149"/>
      <c r="J30" s="118">
        <f>SUM(D30:H30)</f>
        <v>0</v>
      </c>
      <c r="K30" s="143">
        <f>'6_mēn_1_TP'!J23+'6_mēn_2_TP'!I23+'6_mēn_3_TP'!H23+'6_mēn_4_TP'!G23+'6_mēn_5_TP'!F23</f>
        <v>0</v>
      </c>
      <c r="L30" s="56"/>
      <c r="M30" s="144"/>
    </row>
    <row r="31" spans="2:13" x14ac:dyDescent="0.35">
      <c r="B31" s="253" t="s">
        <v>167</v>
      </c>
      <c r="C31" s="116" t="s">
        <v>1</v>
      </c>
      <c r="D31" s="150">
        <f>D32*D33</f>
        <v>0</v>
      </c>
      <c r="E31" s="150">
        <f>E32*E33</f>
        <v>0</v>
      </c>
      <c r="F31" s="150">
        <f>F32*F33</f>
        <v>0</v>
      </c>
      <c r="G31" s="150">
        <f>G32*G33</f>
        <v>0</v>
      </c>
      <c r="H31" s="150">
        <f>H32*H33</f>
        <v>0</v>
      </c>
      <c r="I31" s="150"/>
      <c r="J31" s="118">
        <f>SUM(D31:H31)</f>
        <v>0</v>
      </c>
      <c r="K31" s="143">
        <f>'6_mēn_1_TP'!J3+'6_mēn_2_TP'!I3+'6_mēn_3_TP'!H3+'6_mēn_4_TP'!G3+'6_mēn_5_TP'!F3</f>
        <v>0</v>
      </c>
      <c r="L31" s="51"/>
    </row>
    <row r="32" spans="2:13" x14ac:dyDescent="0.35">
      <c r="B32" s="151" t="s">
        <v>168</v>
      </c>
      <c r="C32" s="152" t="s">
        <v>32</v>
      </c>
      <c r="D32" s="57"/>
      <c r="E32" s="57"/>
      <c r="F32" s="57"/>
      <c r="G32" s="57"/>
      <c r="H32" s="57"/>
      <c r="I32" s="153"/>
      <c r="J32" s="1"/>
      <c r="K32" s="1"/>
      <c r="L32" s="1"/>
    </row>
    <row r="33" spans="2:12" x14ac:dyDescent="0.35">
      <c r="B33" s="151" t="s">
        <v>33</v>
      </c>
      <c r="C33" s="152" t="s">
        <v>34</v>
      </c>
      <c r="D33" s="57"/>
      <c r="E33" s="57"/>
      <c r="F33" s="57"/>
      <c r="G33" s="57"/>
      <c r="H33" s="57"/>
      <c r="I33" s="153"/>
      <c r="J33" s="1"/>
      <c r="K33" s="1"/>
      <c r="L33" s="1"/>
    </row>
    <row r="34" spans="2:12" ht="15.5" x14ac:dyDescent="0.35">
      <c r="B34" s="154" t="s">
        <v>35</v>
      </c>
      <c r="C34" s="154"/>
      <c r="D34" s="155">
        <f>D3+D8+D10</f>
        <v>0</v>
      </c>
      <c r="E34" s="155">
        <f>E3+E8+E10</f>
        <v>0</v>
      </c>
      <c r="F34" s="155">
        <f>F3+F8+F10</f>
        <v>0</v>
      </c>
      <c r="G34" s="155">
        <f>G3+G8+G10</f>
        <v>0</v>
      </c>
      <c r="H34" s="155">
        <f>H3+H8+H10</f>
        <v>0</v>
      </c>
      <c r="I34" s="156">
        <f>(D34+E34+F34+G34+H34)/5</f>
        <v>0</v>
      </c>
      <c r="J34" s="155">
        <f>J3+J8+J10</f>
        <v>0</v>
      </c>
      <c r="K34" s="155" t="e">
        <f>K3+K8+K10</f>
        <v>#DIV/0!</v>
      </c>
      <c r="L34" s="155">
        <f>L3+L8+L10</f>
        <v>0</v>
      </c>
    </row>
    <row r="35" spans="2:12" ht="15.5" x14ac:dyDescent="0.35">
      <c r="B35" s="157"/>
      <c r="C35" s="157"/>
      <c r="D35" s="158"/>
      <c r="E35" s="158"/>
      <c r="F35" s="158"/>
      <c r="G35" s="158"/>
      <c r="H35" s="158"/>
      <c r="I35" s="159"/>
      <c r="J35" s="158"/>
      <c r="K35" s="158"/>
      <c r="L35" s="158"/>
    </row>
    <row r="36" spans="2:12" ht="15.5" x14ac:dyDescent="0.35">
      <c r="B36" s="157"/>
      <c r="C36" s="157"/>
      <c r="D36" s="158"/>
      <c r="E36" s="158"/>
      <c r="F36" s="158"/>
      <c r="G36" s="158"/>
      <c r="H36" s="158"/>
      <c r="I36" s="159"/>
      <c r="J36" s="158"/>
      <c r="K36" s="158"/>
      <c r="L36" s="158"/>
    </row>
    <row r="37" spans="2:12" ht="15.5" x14ac:dyDescent="0.35">
      <c r="B37" s="160"/>
      <c r="C37" s="160"/>
      <c r="D37" s="91" t="str">
        <f>D2</f>
        <v>1_TP</v>
      </c>
      <c r="E37" s="91" t="str">
        <f>E2</f>
        <v>2_TP</v>
      </c>
      <c r="F37" s="91" t="str">
        <f>F2</f>
        <v>3_TP</v>
      </c>
      <c r="G37" s="91" t="str">
        <f>G2</f>
        <v>4_TP</v>
      </c>
      <c r="H37" s="91" t="str">
        <f>H2</f>
        <v>5_TP</v>
      </c>
    </row>
    <row r="38" spans="2:12" x14ac:dyDescent="0.35">
      <c r="B38" s="161" t="s">
        <v>163</v>
      </c>
      <c r="C38" s="162" t="s">
        <v>1</v>
      </c>
      <c r="D38" s="163">
        <f>D39+D40</f>
        <v>0</v>
      </c>
      <c r="E38" s="163">
        <f>E39+E40</f>
        <v>0</v>
      </c>
      <c r="F38" s="163">
        <f>F39+F40</f>
        <v>0</v>
      </c>
      <c r="G38" s="163">
        <f>G39+G40</f>
        <v>0</v>
      </c>
      <c r="H38" s="163">
        <f>H39+H40</f>
        <v>0</v>
      </c>
      <c r="I38" s="164"/>
    </row>
    <row r="39" spans="2:12" x14ac:dyDescent="0.35">
      <c r="B39" s="165" t="s">
        <v>36</v>
      </c>
      <c r="C39" s="166" t="s">
        <v>1</v>
      </c>
      <c r="D39" s="60"/>
      <c r="E39" s="60"/>
      <c r="F39" s="60"/>
      <c r="G39" s="60"/>
      <c r="H39" s="60"/>
      <c r="I39" s="167"/>
    </row>
    <row r="40" spans="2:12" x14ac:dyDescent="0.35">
      <c r="B40" s="165" t="s">
        <v>37</v>
      </c>
      <c r="C40" s="166" t="s">
        <v>1</v>
      </c>
      <c r="D40" s="60"/>
      <c r="E40" s="60"/>
      <c r="F40" s="60"/>
      <c r="G40" s="60"/>
      <c r="H40" s="60"/>
      <c r="I40" s="167"/>
    </row>
    <row r="41" spans="2:12" x14ac:dyDescent="0.35">
      <c r="B41" s="168" t="s">
        <v>164</v>
      </c>
      <c r="C41" s="169" t="s">
        <v>1</v>
      </c>
      <c r="D41" s="60"/>
      <c r="E41" s="60"/>
      <c r="F41" s="60"/>
      <c r="G41" s="60"/>
      <c r="H41" s="60"/>
      <c r="I41" s="167"/>
    </row>
    <row r="42" spans="2:12" x14ac:dyDescent="0.35">
      <c r="B42" s="170"/>
      <c r="C42" s="171"/>
      <c r="D42" s="172"/>
      <c r="E42" s="172"/>
      <c r="F42" s="172"/>
      <c r="G42" s="172"/>
      <c r="H42" s="172"/>
      <c r="I42" s="167"/>
    </row>
    <row r="43" spans="2:12" ht="32.4" customHeight="1" x14ac:dyDescent="0.35">
      <c r="B43" s="173"/>
      <c r="C43" s="174"/>
      <c r="D43" s="175" t="s">
        <v>161</v>
      </c>
      <c r="E43" s="82" t="str">
        <f>D37</f>
        <v>1_TP</v>
      </c>
      <c r="F43" s="82" t="str">
        <f t="shared" ref="F43:I43" si="10">E37</f>
        <v>2_TP</v>
      </c>
      <c r="G43" s="82" t="str">
        <f t="shared" si="10"/>
        <v>3_TP</v>
      </c>
      <c r="H43" s="82" t="str">
        <f t="shared" si="10"/>
        <v>4_TP</v>
      </c>
      <c r="I43" s="82" t="str">
        <f t="shared" si="10"/>
        <v>5_TP</v>
      </c>
    </row>
    <row r="44" spans="2:12" ht="33" customHeight="1" x14ac:dyDescent="0.35">
      <c r="B44" s="176" t="s">
        <v>123</v>
      </c>
      <c r="C44" s="177" t="s">
        <v>5</v>
      </c>
      <c r="D44" s="61"/>
      <c r="E44" s="62"/>
      <c r="F44" s="62"/>
      <c r="G44" s="62"/>
      <c r="H44" s="62"/>
      <c r="I44" s="62"/>
      <c r="J44" s="178"/>
    </row>
    <row r="45" spans="2:12" ht="15" x14ac:dyDescent="0.35">
      <c r="B45" s="176" t="s">
        <v>120</v>
      </c>
      <c r="C45" s="177"/>
      <c r="D45" s="63"/>
      <c r="E45" s="179">
        <f>D45*(1+E44)</f>
        <v>0</v>
      </c>
      <c r="F45" s="179">
        <f>E45*(1+F44)</f>
        <v>0</v>
      </c>
      <c r="G45" s="179">
        <f>F45*(1+G44)</f>
        <v>0</v>
      </c>
      <c r="H45" s="179">
        <f>G45*(1+H44)</f>
        <v>0</v>
      </c>
      <c r="I45" s="179">
        <f t="shared" ref="I45" si="11">H45*(1+I44)</f>
        <v>0</v>
      </c>
      <c r="J45" s="178"/>
    </row>
    <row r="46" spans="2:12" s="182" customFormat="1" ht="14.4" customHeight="1" x14ac:dyDescent="0.35">
      <c r="B46" s="180" t="s">
        <v>124</v>
      </c>
      <c r="C46" s="181" t="s">
        <v>5</v>
      </c>
      <c r="D46" s="61"/>
      <c r="E46" s="62"/>
      <c r="F46" s="62"/>
      <c r="G46" s="62"/>
      <c r="H46" s="62"/>
      <c r="I46" s="62"/>
    </row>
    <row r="47" spans="2:12" s="182" customFormat="1" ht="15" x14ac:dyDescent="0.35">
      <c r="B47" s="183" t="s">
        <v>121</v>
      </c>
      <c r="C47" s="181"/>
      <c r="D47" s="64"/>
      <c r="E47" s="184">
        <f>D47*(1+E46)</f>
        <v>0</v>
      </c>
      <c r="F47" s="184">
        <f>E47*(1+F46)</f>
        <v>0</v>
      </c>
      <c r="G47" s="184">
        <f t="shared" ref="G47:I47" si="12">F47*(1+G46)</f>
        <v>0</v>
      </c>
      <c r="H47" s="184">
        <f t="shared" si="12"/>
        <v>0</v>
      </c>
      <c r="I47" s="184">
        <f t="shared" si="12"/>
        <v>0</v>
      </c>
    </row>
    <row r="48" spans="2:12" x14ac:dyDescent="0.35">
      <c r="B48" s="98" t="s">
        <v>125</v>
      </c>
      <c r="C48" s="177" t="s">
        <v>5</v>
      </c>
      <c r="D48" s="61"/>
      <c r="E48" s="62"/>
      <c r="F48" s="62"/>
      <c r="G48" s="62"/>
      <c r="H48" s="62"/>
      <c r="I48" s="62"/>
    </row>
    <row r="49" spans="2:10" x14ac:dyDescent="0.35">
      <c r="B49" s="176" t="s">
        <v>103</v>
      </c>
      <c r="C49" s="177"/>
      <c r="D49" s="85"/>
      <c r="E49" s="179">
        <f>D49*(1+E48)</f>
        <v>0</v>
      </c>
      <c r="F49" s="179">
        <f>E49*(1+F48)</f>
        <v>0</v>
      </c>
      <c r="G49" s="179">
        <f t="shared" ref="G49" si="13">F49*(1+G48)</f>
        <v>0</v>
      </c>
      <c r="H49" s="179">
        <f t="shared" ref="H49" si="14">G49*(1+H48)</f>
        <v>0</v>
      </c>
      <c r="I49" s="179">
        <f t="shared" ref="I49" si="15">H49*(1+I48)</f>
        <v>0</v>
      </c>
    </row>
    <row r="50" spans="2:10" x14ac:dyDescent="0.35">
      <c r="B50" s="176"/>
      <c r="C50" s="177"/>
      <c r="D50" s="177"/>
      <c r="E50" s="82"/>
      <c r="F50" s="82"/>
      <c r="G50" s="82"/>
      <c r="H50" s="82"/>
      <c r="I50" s="82"/>
      <c r="J50" s="90"/>
    </row>
    <row r="51" spans="2:10" ht="26" x14ac:dyDescent="0.35">
      <c r="B51" s="176" t="s">
        <v>129</v>
      </c>
      <c r="C51" s="185" t="s">
        <v>5</v>
      </c>
      <c r="D51" s="65"/>
      <c r="E51" s="86"/>
      <c r="F51" s="62"/>
      <c r="G51" s="62"/>
      <c r="H51" s="62"/>
      <c r="I51" s="62"/>
      <c r="J51" s="178"/>
    </row>
    <row r="52" spans="2:10" x14ac:dyDescent="0.35">
      <c r="B52" s="176" t="s">
        <v>103</v>
      </c>
      <c r="C52" s="177"/>
      <c r="D52" s="68"/>
      <c r="E52" s="179">
        <v>1</v>
      </c>
      <c r="F52" s="179">
        <f>E52*(1+F51)</f>
        <v>1</v>
      </c>
      <c r="G52" s="179">
        <f t="shared" ref="G52" si="16">F52*(1+G51)</f>
        <v>1</v>
      </c>
      <c r="H52" s="179">
        <f t="shared" ref="H52" si="17">G52*(1+H51)</f>
        <v>1</v>
      </c>
      <c r="I52" s="179">
        <f t="shared" ref="I52" si="18">H52*(1+I51)</f>
        <v>1</v>
      </c>
      <c r="J52" s="178"/>
    </row>
    <row r="53" spans="2:10" x14ac:dyDescent="0.35">
      <c r="B53" s="98" t="s">
        <v>126</v>
      </c>
      <c r="C53" s="177" t="s">
        <v>5</v>
      </c>
      <c r="D53" s="65"/>
      <c r="E53" s="66"/>
      <c r="F53" s="67"/>
      <c r="G53" s="67"/>
      <c r="H53" s="67"/>
      <c r="I53" s="67"/>
      <c r="J53" s="178"/>
    </row>
    <row r="54" spans="2:10" x14ac:dyDescent="0.35">
      <c r="B54" s="1"/>
      <c r="C54" s="1"/>
      <c r="D54" s="186"/>
      <c r="E54" s="1"/>
      <c r="F54" s="1"/>
      <c r="G54" s="1"/>
      <c r="H54" s="1"/>
      <c r="I54" s="187"/>
    </row>
    <row r="55" spans="2:10" ht="30" customHeight="1" x14ac:dyDescent="0.35">
      <c r="B55" s="188" t="s">
        <v>127</v>
      </c>
      <c r="C55" s="189" t="s">
        <v>5</v>
      </c>
      <c r="D55" s="69"/>
      <c r="E55" s="67"/>
      <c r="F55" s="67"/>
      <c r="G55" s="67"/>
      <c r="H55" s="67"/>
      <c r="I55" s="67"/>
      <c r="J55" s="178"/>
    </row>
    <row r="56" spans="2:10" ht="15" x14ac:dyDescent="0.35">
      <c r="B56" s="176" t="s">
        <v>158</v>
      </c>
      <c r="C56" s="177"/>
      <c r="D56" s="68"/>
      <c r="E56" s="179">
        <f>D56*(1+E55)</f>
        <v>0</v>
      </c>
      <c r="F56" s="179">
        <f>E56*(1+F55)</f>
        <v>0</v>
      </c>
      <c r="G56" s="179">
        <f t="shared" ref="G56" si="19">F56*(1+G55)</f>
        <v>0</v>
      </c>
      <c r="H56" s="179">
        <f t="shared" ref="H56" si="20">G56*(1+H55)</f>
        <v>0</v>
      </c>
      <c r="I56" s="179">
        <f t="shared" ref="I56" si="21">H56*(1+I55)</f>
        <v>0</v>
      </c>
      <c r="J56" s="178"/>
    </row>
    <row r="57" spans="2:10" s="182" customFormat="1" ht="13.25" customHeight="1" x14ac:dyDescent="0.35">
      <c r="B57" s="190" t="s">
        <v>128</v>
      </c>
      <c r="C57" s="191" t="s">
        <v>5</v>
      </c>
      <c r="D57" s="70"/>
      <c r="E57" s="67"/>
      <c r="F57" s="67"/>
      <c r="G57" s="67"/>
      <c r="H57" s="67"/>
      <c r="I57" s="67"/>
      <c r="J57" s="192"/>
    </row>
    <row r="58" spans="2:10" s="182" customFormat="1" ht="15" x14ac:dyDescent="0.35">
      <c r="B58" s="183" t="s">
        <v>159</v>
      </c>
      <c r="C58" s="181"/>
      <c r="D58" s="68"/>
      <c r="E58" s="184">
        <f>D58*(1+E57)</f>
        <v>0</v>
      </c>
      <c r="F58" s="184">
        <f>E58*(1+F57)</f>
        <v>0</v>
      </c>
      <c r="G58" s="184">
        <f t="shared" ref="G58" si="22">F58*(1+G57)</f>
        <v>0</v>
      </c>
      <c r="H58" s="184">
        <f t="shared" ref="H58" si="23">G58*(1+H57)</f>
        <v>0</v>
      </c>
      <c r="I58" s="184">
        <f t="shared" ref="I58" si="24">H58*(1+I57)</f>
        <v>0</v>
      </c>
      <c r="J58" s="192"/>
    </row>
    <row r="59" spans="2:10" ht="13.75" customHeight="1" x14ac:dyDescent="0.35">
      <c r="B59" s="188" t="s">
        <v>160</v>
      </c>
      <c r="C59" s="82" t="s">
        <v>5</v>
      </c>
      <c r="D59" s="70"/>
      <c r="E59" s="71"/>
      <c r="F59" s="71"/>
      <c r="G59" s="71"/>
      <c r="H59" s="71"/>
      <c r="I59" s="71"/>
      <c r="J59" s="178"/>
    </row>
    <row r="60" spans="2:10" x14ac:dyDescent="0.35">
      <c r="B60" s="176" t="s">
        <v>103</v>
      </c>
      <c r="C60" s="177"/>
      <c r="D60" s="68"/>
      <c r="E60" s="179">
        <f>D60*(1+E59)</f>
        <v>0</v>
      </c>
      <c r="F60" s="179">
        <f>E60*(1+F59)</f>
        <v>0</v>
      </c>
      <c r="G60" s="179">
        <f t="shared" ref="G60" si="25">F60*(1+G59)</f>
        <v>0</v>
      </c>
      <c r="H60" s="179">
        <f t="shared" ref="H60" si="26">G60*(1+H59)</f>
        <v>0</v>
      </c>
      <c r="I60" s="179">
        <f t="shared" ref="I60" si="27">H60*(1+I59)</f>
        <v>0</v>
      </c>
      <c r="J60" s="178"/>
    </row>
    <row r="61" spans="2:10" x14ac:dyDescent="0.35">
      <c r="C61" s="193"/>
      <c r="D61" s="193"/>
      <c r="E61" s="194"/>
      <c r="F61" s="194"/>
      <c r="G61" s="194"/>
      <c r="H61" s="194"/>
      <c r="I61" s="194"/>
      <c r="J61" s="178"/>
    </row>
    <row r="62" spans="2:10" x14ac:dyDescent="0.35">
      <c r="B62" s="195"/>
      <c r="C62" s="193"/>
      <c r="D62" s="193"/>
      <c r="E62" s="194"/>
      <c r="F62" s="194"/>
      <c r="G62" s="194"/>
      <c r="H62" s="194"/>
      <c r="I62" s="194"/>
      <c r="J62" s="178"/>
    </row>
    <row r="63" spans="2:10" x14ac:dyDescent="0.35">
      <c r="B63" s="1"/>
      <c r="C63" s="196"/>
      <c r="D63" s="197" t="str">
        <f>D37</f>
        <v>1_TP</v>
      </c>
      <c r="E63" s="197" t="str">
        <f t="shared" ref="E63:H63" si="28">E37</f>
        <v>2_TP</v>
      </c>
      <c r="F63" s="197" t="str">
        <f t="shared" si="28"/>
        <v>3_TP</v>
      </c>
      <c r="G63" s="197" t="str">
        <f t="shared" si="28"/>
        <v>4_TP</v>
      </c>
      <c r="H63" s="197" t="str">
        <f t="shared" si="28"/>
        <v>5_TP</v>
      </c>
      <c r="I63" s="198" t="s">
        <v>43</v>
      </c>
    </row>
    <row r="64" spans="2:10" x14ac:dyDescent="0.35">
      <c r="B64" s="199" t="s">
        <v>38</v>
      </c>
      <c r="C64" s="200" t="s">
        <v>23</v>
      </c>
      <c r="D64" s="72"/>
      <c r="E64" s="72"/>
      <c r="F64" s="72"/>
      <c r="G64" s="72"/>
      <c r="H64" s="72"/>
      <c r="I64" s="201">
        <f>SUM(D64:H64)</f>
        <v>0</v>
      </c>
    </row>
    <row r="65" spans="2:11" x14ac:dyDescent="0.35">
      <c r="D65" s="202"/>
      <c r="E65" s="202"/>
      <c r="F65" s="202"/>
      <c r="G65" s="202"/>
      <c r="H65" s="202"/>
      <c r="K65" s="203"/>
    </row>
    <row r="66" spans="2:11" ht="15.5" hidden="1" x14ac:dyDescent="0.35">
      <c r="B66" s="204" t="s">
        <v>105</v>
      </c>
      <c r="C66" s="205" t="s">
        <v>1</v>
      </c>
      <c r="D66" s="206">
        <f>D67+D70</f>
        <v>0</v>
      </c>
      <c r="E66" s="206">
        <f>E67+E70</f>
        <v>0</v>
      </c>
      <c r="F66" s="206">
        <f>F67+F70</f>
        <v>0</v>
      </c>
      <c r="G66" s="206">
        <f>G67+G70</f>
        <v>0</v>
      </c>
      <c r="H66" s="206">
        <f>H67+H70</f>
        <v>0</v>
      </c>
      <c r="I66" s="207">
        <f>SUM(D66:H66)</f>
        <v>0</v>
      </c>
    </row>
    <row r="67" spans="2:11" hidden="1" x14ac:dyDescent="0.35">
      <c r="B67" s="208" t="s">
        <v>21</v>
      </c>
      <c r="C67" s="209" t="s">
        <v>1</v>
      </c>
      <c r="D67" s="210">
        <f>D68*D69</f>
        <v>0</v>
      </c>
      <c r="E67" s="210">
        <f>E68*E69</f>
        <v>0</v>
      </c>
      <c r="F67" s="210">
        <f>F68*F69</f>
        <v>0</v>
      </c>
      <c r="G67" s="210">
        <f>G68*G69</f>
        <v>0</v>
      </c>
      <c r="H67" s="210">
        <f>H68*H69</f>
        <v>0</v>
      </c>
      <c r="I67" s="211">
        <f>SUM(D67:H67)</f>
        <v>0</v>
      </c>
    </row>
    <row r="68" spans="2:11" hidden="1" x14ac:dyDescent="0.35">
      <c r="B68" s="145" t="s">
        <v>39</v>
      </c>
      <c r="C68" s="146" t="s">
        <v>23</v>
      </c>
      <c r="D68" s="57">
        <f>D25</f>
        <v>0</v>
      </c>
      <c r="E68" s="57">
        <f>E25</f>
        <v>0</v>
      </c>
      <c r="F68" s="57">
        <f>F25</f>
        <v>0</v>
      </c>
      <c r="G68" s="57">
        <f>G25</f>
        <v>0</v>
      </c>
      <c r="H68" s="57">
        <f>H25</f>
        <v>0</v>
      </c>
      <c r="I68" s="1"/>
    </row>
    <row r="69" spans="2:11" hidden="1" x14ac:dyDescent="0.35">
      <c r="B69" s="251" t="s">
        <v>40</v>
      </c>
      <c r="C69" s="146" t="s">
        <v>25</v>
      </c>
      <c r="D69" s="58">
        <f>D26</f>
        <v>0</v>
      </c>
      <c r="E69" s="58">
        <f>E26*1.05</f>
        <v>0</v>
      </c>
      <c r="F69" s="58">
        <f>F26*1.05</f>
        <v>0</v>
      </c>
      <c r="G69" s="58">
        <f>G26*1.05</f>
        <v>0</v>
      </c>
      <c r="H69" s="58">
        <f>H26*1.05</f>
        <v>0</v>
      </c>
      <c r="I69" s="1"/>
    </row>
    <row r="70" spans="2:11" hidden="1" x14ac:dyDescent="0.35">
      <c r="B70" s="250" t="s">
        <v>26</v>
      </c>
      <c r="C70" s="209" t="s">
        <v>1</v>
      </c>
      <c r="D70" s="212">
        <f>D72*D71</f>
        <v>0</v>
      </c>
      <c r="E70" s="212">
        <f t="shared" ref="E70:H70" si="29">E72*E71</f>
        <v>0</v>
      </c>
      <c r="F70" s="212">
        <f t="shared" si="29"/>
        <v>0</v>
      </c>
      <c r="G70" s="212">
        <f t="shared" si="29"/>
        <v>0</v>
      </c>
      <c r="H70" s="212">
        <f t="shared" si="29"/>
        <v>0</v>
      </c>
      <c r="I70" s="211">
        <f>SUM(D70:H70)</f>
        <v>0</v>
      </c>
    </row>
    <row r="71" spans="2:11" hidden="1" x14ac:dyDescent="0.35">
      <c r="B71" s="251" t="s">
        <v>41</v>
      </c>
      <c r="C71" s="147" t="s">
        <v>28</v>
      </c>
      <c r="D71" s="73">
        <f>D28*1.05</f>
        <v>0</v>
      </c>
      <c r="E71" s="73">
        <f>E28*1.05</f>
        <v>0</v>
      </c>
      <c r="F71" s="73">
        <f>F28*1.05</f>
        <v>0</v>
      </c>
      <c r="G71" s="73">
        <f>G28*1.05</f>
        <v>0</v>
      </c>
      <c r="H71" s="73">
        <f>H28*1.05</f>
        <v>0</v>
      </c>
      <c r="I71" s="1"/>
    </row>
    <row r="72" spans="2:11" hidden="1" x14ac:dyDescent="0.35">
      <c r="B72" s="251" t="s">
        <v>29</v>
      </c>
      <c r="C72" s="147" t="s">
        <v>30</v>
      </c>
      <c r="D72" s="57">
        <f>D29</f>
        <v>0</v>
      </c>
      <c r="E72" s="59">
        <f>D72</f>
        <v>0</v>
      </c>
      <c r="F72" s="59">
        <f>D72</f>
        <v>0</v>
      </c>
      <c r="G72" s="59">
        <f>D72</f>
        <v>0</v>
      </c>
      <c r="H72" s="59">
        <f>D72</f>
        <v>0</v>
      </c>
      <c r="I72" s="1"/>
    </row>
    <row r="74" spans="2:11" x14ac:dyDescent="0.35">
      <c r="D74" s="137"/>
    </row>
    <row r="75" spans="2:11" x14ac:dyDescent="0.35">
      <c r="B75" s="213" t="s">
        <v>42</v>
      </c>
      <c r="C75" s="213"/>
      <c r="D75" s="214" t="str">
        <f>D2</f>
        <v>1_TP</v>
      </c>
      <c r="E75" s="214" t="str">
        <f>E2</f>
        <v>2_TP</v>
      </c>
      <c r="F75" s="214" t="str">
        <f>F2</f>
        <v>3_TP</v>
      </c>
      <c r="G75" s="214" t="str">
        <f>G2</f>
        <v>4_TP</v>
      </c>
      <c r="H75" s="214" t="str">
        <f>H2</f>
        <v>5_TP</v>
      </c>
      <c r="I75" s="1"/>
    </row>
    <row r="76" spans="2:11" x14ac:dyDescent="0.35">
      <c r="B76" s="1" t="s">
        <v>104</v>
      </c>
      <c r="C76" s="1" t="str">
        <f>C39</f>
        <v>EUR</v>
      </c>
      <c r="D76" s="74"/>
      <c r="E76" s="74"/>
      <c r="F76" s="74"/>
      <c r="G76" s="74"/>
      <c r="H76" s="74"/>
      <c r="I76" s="215">
        <f>SUM(D76:H76)</f>
        <v>0</v>
      </c>
    </row>
    <row r="77" spans="2:11" x14ac:dyDescent="0.35">
      <c r="B77" s="1" t="s">
        <v>44</v>
      </c>
      <c r="C77" s="1" t="str">
        <f>C40</f>
        <v>EUR</v>
      </c>
      <c r="D77" s="215">
        <f>D78*$D$6</f>
        <v>0</v>
      </c>
      <c r="E77" s="215">
        <f t="shared" ref="E77:H77" si="30">E78*$D$6</f>
        <v>0</v>
      </c>
      <c r="F77" s="215">
        <f t="shared" si="30"/>
        <v>0</v>
      </c>
      <c r="G77" s="215">
        <f t="shared" si="30"/>
        <v>0</v>
      </c>
      <c r="H77" s="215">
        <f t="shared" si="30"/>
        <v>0</v>
      </c>
      <c r="I77" s="215">
        <f>SUM(D77:H77)</f>
        <v>0</v>
      </c>
    </row>
    <row r="78" spans="2:11" x14ac:dyDescent="0.35">
      <c r="B78" s="1" t="s">
        <v>97</v>
      </c>
      <c r="C78" s="1" t="s">
        <v>1</v>
      </c>
      <c r="D78" s="75"/>
      <c r="E78" s="75"/>
      <c r="F78" s="75"/>
      <c r="G78" s="75"/>
      <c r="H78" s="75"/>
      <c r="I78" s="1"/>
    </row>
    <row r="79" spans="2:11" x14ac:dyDescent="0.35">
      <c r="B79" s="195" t="s">
        <v>88</v>
      </c>
    </row>
  </sheetData>
  <sheetProtection algorithmName="SHA-512" hashValue="W5jdk1RWa8+t2blftuF9MGzhsejS7Vhq2T8K5WCDAtQxqBAt1bGXY52pui0zxN31u3gay94MjPw3kawUMNMihg==" saltValue="L7I3jjEqbgbfaWbS/vPU/g==" spinCount="100000" sheet="1" objects="1" scenarios="1"/>
  <mergeCells count="1">
    <mergeCell ref="H1:L1"/>
  </mergeCells>
  <conditionalFormatting sqref="B31:C33">
    <cfRule type="cellIs" dxfId="1" priority="2" stopIfTrue="1" operator="equal">
      <formula>0</formula>
    </cfRule>
  </conditionalFormatting>
  <conditionalFormatting sqref="C30">
    <cfRule type="cellIs" dxfId="0" priority="1" stopIfTrue="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0887-E211-4225-A6FB-F11ACD3B0A7F}">
  <dimension ref="B1:N1154"/>
  <sheetViews>
    <sheetView topLeftCell="A34" zoomScaleNormal="100" workbookViewId="0">
      <selection activeCell="K57" sqref="K57"/>
    </sheetView>
  </sheetViews>
  <sheetFormatPr defaultColWidth="8.90625" defaultRowHeight="14.5" x14ac:dyDescent="0.35"/>
  <cols>
    <col min="2" max="2" width="46.54296875" style="218" customWidth="1"/>
    <col min="3" max="9" width="21.90625" customWidth="1"/>
    <col min="10" max="10" width="16.453125" customWidth="1"/>
    <col min="11" max="11" width="12.54296875" style="8" customWidth="1"/>
  </cols>
  <sheetData>
    <row r="1" spans="2:14" ht="43.5" x14ac:dyDescent="0.35">
      <c r="B1" s="216"/>
      <c r="C1" s="2" t="s">
        <v>130</v>
      </c>
      <c r="D1" s="2" t="s">
        <v>131</v>
      </c>
      <c r="E1" s="2" t="s">
        <v>132</v>
      </c>
      <c r="F1" s="2" t="s">
        <v>133</v>
      </c>
      <c r="G1" s="2" t="s">
        <v>134</v>
      </c>
      <c r="H1" s="2" t="s">
        <v>135</v>
      </c>
      <c r="I1" s="2" t="s">
        <v>136</v>
      </c>
      <c r="J1" s="2" t="s">
        <v>137</v>
      </c>
      <c r="K1" s="10" t="s">
        <v>45</v>
      </c>
    </row>
    <row r="2" spans="2:14" ht="29" x14ac:dyDescent="0.35">
      <c r="B2" s="5" t="s">
        <v>169</v>
      </c>
      <c r="C2" s="17">
        <f>'TP dati'!I34</f>
        <v>0</v>
      </c>
      <c r="D2" s="17">
        <f>'TP dati'!D39</f>
        <v>0</v>
      </c>
      <c r="E2" s="17">
        <f>'TP dati'!D40</f>
        <v>0</v>
      </c>
      <c r="F2" s="6" t="s">
        <v>46</v>
      </c>
      <c r="G2" s="6" t="s">
        <v>46</v>
      </c>
      <c r="H2" s="6" t="s">
        <v>46</v>
      </c>
      <c r="I2" s="6" t="s">
        <v>46</v>
      </c>
      <c r="J2" s="6">
        <f>D2+E2</f>
        <v>0</v>
      </c>
      <c r="K2" s="9">
        <f>J2-C2</f>
        <v>0</v>
      </c>
      <c r="M2" s="19"/>
    </row>
    <row r="3" spans="2:14" ht="43.5" x14ac:dyDescent="0.35">
      <c r="B3" s="5" t="s">
        <v>170</v>
      </c>
      <c r="C3" s="6">
        <f>C4*C5</f>
        <v>0</v>
      </c>
      <c r="D3" s="6">
        <f>D4*D5</f>
        <v>0</v>
      </c>
      <c r="E3" s="6">
        <f>IF(D4+E4&lt;=C4,E4*E5,((C4-D4)*E5))</f>
        <v>0</v>
      </c>
      <c r="F3" s="6" t="s">
        <v>46</v>
      </c>
      <c r="G3" s="6" t="s">
        <v>46</v>
      </c>
      <c r="H3" s="6" t="s">
        <v>46</v>
      </c>
      <c r="I3" s="6" t="s">
        <v>46</v>
      </c>
      <c r="J3" s="6">
        <f>D3+E3</f>
        <v>0</v>
      </c>
      <c r="K3" s="9">
        <f>C3-J3</f>
        <v>0</v>
      </c>
    </row>
    <row r="4" spans="2:14" x14ac:dyDescent="0.35">
      <c r="B4" s="7" t="s">
        <v>47</v>
      </c>
      <c r="C4" s="17">
        <f>'TP dati'!D33</f>
        <v>0</v>
      </c>
      <c r="D4" s="77"/>
      <c r="E4" s="77"/>
      <c r="F4" s="6" t="s">
        <v>46</v>
      </c>
      <c r="G4" s="6" t="s">
        <v>46</v>
      </c>
      <c r="H4" s="6" t="s">
        <v>46</v>
      </c>
      <c r="I4" s="6" t="s">
        <v>46</v>
      </c>
      <c r="J4" s="6" t="s">
        <v>46</v>
      </c>
      <c r="K4" s="9" t="s">
        <v>46</v>
      </c>
    </row>
    <row r="5" spans="2:14" x14ac:dyDescent="0.35">
      <c r="B5" s="7" t="s">
        <v>171</v>
      </c>
      <c r="C5" s="17">
        <f>'TP dati'!D32</f>
        <v>0</v>
      </c>
      <c r="D5" s="77"/>
      <c r="E5" s="77"/>
      <c r="F5" s="6" t="s">
        <v>46</v>
      </c>
      <c r="G5" s="6" t="s">
        <v>46</v>
      </c>
      <c r="H5" s="6" t="s">
        <v>46</v>
      </c>
      <c r="I5" s="6" t="s">
        <v>46</v>
      </c>
      <c r="J5" s="6" t="s">
        <v>46</v>
      </c>
      <c r="K5" s="9" t="s">
        <v>46</v>
      </c>
    </row>
    <row r="6" spans="2:14" ht="43.4" customHeight="1" x14ac:dyDescent="0.35">
      <c r="B6" s="5" t="s">
        <v>172</v>
      </c>
      <c r="C6" s="6">
        <f>C7</f>
        <v>0</v>
      </c>
      <c r="D6" s="256" t="s">
        <v>46</v>
      </c>
      <c r="E6" s="257"/>
      <c r="F6" s="6" t="s">
        <v>46</v>
      </c>
      <c r="G6" s="6" t="s">
        <v>46</v>
      </c>
      <c r="H6" s="6" t="s">
        <v>46</v>
      </c>
      <c r="I6" s="6" t="s">
        <v>46</v>
      </c>
      <c r="J6" s="6" t="s">
        <v>46</v>
      </c>
      <c r="K6" s="87" t="e">
        <f>D7*('TP dati'!E45-'TP dati'!E47)/'TP dati'!E45+D13*('TP dati'!D45-'TP dati'!D47)/'TP dati'!D45</f>
        <v>#DIV/0!</v>
      </c>
    </row>
    <row r="7" spans="2:14" ht="42" customHeight="1" x14ac:dyDescent="0.35">
      <c r="B7" s="7" t="s">
        <v>48</v>
      </c>
      <c r="C7" s="17">
        <f>C8+C9+C10</f>
        <v>0</v>
      </c>
      <c r="D7" s="260">
        <f>C7</f>
        <v>0</v>
      </c>
      <c r="E7" s="261"/>
      <c r="F7" s="6" t="s">
        <v>46</v>
      </c>
      <c r="G7" s="6" t="s">
        <v>46</v>
      </c>
      <c r="H7" s="6" t="s">
        <v>46</v>
      </c>
      <c r="I7" s="6" t="s">
        <v>46</v>
      </c>
      <c r="J7" s="6" t="s">
        <v>46</v>
      </c>
      <c r="K7" s="9" t="s">
        <v>46</v>
      </c>
      <c r="N7" s="3"/>
    </row>
    <row r="8" spans="2:14" ht="72.5" x14ac:dyDescent="0.35">
      <c r="B8" s="7" t="s">
        <v>49</v>
      </c>
      <c r="C8" s="17">
        <f>'TP dati'!D18</f>
        <v>0</v>
      </c>
      <c r="D8" s="260">
        <f>C8</f>
        <v>0</v>
      </c>
      <c r="E8" s="261"/>
      <c r="F8" s="6"/>
      <c r="G8" s="6"/>
      <c r="H8" s="6"/>
      <c r="I8" s="6"/>
      <c r="J8" s="6"/>
      <c r="K8" s="9"/>
      <c r="N8" s="3"/>
    </row>
    <row r="9" spans="2:14" ht="58" x14ac:dyDescent="0.35">
      <c r="B9" s="7" t="s">
        <v>50</v>
      </c>
      <c r="C9" s="17">
        <f>'TP dati'!D13</f>
        <v>0</v>
      </c>
      <c r="D9" s="256">
        <f>C9</f>
        <v>0</v>
      </c>
      <c r="E9" s="257"/>
      <c r="F9" s="6"/>
      <c r="G9" s="6"/>
      <c r="H9" s="6"/>
      <c r="I9" s="6"/>
      <c r="J9" s="6"/>
      <c r="K9" s="9"/>
      <c r="N9" s="3"/>
    </row>
    <row r="10" spans="2:14" ht="58" x14ac:dyDescent="0.35">
      <c r="B10" s="7" t="s">
        <v>51</v>
      </c>
      <c r="C10" s="17">
        <f>'TP dati'!D22</f>
        <v>0</v>
      </c>
      <c r="D10" s="260">
        <f>C10</f>
        <v>0</v>
      </c>
      <c r="E10" s="261"/>
      <c r="F10" s="6"/>
      <c r="G10" s="6"/>
      <c r="H10" s="6"/>
      <c r="I10" s="6"/>
      <c r="J10" s="6"/>
      <c r="K10" s="9"/>
      <c r="N10" s="3"/>
    </row>
    <row r="11" spans="2:14" x14ac:dyDescent="0.35">
      <c r="B11" s="13" t="s">
        <v>52</v>
      </c>
      <c r="C11" s="78">
        <f>'TP dati'!E44</f>
        <v>0</v>
      </c>
      <c r="D11" s="258"/>
      <c r="E11" s="259"/>
      <c r="F11" s="6" t="s">
        <v>46</v>
      </c>
      <c r="G11" s="6" t="s">
        <v>46</v>
      </c>
      <c r="H11" s="6" t="s">
        <v>46</v>
      </c>
      <c r="I11" s="6" t="s">
        <v>46</v>
      </c>
      <c r="J11" s="6" t="s">
        <v>46</v>
      </c>
      <c r="K11" s="9" t="s">
        <v>46</v>
      </c>
      <c r="N11" s="3"/>
    </row>
    <row r="12" spans="2:14" x14ac:dyDescent="0.35">
      <c r="B12" s="13" t="s">
        <v>53</v>
      </c>
      <c r="C12" s="6" t="s">
        <v>46</v>
      </c>
      <c r="D12" s="258">
        <f>'TP dati'!E46</f>
        <v>0</v>
      </c>
      <c r="E12" s="259"/>
      <c r="F12" s="6" t="s">
        <v>46</v>
      </c>
      <c r="G12" s="6" t="s">
        <v>46</v>
      </c>
      <c r="H12" s="6" t="s">
        <v>46</v>
      </c>
      <c r="I12" s="6" t="s">
        <v>46</v>
      </c>
      <c r="J12" s="6" t="s">
        <v>46</v>
      </c>
      <c r="K12" s="9" t="s">
        <v>46</v>
      </c>
    </row>
    <row r="13" spans="2:14" ht="43.5" x14ac:dyDescent="0.35">
      <c r="B13" s="7" t="s">
        <v>54</v>
      </c>
      <c r="C13" s="17">
        <f>C14+C15</f>
        <v>0</v>
      </c>
      <c r="D13" s="260">
        <f>C13</f>
        <v>0</v>
      </c>
      <c r="E13" s="261"/>
      <c r="F13" s="6" t="s">
        <v>46</v>
      </c>
      <c r="G13" s="6" t="s">
        <v>46</v>
      </c>
      <c r="H13" s="6" t="s">
        <v>46</v>
      </c>
      <c r="I13" s="6" t="s">
        <v>46</v>
      </c>
      <c r="J13" s="6" t="s">
        <v>46</v>
      </c>
      <c r="K13" s="9" t="s">
        <v>46</v>
      </c>
      <c r="N13" s="3"/>
    </row>
    <row r="14" spans="2:14" ht="58" x14ac:dyDescent="0.35">
      <c r="B14" s="7" t="s">
        <v>55</v>
      </c>
      <c r="C14" s="17">
        <f>'TP dati'!D17</f>
        <v>0</v>
      </c>
      <c r="D14" s="260">
        <f>C14</f>
        <v>0</v>
      </c>
      <c r="E14" s="261"/>
      <c r="F14" s="6"/>
      <c r="G14" s="6"/>
      <c r="H14" s="6"/>
      <c r="I14" s="6"/>
      <c r="J14" s="6"/>
      <c r="K14" s="9"/>
      <c r="N14" s="3"/>
    </row>
    <row r="15" spans="2:14" ht="43.5" x14ac:dyDescent="0.35">
      <c r="B15" s="7" t="s">
        <v>56</v>
      </c>
      <c r="C15" s="17">
        <f>'TP dati'!D21</f>
        <v>0</v>
      </c>
      <c r="D15" s="260">
        <f>C15</f>
        <v>0</v>
      </c>
      <c r="E15" s="261"/>
      <c r="F15" s="6"/>
      <c r="G15" s="6"/>
      <c r="H15" s="6"/>
      <c r="I15" s="6"/>
      <c r="J15" s="6"/>
      <c r="K15" s="9"/>
      <c r="N15" s="3"/>
    </row>
    <row r="16" spans="2:14" x14ac:dyDescent="0.35">
      <c r="B16" s="13" t="s">
        <v>52</v>
      </c>
      <c r="C16" s="78">
        <f>'TP dati'!E51</f>
        <v>0</v>
      </c>
      <c r="D16" s="258"/>
      <c r="E16" s="259"/>
      <c r="F16" s="6" t="s">
        <v>46</v>
      </c>
      <c r="G16" s="6" t="s">
        <v>46</v>
      </c>
      <c r="H16" s="6" t="s">
        <v>46</v>
      </c>
      <c r="I16" s="6" t="s">
        <v>46</v>
      </c>
      <c r="J16" s="6" t="s">
        <v>46</v>
      </c>
      <c r="K16" s="9" t="s">
        <v>46</v>
      </c>
      <c r="N16" s="3"/>
    </row>
    <row r="17" spans="2:11" x14ac:dyDescent="0.35">
      <c r="B17" s="13" t="s">
        <v>57</v>
      </c>
      <c r="C17" s="17"/>
      <c r="D17" s="258">
        <f>'TP dati'!E53</f>
        <v>0</v>
      </c>
      <c r="E17" s="259"/>
      <c r="F17" s="6" t="s">
        <v>46</v>
      </c>
      <c r="G17" s="6" t="s">
        <v>46</v>
      </c>
      <c r="H17" s="6" t="s">
        <v>46</v>
      </c>
      <c r="I17" s="6" t="s">
        <v>46</v>
      </c>
      <c r="J17" s="6" t="s">
        <v>46</v>
      </c>
      <c r="K17" s="9" t="s">
        <v>46</v>
      </c>
    </row>
    <row r="18" spans="2:11" ht="69.75" customHeight="1" x14ac:dyDescent="0.35">
      <c r="B18" s="5" t="s">
        <v>173</v>
      </c>
      <c r="C18" s="17">
        <f>C19</f>
        <v>0</v>
      </c>
      <c r="D18" s="260" t="s">
        <v>46</v>
      </c>
      <c r="E18" s="261"/>
      <c r="F18" s="6" t="s">
        <v>46</v>
      </c>
      <c r="G18" s="6" t="s">
        <v>46</v>
      </c>
      <c r="H18" s="6" t="s">
        <v>46</v>
      </c>
      <c r="I18" s="6" t="s">
        <v>46</v>
      </c>
      <c r="J18" s="6" t="s">
        <v>46</v>
      </c>
      <c r="K18" s="223" t="e">
        <f>D19*('TP dati'!E56-'TP dati'!E58)/'TP dati'!E56</f>
        <v>#DIV/0!</v>
      </c>
    </row>
    <row r="19" spans="2:11" ht="59" customHeight="1" x14ac:dyDescent="0.35">
      <c r="B19" s="5" t="s">
        <v>58</v>
      </c>
      <c r="C19" s="17">
        <f>'TP dati'!D14</f>
        <v>0</v>
      </c>
      <c r="D19" s="256">
        <f>C19</f>
        <v>0</v>
      </c>
      <c r="E19" s="257"/>
      <c r="F19" s="6" t="s">
        <v>46</v>
      </c>
      <c r="G19" s="6" t="s">
        <v>46</v>
      </c>
      <c r="H19" s="6" t="s">
        <v>46</v>
      </c>
      <c r="I19" s="6" t="s">
        <v>46</v>
      </c>
      <c r="J19" s="6" t="s">
        <v>46</v>
      </c>
      <c r="K19" s="9" t="s">
        <v>46</v>
      </c>
    </row>
    <row r="20" spans="2:11" ht="13.5" customHeight="1" x14ac:dyDescent="0.35">
      <c r="B20" s="13" t="s">
        <v>59</v>
      </c>
      <c r="C20" s="78">
        <f>'TP dati'!E57</f>
        <v>0</v>
      </c>
      <c r="D20" s="258"/>
      <c r="E20" s="259"/>
      <c r="F20" s="6" t="s">
        <v>46</v>
      </c>
      <c r="G20" s="6" t="s">
        <v>46</v>
      </c>
      <c r="H20" s="6" t="s">
        <v>46</v>
      </c>
      <c r="I20" s="6" t="s">
        <v>46</v>
      </c>
      <c r="J20" s="6" t="s">
        <v>46</v>
      </c>
      <c r="K20" s="9" t="s">
        <v>46</v>
      </c>
    </row>
    <row r="21" spans="2:11" ht="16.5" customHeight="1" x14ac:dyDescent="0.35">
      <c r="B21" s="13" t="s">
        <v>60</v>
      </c>
      <c r="C21" s="6" t="s">
        <v>46</v>
      </c>
      <c r="D21" s="258">
        <f>'TP dati'!E57</f>
        <v>0</v>
      </c>
      <c r="E21" s="259"/>
      <c r="F21" s="6" t="s">
        <v>46</v>
      </c>
      <c r="G21" s="6" t="s">
        <v>46</v>
      </c>
      <c r="H21" s="6" t="s">
        <v>46</v>
      </c>
      <c r="I21" s="6" t="s">
        <v>46</v>
      </c>
      <c r="J21" s="6" t="s">
        <v>46</v>
      </c>
      <c r="K21" s="9" t="s">
        <v>46</v>
      </c>
    </row>
    <row r="22" spans="2:11" ht="29" hidden="1" x14ac:dyDescent="0.35">
      <c r="B22" s="5" t="s">
        <v>165</v>
      </c>
      <c r="C22" s="17">
        <f>'TP dati'!D23</f>
        <v>0</v>
      </c>
      <c r="D22" s="262">
        <f>'TP dati'!D66</f>
        <v>0</v>
      </c>
      <c r="E22" s="262"/>
      <c r="F22" s="6" t="s">
        <v>46</v>
      </c>
      <c r="G22" s="6" t="s">
        <v>46</v>
      </c>
      <c r="H22" s="6" t="s">
        <v>46</v>
      </c>
      <c r="I22" s="6" t="s">
        <v>46</v>
      </c>
      <c r="J22" s="6">
        <f>D22+E22</f>
        <v>0</v>
      </c>
      <c r="K22" s="9">
        <f>C22-J22</f>
        <v>0</v>
      </c>
    </row>
    <row r="23" spans="2:11" ht="43.5" hidden="1" x14ac:dyDescent="0.35">
      <c r="B23" s="5" t="s">
        <v>166</v>
      </c>
      <c r="C23" s="17">
        <f>'TP dati'!D30</f>
        <v>0</v>
      </c>
      <c r="D23" s="263"/>
      <c r="E23" s="264"/>
      <c r="F23" s="6" t="s">
        <v>46</v>
      </c>
      <c r="G23" s="6" t="s">
        <v>46</v>
      </c>
      <c r="H23" s="6" t="s">
        <v>46</v>
      </c>
      <c r="I23" s="6" t="s">
        <v>46</v>
      </c>
      <c r="J23" s="6">
        <f>D23</f>
        <v>0</v>
      </c>
      <c r="K23" s="9">
        <f>C23-J23</f>
        <v>0</v>
      </c>
    </row>
    <row r="24" spans="2:11" ht="72.5" x14ac:dyDescent="0.35">
      <c r="B24" s="5" t="s">
        <v>174</v>
      </c>
      <c r="C24" s="76">
        <v>0</v>
      </c>
      <c r="D24" s="263"/>
      <c r="E24" s="264"/>
      <c r="F24" s="6" t="s">
        <v>46</v>
      </c>
      <c r="G24" s="6" t="s">
        <v>46</v>
      </c>
      <c r="H24" s="6" t="s">
        <v>46</v>
      </c>
      <c r="I24" s="6" t="s">
        <v>46</v>
      </c>
      <c r="J24" s="6">
        <f>D24</f>
        <v>0</v>
      </c>
      <c r="K24" s="9">
        <f>C24-J24</f>
        <v>0</v>
      </c>
    </row>
    <row r="25" spans="2:11" ht="101.5" x14ac:dyDescent="0.35">
      <c r="B25" s="5" t="s">
        <v>175</v>
      </c>
      <c r="C25" s="17">
        <f>C35-C28+C27-C26</f>
        <v>0</v>
      </c>
      <c r="D25" s="6" t="s">
        <v>46</v>
      </c>
      <c r="E25" s="6" t="s">
        <v>46</v>
      </c>
      <c r="F25" s="6" t="s">
        <v>46</v>
      </c>
      <c r="G25" s="6" t="s">
        <v>46</v>
      </c>
      <c r="H25" s="6" t="s">
        <v>46</v>
      </c>
      <c r="I25" s="6" t="s">
        <v>46</v>
      </c>
      <c r="J25" s="6" t="s">
        <v>46</v>
      </c>
      <c r="K25" s="9">
        <f>C25</f>
        <v>0</v>
      </c>
    </row>
    <row r="26" spans="2:11" ht="29" x14ac:dyDescent="0.35">
      <c r="B26" s="5" t="s">
        <v>63</v>
      </c>
      <c r="C26" s="76">
        <v>0</v>
      </c>
      <c r="D26" s="6" t="s">
        <v>46</v>
      </c>
      <c r="E26" s="6" t="s">
        <v>46</v>
      </c>
      <c r="F26" s="6" t="s">
        <v>46</v>
      </c>
      <c r="G26" s="6" t="s">
        <v>46</v>
      </c>
      <c r="H26" s="6" t="s">
        <v>46</v>
      </c>
      <c r="I26" s="6" t="s">
        <v>46</v>
      </c>
      <c r="J26" s="6" t="s">
        <v>46</v>
      </c>
      <c r="K26" s="9" t="s">
        <v>46</v>
      </c>
    </row>
    <row r="27" spans="2:11" x14ac:dyDescent="0.35">
      <c r="B27" s="5" t="s">
        <v>64</v>
      </c>
      <c r="C27" s="76">
        <v>0</v>
      </c>
      <c r="D27" s="6" t="s">
        <v>46</v>
      </c>
      <c r="E27" s="6" t="s">
        <v>46</v>
      </c>
      <c r="F27" s="6" t="s">
        <v>46</v>
      </c>
      <c r="G27" s="6" t="s">
        <v>46</v>
      </c>
      <c r="H27" s="6" t="s">
        <v>46</v>
      </c>
      <c r="I27" s="6" t="s">
        <v>46</v>
      </c>
      <c r="J27" s="6" t="s">
        <v>46</v>
      </c>
      <c r="K27" s="9" t="s">
        <v>46</v>
      </c>
    </row>
    <row r="28" spans="2:11" ht="27.65" customHeight="1" x14ac:dyDescent="0.35">
      <c r="B28" s="12" t="s">
        <v>65</v>
      </c>
      <c r="C28" s="6">
        <f>SUM(C29:C34)</f>
        <v>0</v>
      </c>
      <c r="D28" s="6" t="s">
        <v>46</v>
      </c>
      <c r="E28" s="6" t="s">
        <v>46</v>
      </c>
      <c r="F28" s="6" t="s">
        <v>46</v>
      </c>
      <c r="G28" s="6" t="s">
        <v>46</v>
      </c>
      <c r="H28" s="6" t="s">
        <v>46</v>
      </c>
      <c r="I28" s="6" t="s">
        <v>46</v>
      </c>
      <c r="J28" s="6" t="s">
        <v>46</v>
      </c>
      <c r="K28" s="9" t="s">
        <v>46</v>
      </c>
    </row>
    <row r="29" spans="2:11" ht="27.65" customHeight="1" x14ac:dyDescent="0.35">
      <c r="B29" s="7" t="s">
        <v>167</v>
      </c>
      <c r="C29" s="76"/>
      <c r="D29" s="6" t="s">
        <v>46</v>
      </c>
      <c r="E29" s="6" t="s">
        <v>46</v>
      </c>
      <c r="F29" s="6" t="s">
        <v>46</v>
      </c>
      <c r="G29" s="6" t="s">
        <v>46</v>
      </c>
      <c r="H29" s="6" t="s">
        <v>46</v>
      </c>
      <c r="I29" s="6" t="s">
        <v>46</v>
      </c>
      <c r="J29" s="6"/>
      <c r="K29" s="9"/>
    </row>
    <row r="30" spans="2:11" ht="21.9" customHeight="1" x14ac:dyDescent="0.35">
      <c r="B30" s="7" t="s">
        <v>66</v>
      </c>
      <c r="C30" s="76"/>
      <c r="D30" s="6" t="s">
        <v>46</v>
      </c>
      <c r="E30" s="6" t="s">
        <v>46</v>
      </c>
      <c r="F30" s="6" t="s">
        <v>46</v>
      </c>
      <c r="G30" s="6" t="s">
        <v>46</v>
      </c>
      <c r="H30" s="6" t="s">
        <v>46</v>
      </c>
      <c r="I30" s="6" t="s">
        <v>46</v>
      </c>
      <c r="J30" s="6"/>
      <c r="K30" s="9"/>
    </row>
    <row r="31" spans="2:11" ht="27.65" customHeight="1" x14ac:dyDescent="0.35">
      <c r="B31" s="7" t="s">
        <v>67</v>
      </c>
      <c r="C31" s="76"/>
      <c r="D31" s="6" t="s">
        <v>46</v>
      </c>
      <c r="E31" s="6" t="s">
        <v>46</v>
      </c>
      <c r="F31" s="6" t="s">
        <v>46</v>
      </c>
      <c r="G31" s="6" t="s">
        <v>46</v>
      </c>
      <c r="H31" s="6" t="s">
        <v>46</v>
      </c>
      <c r="I31" s="6" t="s">
        <v>46</v>
      </c>
      <c r="J31" s="6"/>
      <c r="K31" s="9"/>
    </row>
    <row r="32" spans="2:11" ht="22.5" hidden="1" customHeight="1" x14ac:dyDescent="0.35">
      <c r="B32" s="231" t="s">
        <v>20</v>
      </c>
      <c r="C32" s="76"/>
      <c r="D32" s="6" t="s">
        <v>46</v>
      </c>
      <c r="E32" s="6" t="s">
        <v>46</v>
      </c>
      <c r="F32" s="6" t="s">
        <v>46</v>
      </c>
      <c r="G32" s="6" t="s">
        <v>46</v>
      </c>
      <c r="H32" s="6" t="s">
        <v>46</v>
      </c>
      <c r="I32" s="6" t="s">
        <v>46</v>
      </c>
      <c r="J32" s="6"/>
      <c r="K32" s="9"/>
    </row>
    <row r="33" spans="2:11" ht="27.65" hidden="1" customHeight="1" x14ac:dyDescent="0.35">
      <c r="B33" s="231" t="s">
        <v>31</v>
      </c>
      <c r="C33" s="76"/>
      <c r="D33" s="6" t="s">
        <v>46</v>
      </c>
      <c r="E33" s="6" t="s">
        <v>46</v>
      </c>
      <c r="F33" s="6" t="s">
        <v>46</v>
      </c>
      <c r="G33" s="6" t="s">
        <v>46</v>
      </c>
      <c r="H33" s="6" t="s">
        <v>46</v>
      </c>
      <c r="I33" s="6" t="s">
        <v>46</v>
      </c>
      <c r="J33" s="6"/>
      <c r="K33" s="9"/>
    </row>
    <row r="34" spans="2:11" ht="27.65" customHeight="1" x14ac:dyDescent="0.35">
      <c r="B34" s="7" t="s">
        <v>68</v>
      </c>
      <c r="C34" s="76"/>
      <c r="D34" s="6" t="s">
        <v>46</v>
      </c>
      <c r="E34" s="6" t="s">
        <v>46</v>
      </c>
      <c r="F34" s="6" t="s">
        <v>46</v>
      </c>
      <c r="G34" s="6" t="s">
        <v>46</v>
      </c>
      <c r="H34" s="6" t="s">
        <v>46</v>
      </c>
      <c r="I34" s="6" t="s">
        <v>46</v>
      </c>
      <c r="J34" s="6"/>
      <c r="K34" s="9"/>
    </row>
    <row r="35" spans="2:11" x14ac:dyDescent="0.35">
      <c r="B35" s="12" t="s">
        <v>69</v>
      </c>
      <c r="C35" s="6">
        <f>SUM(C36:C41)</f>
        <v>0</v>
      </c>
      <c r="D35" s="6" t="s">
        <v>46</v>
      </c>
      <c r="E35" s="6" t="s">
        <v>46</v>
      </c>
      <c r="F35" s="6" t="s">
        <v>46</v>
      </c>
      <c r="G35" s="6" t="s">
        <v>46</v>
      </c>
      <c r="H35" s="6" t="s">
        <v>46</v>
      </c>
      <c r="I35" s="6" t="s">
        <v>46</v>
      </c>
      <c r="J35" s="6" t="s">
        <v>46</v>
      </c>
      <c r="K35" s="9" t="s">
        <v>46</v>
      </c>
    </row>
    <row r="36" spans="2:11" ht="29" x14ac:dyDescent="0.35">
      <c r="B36" s="7" t="s">
        <v>167</v>
      </c>
      <c r="C36" s="76"/>
      <c r="D36" s="6" t="s">
        <v>46</v>
      </c>
      <c r="E36" s="6" t="s">
        <v>46</v>
      </c>
      <c r="F36" s="6" t="s">
        <v>46</v>
      </c>
      <c r="G36" s="6" t="s">
        <v>46</v>
      </c>
      <c r="H36" s="6" t="s">
        <v>46</v>
      </c>
      <c r="I36" s="6" t="s">
        <v>46</v>
      </c>
      <c r="J36" s="6"/>
      <c r="K36" s="9"/>
    </row>
    <row r="37" spans="2:11" x14ac:dyDescent="0.35">
      <c r="B37" s="7" t="s">
        <v>66</v>
      </c>
      <c r="C37" s="76"/>
      <c r="D37" s="6" t="s">
        <v>46</v>
      </c>
      <c r="E37" s="6" t="s">
        <v>46</v>
      </c>
      <c r="F37" s="6" t="s">
        <v>46</v>
      </c>
      <c r="G37" s="6" t="s">
        <v>46</v>
      </c>
      <c r="H37" s="6" t="s">
        <v>46</v>
      </c>
      <c r="I37" s="6" t="s">
        <v>46</v>
      </c>
      <c r="J37" s="6"/>
      <c r="K37" s="9"/>
    </row>
    <row r="38" spans="2:11" ht="29" x14ac:dyDescent="0.35">
      <c r="B38" s="7" t="s">
        <v>67</v>
      </c>
      <c r="C38" s="76"/>
      <c r="D38" s="6" t="s">
        <v>46</v>
      </c>
      <c r="E38" s="6" t="s">
        <v>46</v>
      </c>
      <c r="F38" s="6" t="s">
        <v>46</v>
      </c>
      <c r="G38" s="6" t="s">
        <v>46</v>
      </c>
      <c r="H38" s="6" t="s">
        <v>46</v>
      </c>
      <c r="I38" s="6" t="s">
        <v>46</v>
      </c>
      <c r="J38" s="6"/>
      <c r="K38" s="9"/>
    </row>
    <row r="39" spans="2:11" hidden="1" x14ac:dyDescent="0.35">
      <c r="B39" s="231" t="s">
        <v>20</v>
      </c>
      <c r="C39" s="76"/>
      <c r="D39" s="6" t="s">
        <v>46</v>
      </c>
      <c r="E39" s="6" t="s">
        <v>46</v>
      </c>
      <c r="F39" s="6" t="s">
        <v>46</v>
      </c>
      <c r="G39" s="6" t="s">
        <v>46</v>
      </c>
      <c r="H39" s="6" t="s">
        <v>46</v>
      </c>
      <c r="I39" s="6" t="s">
        <v>46</v>
      </c>
      <c r="J39" s="6"/>
      <c r="K39" s="9"/>
    </row>
    <row r="40" spans="2:11" ht="29" hidden="1" x14ac:dyDescent="0.35">
      <c r="B40" s="231" t="s">
        <v>31</v>
      </c>
      <c r="C40" s="76"/>
      <c r="D40" s="6" t="s">
        <v>46</v>
      </c>
      <c r="E40" s="6" t="s">
        <v>46</v>
      </c>
      <c r="F40" s="6" t="s">
        <v>46</v>
      </c>
      <c r="G40" s="6" t="s">
        <v>46</v>
      </c>
      <c r="H40" s="6" t="s">
        <v>46</v>
      </c>
      <c r="I40" s="6" t="s">
        <v>46</v>
      </c>
      <c r="J40" s="6"/>
      <c r="K40" s="9"/>
    </row>
    <row r="41" spans="2:11" ht="29" x14ac:dyDescent="0.35">
      <c r="B41" s="7" t="s">
        <v>68</v>
      </c>
      <c r="C41" s="76"/>
      <c r="D41" s="6" t="s">
        <v>46</v>
      </c>
      <c r="E41" s="6" t="s">
        <v>46</v>
      </c>
      <c r="F41" s="6" t="s">
        <v>46</v>
      </c>
      <c r="G41" s="6" t="s">
        <v>46</v>
      </c>
      <c r="H41" s="6" t="s">
        <v>46</v>
      </c>
      <c r="I41" s="6" t="s">
        <v>46</v>
      </c>
      <c r="J41" s="6"/>
      <c r="K41" s="9"/>
    </row>
    <row r="42" spans="2:11" ht="31" x14ac:dyDescent="0.35">
      <c r="B42" s="7" t="s">
        <v>180</v>
      </c>
      <c r="C42" s="6" t="s">
        <v>46</v>
      </c>
      <c r="D42" s="6" t="s">
        <v>46</v>
      </c>
      <c r="E42" s="6" t="s">
        <v>46</v>
      </c>
      <c r="F42" s="6">
        <f>F43+F48+F51</f>
        <v>0</v>
      </c>
      <c r="G42" s="6">
        <f>G43+G48+G51</f>
        <v>0</v>
      </c>
      <c r="H42" s="6">
        <f>H43+H48+H51</f>
        <v>0</v>
      </c>
      <c r="I42" s="6">
        <f>I43+I48+I51</f>
        <v>0</v>
      </c>
      <c r="J42" s="6" t="s">
        <v>46</v>
      </c>
      <c r="K42" s="9">
        <f>SUM(F42:I42)</f>
        <v>0</v>
      </c>
    </row>
    <row r="43" spans="2:11" ht="29" x14ac:dyDescent="0.35">
      <c r="B43" s="5" t="s">
        <v>167</v>
      </c>
      <c r="C43" s="6" t="s">
        <v>46</v>
      </c>
      <c r="D43" s="6" t="s">
        <v>46</v>
      </c>
      <c r="E43" s="6" t="s">
        <v>46</v>
      </c>
      <c r="F43" s="6">
        <f>F46*F47-F44*F45</f>
        <v>0</v>
      </c>
      <c r="G43" s="6">
        <f>G46*G47-G44*G45</f>
        <v>0</v>
      </c>
      <c r="H43" s="6">
        <f>H46*H47-H44*H45</f>
        <v>0</v>
      </c>
      <c r="I43" s="6">
        <f>I46*I47-I44*I45</f>
        <v>0</v>
      </c>
      <c r="J43" s="6" t="s">
        <v>46</v>
      </c>
      <c r="K43" s="9">
        <f>SUM(F43:I43)</f>
        <v>0</v>
      </c>
    </row>
    <row r="44" spans="2:11" x14ac:dyDescent="0.35">
      <c r="B44" s="7" t="s">
        <v>176</v>
      </c>
      <c r="C44" s="6" t="s">
        <v>46</v>
      </c>
      <c r="D44" s="6" t="s">
        <v>46</v>
      </c>
      <c r="E44" s="6" t="s">
        <v>46</v>
      </c>
      <c r="F44" s="76"/>
      <c r="G44" s="76"/>
      <c r="H44" s="76"/>
      <c r="I44" s="76"/>
      <c r="J44" s="6" t="s">
        <v>46</v>
      </c>
      <c r="K44" s="9" t="s">
        <v>46</v>
      </c>
    </row>
    <row r="45" spans="2:11" x14ac:dyDescent="0.35">
      <c r="B45" s="7" t="s">
        <v>177</v>
      </c>
      <c r="C45" s="6" t="s">
        <v>46</v>
      </c>
      <c r="D45" s="6" t="s">
        <v>46</v>
      </c>
      <c r="E45" s="6" t="s">
        <v>46</v>
      </c>
      <c r="F45" s="76"/>
      <c r="G45" s="76"/>
      <c r="H45" s="76"/>
      <c r="I45" s="76"/>
      <c r="J45" s="6" t="s">
        <v>46</v>
      </c>
      <c r="K45" s="9" t="s">
        <v>46</v>
      </c>
    </row>
    <row r="46" spans="2:11" ht="24.75" customHeight="1" x14ac:dyDescent="0.35">
      <c r="B46" s="7" t="s">
        <v>178</v>
      </c>
      <c r="C46" s="6" t="s">
        <v>46</v>
      </c>
      <c r="D46" s="6" t="s">
        <v>46</v>
      </c>
      <c r="E46" s="6" t="s">
        <v>46</v>
      </c>
      <c r="F46" s="76"/>
      <c r="G46" s="76"/>
      <c r="H46" s="76"/>
      <c r="I46" s="76"/>
      <c r="J46" s="6" t="s">
        <v>46</v>
      </c>
      <c r="K46" s="9" t="s">
        <v>46</v>
      </c>
    </row>
    <row r="47" spans="2:11" ht="24.75" customHeight="1" x14ac:dyDescent="0.35">
      <c r="B47" s="7" t="s">
        <v>179</v>
      </c>
      <c r="C47" s="6" t="s">
        <v>46</v>
      </c>
      <c r="D47" s="6" t="s">
        <v>46</v>
      </c>
      <c r="E47" s="6" t="s">
        <v>46</v>
      </c>
      <c r="F47" s="76"/>
      <c r="G47" s="76"/>
      <c r="H47" s="76"/>
      <c r="I47" s="76"/>
      <c r="J47" s="6" t="s">
        <v>46</v>
      </c>
      <c r="K47" s="9" t="s">
        <v>46</v>
      </c>
    </row>
    <row r="48" spans="2:11" hidden="1" x14ac:dyDescent="0.35">
      <c r="B48" s="230" t="s">
        <v>70</v>
      </c>
      <c r="C48" s="6" t="s">
        <v>46</v>
      </c>
      <c r="D48" s="6" t="s">
        <v>46</v>
      </c>
      <c r="E48" s="6" t="s">
        <v>46</v>
      </c>
      <c r="F48" s="6">
        <f>F50-F49</f>
        <v>0</v>
      </c>
      <c r="G48" s="6">
        <f>G50-G49</f>
        <v>0</v>
      </c>
      <c r="H48" s="6">
        <f>H50-H49</f>
        <v>0</v>
      </c>
      <c r="I48" s="6">
        <f>I50-I49</f>
        <v>0</v>
      </c>
      <c r="J48" s="6" t="s">
        <v>46</v>
      </c>
      <c r="K48" s="9">
        <f>SUM(F48:I48)</f>
        <v>0</v>
      </c>
    </row>
    <row r="49" spans="2:11" hidden="1" x14ac:dyDescent="0.35">
      <c r="B49" s="231" t="s">
        <v>71</v>
      </c>
      <c r="C49" s="6" t="s">
        <v>46</v>
      </c>
      <c r="D49" s="6" t="s">
        <v>46</v>
      </c>
      <c r="E49" s="6" t="s">
        <v>46</v>
      </c>
      <c r="F49" s="76"/>
      <c r="G49" s="76"/>
      <c r="H49" s="76"/>
      <c r="I49" s="76"/>
      <c r="J49" s="6" t="s">
        <v>46</v>
      </c>
      <c r="K49" s="9" t="s">
        <v>46</v>
      </c>
    </row>
    <row r="50" spans="2:11" ht="29" hidden="1" x14ac:dyDescent="0.35">
      <c r="B50" s="231" t="s">
        <v>72</v>
      </c>
      <c r="C50" s="6" t="s">
        <v>46</v>
      </c>
      <c r="D50" s="6" t="s">
        <v>46</v>
      </c>
      <c r="E50" s="6" t="s">
        <v>46</v>
      </c>
      <c r="F50" s="76"/>
      <c r="G50" s="76"/>
      <c r="H50" s="76"/>
      <c r="I50" s="76"/>
      <c r="J50" s="6" t="s">
        <v>46</v>
      </c>
      <c r="K50" s="9" t="s">
        <v>46</v>
      </c>
    </row>
    <row r="51" spans="2:11" ht="43.5" x14ac:dyDescent="0.35">
      <c r="B51" s="5" t="s">
        <v>162</v>
      </c>
      <c r="C51" s="6" t="s">
        <v>46</v>
      </c>
      <c r="D51" s="6" t="s">
        <v>46</v>
      </c>
      <c r="E51" s="6" t="s">
        <v>46</v>
      </c>
      <c r="F51" s="222">
        <v>0</v>
      </c>
      <c r="G51" s="222">
        <v>0</v>
      </c>
      <c r="H51" s="222">
        <v>0</v>
      </c>
      <c r="I51" s="222">
        <v>0</v>
      </c>
      <c r="J51" s="6" t="s">
        <v>46</v>
      </c>
      <c r="K51" s="9">
        <f>SUM(F51:I51)</f>
        <v>0</v>
      </c>
    </row>
    <row r="52" spans="2:11" x14ac:dyDescent="0.35">
      <c r="B52" s="265" t="s">
        <v>109</v>
      </c>
      <c r="C52" s="266"/>
      <c r="D52" s="266"/>
      <c r="E52" s="266"/>
      <c r="F52" s="266"/>
      <c r="G52" s="266"/>
      <c r="H52" s="266"/>
      <c r="I52" s="266"/>
      <c r="J52" s="267"/>
      <c r="K52" s="252" t="e">
        <f>K3+K6+K18+K22+K23+K24+K25+K42-K2</f>
        <v>#DIV/0!</v>
      </c>
    </row>
    <row r="53" spans="2:11" ht="19.75" customHeight="1" x14ac:dyDescent="0.35">
      <c r="B53" s="4" t="s">
        <v>75</v>
      </c>
      <c r="H53" s="270" t="s">
        <v>118</v>
      </c>
      <c r="I53" s="270"/>
      <c r="J53" s="270"/>
      <c r="K53" s="83"/>
    </row>
    <row r="54" spans="2:11" ht="16.75" customHeight="1" x14ac:dyDescent="0.35">
      <c r="H54" s="272" t="s">
        <v>117</v>
      </c>
      <c r="I54" s="273"/>
      <c r="J54" s="274"/>
      <c r="K54" s="219" t="e">
        <f>IF(AVERAGE(D5:E5)-C5&gt;6,K3,0)</f>
        <v>#DIV/0!</v>
      </c>
    </row>
    <row r="55" spans="2:11" ht="16.75" customHeight="1" x14ac:dyDescent="0.35">
      <c r="H55" s="268" t="s">
        <v>119</v>
      </c>
      <c r="I55" s="268"/>
      <c r="J55" s="268"/>
      <c r="K55" s="84" t="e">
        <f>IF(ABS(K52/K59)&lt;=0.01,0,IF(AND(K52&gt;0,K52&gt;K59*0.01),K52,IF(AND(K52&lt;0,ABS(K52)&lt;=K59*0.25,ABS(K52)&gt;=K59*0.01),K52,-K59*0.25)))-K54</f>
        <v>#DIV/0!</v>
      </c>
    </row>
    <row r="56" spans="2:11" ht="18" customHeight="1" x14ac:dyDescent="0.35">
      <c r="H56" s="268" t="s">
        <v>77</v>
      </c>
      <c r="I56" s="268"/>
      <c r="J56" s="268"/>
      <c r="K56" s="220"/>
    </row>
    <row r="57" spans="2:11" ht="31.25" customHeight="1" x14ac:dyDescent="0.45">
      <c r="H57" s="271" t="s">
        <v>109</v>
      </c>
      <c r="I57" s="271"/>
      <c r="J57" s="271"/>
      <c r="K57" s="221" t="e">
        <f>K52+K53-K56+K54</f>
        <v>#DIV/0!</v>
      </c>
    </row>
    <row r="58" spans="2:11" x14ac:dyDescent="0.35">
      <c r="K58"/>
    </row>
    <row r="59" spans="2:11" x14ac:dyDescent="0.35">
      <c r="H59" s="269" t="s">
        <v>107</v>
      </c>
      <c r="I59" s="269"/>
      <c r="J59" s="269"/>
      <c r="K59" s="6">
        <f>'TP dati'!I10</f>
        <v>0</v>
      </c>
    </row>
    <row r="60" spans="2:11" x14ac:dyDescent="0.35">
      <c r="K60" s="19"/>
    </row>
    <row r="61" spans="2:11" x14ac:dyDescent="0.35">
      <c r="K61"/>
    </row>
    <row r="62" spans="2:11" x14ac:dyDescent="0.35">
      <c r="K62"/>
    </row>
    <row r="63" spans="2:11" x14ac:dyDescent="0.35">
      <c r="K63"/>
    </row>
    <row r="64" spans="2:11" x14ac:dyDescent="0.35">
      <c r="K64"/>
    </row>
    <row r="65" spans="11:11" x14ac:dyDescent="0.35">
      <c r="K65"/>
    </row>
    <row r="66" spans="11:11" x14ac:dyDescent="0.35">
      <c r="K66"/>
    </row>
    <row r="67" spans="11:11" x14ac:dyDescent="0.35">
      <c r="K67"/>
    </row>
    <row r="68" spans="11:11" x14ac:dyDescent="0.35">
      <c r="K68"/>
    </row>
    <row r="69" spans="11:11" x14ac:dyDescent="0.35">
      <c r="K69"/>
    </row>
    <row r="70" spans="11:11" x14ac:dyDescent="0.35">
      <c r="K70"/>
    </row>
    <row r="71" spans="11:11" x14ac:dyDescent="0.35">
      <c r="K71"/>
    </row>
    <row r="72" spans="11:11" x14ac:dyDescent="0.35">
      <c r="K72"/>
    </row>
    <row r="73" spans="11:11" x14ac:dyDescent="0.35">
      <c r="K73"/>
    </row>
    <row r="74" spans="11:11" x14ac:dyDescent="0.35">
      <c r="K74"/>
    </row>
    <row r="75" spans="11:11" x14ac:dyDescent="0.35">
      <c r="K75"/>
    </row>
    <row r="76" spans="11:11" x14ac:dyDescent="0.35">
      <c r="K76"/>
    </row>
    <row r="77" spans="11:11" x14ac:dyDescent="0.35">
      <c r="K77"/>
    </row>
    <row r="78" spans="11:11" x14ac:dyDescent="0.35">
      <c r="K78"/>
    </row>
    <row r="79" spans="11:11" x14ac:dyDescent="0.35">
      <c r="K79"/>
    </row>
    <row r="80" spans="11:11" x14ac:dyDescent="0.35">
      <c r="K80"/>
    </row>
    <row r="81" spans="11:11" x14ac:dyDescent="0.35">
      <c r="K81"/>
    </row>
    <row r="82" spans="11:11" x14ac:dyDescent="0.35">
      <c r="K82"/>
    </row>
    <row r="83" spans="11:11" x14ac:dyDescent="0.35">
      <c r="K83"/>
    </row>
    <row r="84" spans="11:11" x14ac:dyDescent="0.35">
      <c r="K84"/>
    </row>
    <row r="85" spans="11:11" x14ac:dyDescent="0.35">
      <c r="K85"/>
    </row>
    <row r="86" spans="11:11" x14ac:dyDescent="0.35">
      <c r="K86"/>
    </row>
    <row r="87" spans="11:11" x14ac:dyDescent="0.35">
      <c r="K87"/>
    </row>
    <row r="88" spans="11:11" x14ac:dyDescent="0.35">
      <c r="K88"/>
    </row>
    <row r="89" spans="11:11" x14ac:dyDescent="0.35">
      <c r="K89"/>
    </row>
    <row r="90" spans="11:11" x14ac:dyDescent="0.35">
      <c r="K90"/>
    </row>
    <row r="91" spans="11:11" x14ac:dyDescent="0.35">
      <c r="K91"/>
    </row>
    <row r="92" spans="11:11" x14ac:dyDescent="0.35">
      <c r="K92"/>
    </row>
    <row r="93" spans="11:11" x14ac:dyDescent="0.35">
      <c r="K93"/>
    </row>
    <row r="94" spans="11:11" x14ac:dyDescent="0.35">
      <c r="K94"/>
    </row>
    <row r="95" spans="11:11" x14ac:dyDescent="0.35">
      <c r="K95"/>
    </row>
    <row r="96" spans="11:11" x14ac:dyDescent="0.35">
      <c r="K96"/>
    </row>
    <row r="97" spans="11:11" x14ac:dyDescent="0.35">
      <c r="K97"/>
    </row>
    <row r="98" spans="11:11" x14ac:dyDescent="0.35">
      <c r="K98"/>
    </row>
    <row r="99" spans="11:11" x14ac:dyDescent="0.35">
      <c r="K99"/>
    </row>
    <row r="100" spans="11:11" x14ac:dyDescent="0.35">
      <c r="K100"/>
    </row>
    <row r="101" spans="11:11" x14ac:dyDescent="0.35">
      <c r="K101"/>
    </row>
    <row r="102" spans="11:11" x14ac:dyDescent="0.35">
      <c r="K102"/>
    </row>
    <row r="103" spans="11:11" x14ac:dyDescent="0.35">
      <c r="K103"/>
    </row>
    <row r="104" spans="11:11" x14ac:dyDescent="0.35">
      <c r="K104"/>
    </row>
    <row r="105" spans="11:11" x14ac:dyDescent="0.35">
      <c r="K105"/>
    </row>
    <row r="106" spans="11:11" x14ac:dyDescent="0.35">
      <c r="K106"/>
    </row>
    <row r="107" spans="11:11" x14ac:dyDescent="0.35">
      <c r="K107"/>
    </row>
    <row r="108" spans="11:11" x14ac:dyDescent="0.35">
      <c r="K108"/>
    </row>
    <row r="109" spans="11:11" x14ac:dyDescent="0.35">
      <c r="K109"/>
    </row>
    <row r="110" spans="11:11" x14ac:dyDescent="0.35">
      <c r="K110"/>
    </row>
    <row r="111" spans="11:11" x14ac:dyDescent="0.35">
      <c r="K111"/>
    </row>
    <row r="112" spans="11:11" x14ac:dyDescent="0.35">
      <c r="K112"/>
    </row>
    <row r="113" spans="11:11" x14ac:dyDescent="0.35">
      <c r="K113"/>
    </row>
    <row r="114" spans="11:11" x14ac:dyDescent="0.35">
      <c r="K114"/>
    </row>
    <row r="115" spans="11:11" x14ac:dyDescent="0.35">
      <c r="K115"/>
    </row>
    <row r="116" spans="11:11" x14ac:dyDescent="0.35">
      <c r="K116"/>
    </row>
    <row r="117" spans="11:11" x14ac:dyDescent="0.35">
      <c r="K117"/>
    </row>
    <row r="118" spans="11:11" x14ac:dyDescent="0.35">
      <c r="K118"/>
    </row>
    <row r="119" spans="11:11" x14ac:dyDescent="0.35">
      <c r="K119"/>
    </row>
    <row r="120" spans="11:11" x14ac:dyDescent="0.35">
      <c r="K120"/>
    </row>
    <row r="121" spans="11:11" x14ac:dyDescent="0.35">
      <c r="K121"/>
    </row>
    <row r="122" spans="11:11" x14ac:dyDescent="0.35">
      <c r="K122"/>
    </row>
    <row r="123" spans="11:11" x14ac:dyDescent="0.35">
      <c r="K123"/>
    </row>
    <row r="124" spans="11:11" x14ac:dyDescent="0.35">
      <c r="K124"/>
    </row>
    <row r="125" spans="11:11" x14ac:dyDescent="0.35">
      <c r="K125"/>
    </row>
    <row r="126" spans="11:11" x14ac:dyDescent="0.35">
      <c r="K126"/>
    </row>
    <row r="127" spans="11:11" x14ac:dyDescent="0.35">
      <c r="K127"/>
    </row>
    <row r="128" spans="11:11" x14ac:dyDescent="0.35">
      <c r="K128"/>
    </row>
    <row r="129" spans="11:11" x14ac:dyDescent="0.35">
      <c r="K129"/>
    </row>
    <row r="130" spans="11:11" x14ac:dyDescent="0.35">
      <c r="K130"/>
    </row>
    <row r="131" spans="11:11" x14ac:dyDescent="0.35">
      <c r="K131"/>
    </row>
    <row r="132" spans="11:11" x14ac:dyDescent="0.35">
      <c r="K132"/>
    </row>
    <row r="133" spans="11:11" x14ac:dyDescent="0.35">
      <c r="K133"/>
    </row>
    <row r="134" spans="11:11" x14ac:dyDescent="0.35">
      <c r="K134"/>
    </row>
    <row r="135" spans="11:11" x14ac:dyDescent="0.35">
      <c r="K135"/>
    </row>
    <row r="136" spans="11:11" x14ac:dyDescent="0.35">
      <c r="K136"/>
    </row>
    <row r="137" spans="11:11" x14ac:dyDescent="0.35">
      <c r="K137"/>
    </row>
    <row r="138" spans="11:11" x14ac:dyDescent="0.35">
      <c r="K138"/>
    </row>
    <row r="139" spans="11:11" x14ac:dyDescent="0.35">
      <c r="K139"/>
    </row>
    <row r="140" spans="11:11" x14ac:dyDescent="0.35">
      <c r="K140"/>
    </row>
    <row r="141" spans="11:11" x14ac:dyDescent="0.35">
      <c r="K141"/>
    </row>
    <row r="142" spans="11:11" x14ac:dyDescent="0.35">
      <c r="K142"/>
    </row>
    <row r="143" spans="11:11" x14ac:dyDescent="0.35">
      <c r="K143"/>
    </row>
    <row r="144" spans="11:11" x14ac:dyDescent="0.35">
      <c r="K144"/>
    </row>
    <row r="145" spans="11:11" x14ac:dyDescent="0.35">
      <c r="K145"/>
    </row>
    <row r="146" spans="11:11" x14ac:dyDescent="0.35">
      <c r="K146"/>
    </row>
    <row r="147" spans="11:11" x14ac:dyDescent="0.35">
      <c r="K147"/>
    </row>
    <row r="148" spans="11:11" x14ac:dyDescent="0.35">
      <c r="K148"/>
    </row>
    <row r="149" spans="11:11" x14ac:dyDescent="0.35">
      <c r="K149"/>
    </row>
    <row r="150" spans="11:11" x14ac:dyDescent="0.35">
      <c r="K150"/>
    </row>
    <row r="151" spans="11:11" x14ac:dyDescent="0.35">
      <c r="K151"/>
    </row>
    <row r="152" spans="11:11" x14ac:dyDescent="0.35">
      <c r="K152"/>
    </row>
    <row r="153" spans="11:11" x14ac:dyDescent="0.35">
      <c r="K153"/>
    </row>
    <row r="154" spans="11:11" x14ac:dyDescent="0.35">
      <c r="K154"/>
    </row>
    <row r="155" spans="11:11" x14ac:dyDescent="0.35">
      <c r="K155"/>
    </row>
    <row r="156" spans="11:11" x14ac:dyDescent="0.35">
      <c r="K156"/>
    </row>
    <row r="157" spans="11:11" x14ac:dyDescent="0.35">
      <c r="K157"/>
    </row>
    <row r="158" spans="11:11" x14ac:dyDescent="0.35">
      <c r="K158"/>
    </row>
    <row r="159" spans="11:11" x14ac:dyDescent="0.35">
      <c r="K159"/>
    </row>
    <row r="160" spans="11:11" x14ac:dyDescent="0.35">
      <c r="K160"/>
    </row>
    <row r="161" spans="11:11" x14ac:dyDescent="0.35">
      <c r="K161"/>
    </row>
    <row r="162" spans="11:11" x14ac:dyDescent="0.35">
      <c r="K162"/>
    </row>
    <row r="163" spans="11:11" x14ac:dyDescent="0.35">
      <c r="K163"/>
    </row>
    <row r="164" spans="11:11" x14ac:dyDescent="0.35">
      <c r="K164"/>
    </row>
    <row r="165" spans="11:11" x14ac:dyDescent="0.35">
      <c r="K165"/>
    </row>
    <row r="166" spans="11:11" x14ac:dyDescent="0.35">
      <c r="K166"/>
    </row>
    <row r="167" spans="11:11" x14ac:dyDescent="0.35">
      <c r="K167"/>
    </row>
    <row r="168" spans="11:11" x14ac:dyDescent="0.35">
      <c r="K168"/>
    </row>
    <row r="169" spans="11:11" x14ac:dyDescent="0.35">
      <c r="K169"/>
    </row>
    <row r="170" spans="11:11" x14ac:dyDescent="0.35">
      <c r="K170"/>
    </row>
    <row r="171" spans="11:11" x14ac:dyDescent="0.35">
      <c r="K171"/>
    </row>
    <row r="172" spans="11:11" x14ac:dyDescent="0.35">
      <c r="K172"/>
    </row>
    <row r="173" spans="11:11" x14ac:dyDescent="0.35">
      <c r="K173"/>
    </row>
    <row r="174" spans="11:11" x14ac:dyDescent="0.35">
      <c r="K174"/>
    </row>
    <row r="175" spans="11:11" x14ac:dyDescent="0.35">
      <c r="K175"/>
    </row>
    <row r="176" spans="11:11" x14ac:dyDescent="0.35">
      <c r="K176"/>
    </row>
    <row r="177" spans="11:11" x14ac:dyDescent="0.35">
      <c r="K177"/>
    </row>
    <row r="178" spans="11:11" x14ac:dyDescent="0.35">
      <c r="K178"/>
    </row>
    <row r="179" spans="11:11" x14ac:dyDescent="0.35">
      <c r="K179"/>
    </row>
    <row r="180" spans="11:11" x14ac:dyDescent="0.35">
      <c r="K180"/>
    </row>
    <row r="181" spans="11:11" x14ac:dyDescent="0.35">
      <c r="K181"/>
    </row>
    <row r="182" spans="11:11" x14ac:dyDescent="0.35">
      <c r="K182"/>
    </row>
    <row r="183" spans="11:11" x14ac:dyDescent="0.35">
      <c r="K183"/>
    </row>
    <row r="184" spans="11:11" x14ac:dyDescent="0.35">
      <c r="K184"/>
    </row>
    <row r="185" spans="11:11" x14ac:dyDescent="0.35">
      <c r="K185"/>
    </row>
    <row r="186" spans="11:11" x14ac:dyDescent="0.35">
      <c r="K186"/>
    </row>
    <row r="187" spans="11:11" x14ac:dyDescent="0.35">
      <c r="K187"/>
    </row>
    <row r="188" spans="11:11" x14ac:dyDescent="0.35">
      <c r="K188"/>
    </row>
    <row r="189" spans="11:11" x14ac:dyDescent="0.35">
      <c r="K189"/>
    </row>
    <row r="190" spans="11:11" x14ac:dyDescent="0.35">
      <c r="K190"/>
    </row>
    <row r="191" spans="11:11" x14ac:dyDescent="0.35">
      <c r="K191"/>
    </row>
    <row r="192" spans="11:11" x14ac:dyDescent="0.35">
      <c r="K192"/>
    </row>
    <row r="193" spans="11:11" x14ac:dyDescent="0.35">
      <c r="K193"/>
    </row>
    <row r="194" spans="11:11" x14ac:dyDescent="0.35">
      <c r="K194"/>
    </row>
    <row r="195" spans="11:11" x14ac:dyDescent="0.35">
      <c r="K195"/>
    </row>
    <row r="196" spans="11:11" x14ac:dyDescent="0.35">
      <c r="K196"/>
    </row>
    <row r="197" spans="11:11" x14ac:dyDescent="0.35">
      <c r="K197"/>
    </row>
    <row r="198" spans="11:11" x14ac:dyDescent="0.35">
      <c r="K198"/>
    </row>
    <row r="199" spans="11:11" x14ac:dyDescent="0.35">
      <c r="K199"/>
    </row>
    <row r="200" spans="11:11" x14ac:dyDescent="0.35">
      <c r="K200"/>
    </row>
    <row r="201" spans="11:11" x14ac:dyDescent="0.35">
      <c r="K201"/>
    </row>
    <row r="202" spans="11:11" x14ac:dyDescent="0.35">
      <c r="K202"/>
    </row>
    <row r="203" spans="11:11" x14ac:dyDescent="0.35">
      <c r="K203"/>
    </row>
    <row r="204" spans="11:11" x14ac:dyDescent="0.35">
      <c r="K204"/>
    </row>
    <row r="205" spans="11:11" x14ac:dyDescent="0.35">
      <c r="K205"/>
    </row>
    <row r="206" spans="11:11" x14ac:dyDescent="0.35">
      <c r="K206"/>
    </row>
    <row r="207" spans="11:11" x14ac:dyDescent="0.35">
      <c r="K207"/>
    </row>
    <row r="208" spans="11:11" x14ac:dyDescent="0.35">
      <c r="K208"/>
    </row>
    <row r="209" spans="11:11" x14ac:dyDescent="0.35">
      <c r="K209"/>
    </row>
    <row r="210" spans="11:11" x14ac:dyDescent="0.35">
      <c r="K210"/>
    </row>
    <row r="211" spans="11:11" x14ac:dyDescent="0.35">
      <c r="K211"/>
    </row>
    <row r="212" spans="11:11" x14ac:dyDescent="0.35">
      <c r="K212"/>
    </row>
    <row r="213" spans="11:11" x14ac:dyDescent="0.35">
      <c r="K213"/>
    </row>
    <row r="214" spans="11:11" x14ac:dyDescent="0.35">
      <c r="K214"/>
    </row>
    <row r="215" spans="11:11" x14ac:dyDescent="0.35">
      <c r="K215"/>
    </row>
    <row r="216" spans="11:11" x14ac:dyDescent="0.35">
      <c r="K216"/>
    </row>
    <row r="217" spans="11:11" x14ac:dyDescent="0.35">
      <c r="K217"/>
    </row>
    <row r="218" spans="11:11" x14ac:dyDescent="0.35">
      <c r="K218"/>
    </row>
    <row r="219" spans="11:11" x14ac:dyDescent="0.35">
      <c r="K219"/>
    </row>
    <row r="220" spans="11:11" x14ac:dyDescent="0.35">
      <c r="K220"/>
    </row>
    <row r="221" spans="11:11" x14ac:dyDescent="0.35">
      <c r="K221"/>
    </row>
    <row r="222" spans="11:11" x14ac:dyDescent="0.35">
      <c r="K222"/>
    </row>
    <row r="223" spans="11:11" x14ac:dyDescent="0.35">
      <c r="K223"/>
    </row>
    <row r="224" spans="11:11" x14ac:dyDescent="0.35">
      <c r="K224"/>
    </row>
    <row r="225" spans="11:11" x14ac:dyDescent="0.35">
      <c r="K225"/>
    </row>
    <row r="226" spans="11:11" x14ac:dyDescent="0.35">
      <c r="K226"/>
    </row>
    <row r="227" spans="11:11" x14ac:dyDescent="0.35">
      <c r="K227"/>
    </row>
    <row r="228" spans="11:11" x14ac:dyDescent="0.35">
      <c r="K228"/>
    </row>
    <row r="229" spans="11:11" x14ac:dyDescent="0.35">
      <c r="K229"/>
    </row>
    <row r="230" spans="11:11" x14ac:dyDescent="0.35">
      <c r="K230"/>
    </row>
    <row r="231" spans="11:11" x14ac:dyDescent="0.35">
      <c r="K231"/>
    </row>
    <row r="232" spans="11:11" x14ac:dyDescent="0.35">
      <c r="K232"/>
    </row>
    <row r="233" spans="11:11" x14ac:dyDescent="0.35">
      <c r="K233"/>
    </row>
    <row r="234" spans="11:11" x14ac:dyDescent="0.35">
      <c r="K234"/>
    </row>
    <row r="235" spans="11:11" x14ac:dyDescent="0.35">
      <c r="K235"/>
    </row>
    <row r="236" spans="11:11" x14ac:dyDescent="0.35">
      <c r="K236"/>
    </row>
    <row r="237" spans="11:11" x14ac:dyDescent="0.35">
      <c r="K237"/>
    </row>
    <row r="238" spans="11:11" x14ac:dyDescent="0.35">
      <c r="K238"/>
    </row>
    <row r="239" spans="11:11" x14ac:dyDescent="0.35">
      <c r="K239"/>
    </row>
    <row r="240" spans="11:11" x14ac:dyDescent="0.35">
      <c r="K240"/>
    </row>
    <row r="241" spans="11:11" x14ac:dyDescent="0.35">
      <c r="K241"/>
    </row>
    <row r="242" spans="11:11" x14ac:dyDescent="0.35">
      <c r="K242"/>
    </row>
    <row r="243" spans="11:11" x14ac:dyDescent="0.35">
      <c r="K243"/>
    </row>
    <row r="244" spans="11:11" x14ac:dyDescent="0.35">
      <c r="K244"/>
    </row>
    <row r="245" spans="11:11" x14ac:dyDescent="0.35">
      <c r="K245"/>
    </row>
    <row r="246" spans="11:11" x14ac:dyDescent="0.35">
      <c r="K246"/>
    </row>
    <row r="247" spans="11:11" x14ac:dyDescent="0.35">
      <c r="K247"/>
    </row>
    <row r="248" spans="11:11" x14ac:dyDescent="0.35">
      <c r="K248"/>
    </row>
    <row r="249" spans="11:11" x14ac:dyDescent="0.35">
      <c r="K249"/>
    </row>
    <row r="250" spans="11:11" x14ac:dyDescent="0.35">
      <c r="K250"/>
    </row>
    <row r="251" spans="11:11" x14ac:dyDescent="0.35">
      <c r="K251"/>
    </row>
    <row r="252" spans="11:11" x14ac:dyDescent="0.35">
      <c r="K252"/>
    </row>
    <row r="253" spans="11:11" x14ac:dyDescent="0.35">
      <c r="K253"/>
    </row>
    <row r="254" spans="11:11" x14ac:dyDescent="0.35">
      <c r="K254"/>
    </row>
    <row r="255" spans="11:11" x14ac:dyDescent="0.35">
      <c r="K255"/>
    </row>
    <row r="256" spans="11:11" x14ac:dyDescent="0.35">
      <c r="K256"/>
    </row>
    <row r="257" spans="11:11" x14ac:dyDescent="0.35">
      <c r="K257"/>
    </row>
    <row r="258" spans="11:11" x14ac:dyDescent="0.35">
      <c r="K258"/>
    </row>
    <row r="259" spans="11:11" x14ac:dyDescent="0.35">
      <c r="K259"/>
    </row>
    <row r="260" spans="11:11" x14ac:dyDescent="0.35">
      <c r="K260"/>
    </row>
    <row r="261" spans="11:11" x14ac:dyDescent="0.35">
      <c r="K261"/>
    </row>
    <row r="262" spans="11:11" x14ac:dyDescent="0.35">
      <c r="K262"/>
    </row>
    <row r="263" spans="11:11" x14ac:dyDescent="0.35">
      <c r="K263"/>
    </row>
    <row r="264" spans="11:11" x14ac:dyDescent="0.35">
      <c r="K264"/>
    </row>
    <row r="265" spans="11:11" x14ac:dyDescent="0.35">
      <c r="K265"/>
    </row>
    <row r="266" spans="11:11" x14ac:dyDescent="0.35">
      <c r="K266"/>
    </row>
    <row r="267" spans="11:11" x14ac:dyDescent="0.35">
      <c r="K267"/>
    </row>
    <row r="268" spans="11:11" x14ac:dyDescent="0.35">
      <c r="K268"/>
    </row>
    <row r="269" spans="11:11" x14ac:dyDescent="0.35">
      <c r="K269"/>
    </row>
    <row r="270" spans="11:11" x14ac:dyDescent="0.35">
      <c r="K270"/>
    </row>
    <row r="271" spans="11:11" x14ac:dyDescent="0.35">
      <c r="K271"/>
    </row>
    <row r="272" spans="11:11" x14ac:dyDescent="0.35">
      <c r="K272"/>
    </row>
    <row r="273" spans="11:11" x14ac:dyDescent="0.35">
      <c r="K273"/>
    </row>
    <row r="274" spans="11:11" x14ac:dyDescent="0.35">
      <c r="K274"/>
    </row>
    <row r="275" spans="11:11" x14ac:dyDescent="0.35">
      <c r="K275"/>
    </row>
    <row r="276" spans="11:11" x14ac:dyDescent="0.35">
      <c r="K276"/>
    </row>
    <row r="277" spans="11:11" x14ac:dyDescent="0.35">
      <c r="K277"/>
    </row>
    <row r="278" spans="11:11" x14ac:dyDescent="0.35">
      <c r="K278"/>
    </row>
    <row r="279" spans="11:11" x14ac:dyDescent="0.35">
      <c r="K279"/>
    </row>
    <row r="280" spans="11:11" x14ac:dyDescent="0.35">
      <c r="K280"/>
    </row>
    <row r="281" spans="11:11" x14ac:dyDescent="0.35">
      <c r="K281"/>
    </row>
    <row r="282" spans="11:11" x14ac:dyDescent="0.35">
      <c r="K282"/>
    </row>
    <row r="283" spans="11:11" x14ac:dyDescent="0.35">
      <c r="K283"/>
    </row>
    <row r="284" spans="11:11" x14ac:dyDescent="0.35">
      <c r="K284"/>
    </row>
    <row r="285" spans="11:11" x14ac:dyDescent="0.35">
      <c r="K285"/>
    </row>
    <row r="286" spans="11:11" x14ac:dyDescent="0.35">
      <c r="K286"/>
    </row>
    <row r="287" spans="11:11" x14ac:dyDescent="0.35">
      <c r="K287"/>
    </row>
    <row r="288" spans="11:11" x14ac:dyDescent="0.35">
      <c r="K288"/>
    </row>
    <row r="289" spans="11:11" x14ac:dyDescent="0.35">
      <c r="K289"/>
    </row>
    <row r="290" spans="11:11" x14ac:dyDescent="0.35">
      <c r="K290"/>
    </row>
    <row r="291" spans="11:11" x14ac:dyDescent="0.35">
      <c r="K291"/>
    </row>
    <row r="292" spans="11:11" x14ac:dyDescent="0.35">
      <c r="K292"/>
    </row>
    <row r="293" spans="11:11" x14ac:dyDescent="0.35">
      <c r="K293"/>
    </row>
    <row r="294" spans="11:11" x14ac:dyDescent="0.35">
      <c r="K294"/>
    </row>
    <row r="295" spans="11:11" x14ac:dyDescent="0.35">
      <c r="K295"/>
    </row>
    <row r="296" spans="11:11" x14ac:dyDescent="0.35">
      <c r="K296"/>
    </row>
    <row r="297" spans="11:11" x14ac:dyDescent="0.35">
      <c r="K297"/>
    </row>
    <row r="298" spans="11:11" x14ac:dyDescent="0.35">
      <c r="K298"/>
    </row>
    <row r="299" spans="11:11" x14ac:dyDescent="0.35">
      <c r="K299"/>
    </row>
    <row r="300" spans="11:11" x14ac:dyDescent="0.35">
      <c r="K300"/>
    </row>
    <row r="301" spans="11:11" x14ac:dyDescent="0.35">
      <c r="K301"/>
    </row>
    <row r="302" spans="11:11" x14ac:dyDescent="0.35">
      <c r="K302"/>
    </row>
    <row r="303" spans="11:11" x14ac:dyDescent="0.35">
      <c r="K303"/>
    </row>
    <row r="304" spans="11:11" x14ac:dyDescent="0.35">
      <c r="K304"/>
    </row>
    <row r="305" spans="11:11" x14ac:dyDescent="0.35">
      <c r="K305"/>
    </row>
    <row r="306" spans="11:11" x14ac:dyDescent="0.35">
      <c r="K306"/>
    </row>
    <row r="307" spans="11:11" x14ac:dyDescent="0.35">
      <c r="K307"/>
    </row>
    <row r="308" spans="11:11" x14ac:dyDescent="0.35">
      <c r="K308"/>
    </row>
    <row r="309" spans="11:11" x14ac:dyDescent="0.35">
      <c r="K309"/>
    </row>
    <row r="310" spans="11:11" x14ac:dyDescent="0.35">
      <c r="K310"/>
    </row>
    <row r="311" spans="11:11" x14ac:dyDescent="0.35">
      <c r="K311"/>
    </row>
    <row r="312" spans="11:11" x14ac:dyDescent="0.35">
      <c r="K312"/>
    </row>
    <row r="313" spans="11:11" x14ac:dyDescent="0.35">
      <c r="K313"/>
    </row>
    <row r="314" spans="11:11" x14ac:dyDescent="0.35">
      <c r="K314"/>
    </row>
    <row r="315" spans="11:11" x14ac:dyDescent="0.35">
      <c r="K315"/>
    </row>
    <row r="316" spans="11:11" x14ac:dyDescent="0.35">
      <c r="K316"/>
    </row>
    <row r="317" spans="11:11" x14ac:dyDescent="0.35">
      <c r="K317"/>
    </row>
    <row r="318" spans="11:11" x14ac:dyDescent="0.35">
      <c r="K318"/>
    </row>
    <row r="319" spans="11:11" x14ac:dyDescent="0.35">
      <c r="K319"/>
    </row>
    <row r="320" spans="11:11" x14ac:dyDescent="0.35">
      <c r="K320"/>
    </row>
    <row r="321" spans="11:11" x14ac:dyDescent="0.35">
      <c r="K321"/>
    </row>
    <row r="322" spans="11:11" x14ac:dyDescent="0.35">
      <c r="K322"/>
    </row>
    <row r="323" spans="11:11" x14ac:dyDescent="0.35">
      <c r="K323"/>
    </row>
    <row r="324" spans="11:11" x14ac:dyDescent="0.35">
      <c r="K324"/>
    </row>
    <row r="325" spans="11:11" x14ac:dyDescent="0.35">
      <c r="K325"/>
    </row>
    <row r="326" spans="11:11" x14ac:dyDescent="0.35">
      <c r="K326"/>
    </row>
    <row r="327" spans="11:11" x14ac:dyDescent="0.35">
      <c r="K327"/>
    </row>
    <row r="328" spans="11:11" x14ac:dyDescent="0.35">
      <c r="K328"/>
    </row>
    <row r="329" spans="11:11" x14ac:dyDescent="0.35">
      <c r="K329"/>
    </row>
    <row r="330" spans="11:11" x14ac:dyDescent="0.35">
      <c r="K330"/>
    </row>
    <row r="331" spans="11:11" x14ac:dyDescent="0.35">
      <c r="K331"/>
    </row>
    <row r="332" spans="11:11" x14ac:dyDescent="0.35">
      <c r="K332"/>
    </row>
    <row r="333" spans="11:11" x14ac:dyDescent="0.35">
      <c r="K333"/>
    </row>
    <row r="334" spans="11:11" x14ac:dyDescent="0.35">
      <c r="K334"/>
    </row>
    <row r="335" spans="11:11" x14ac:dyDescent="0.35">
      <c r="K335"/>
    </row>
    <row r="336" spans="11:11" x14ac:dyDescent="0.35">
      <c r="K336"/>
    </row>
    <row r="337" spans="11:11" x14ac:dyDescent="0.35">
      <c r="K337"/>
    </row>
    <row r="338" spans="11:11" x14ac:dyDescent="0.35">
      <c r="K338"/>
    </row>
    <row r="339" spans="11:11" x14ac:dyDescent="0.35">
      <c r="K339"/>
    </row>
    <row r="340" spans="11:11" x14ac:dyDescent="0.35">
      <c r="K340"/>
    </row>
    <row r="341" spans="11:11" x14ac:dyDescent="0.35">
      <c r="K341"/>
    </row>
    <row r="342" spans="11:11" x14ac:dyDescent="0.35">
      <c r="K342"/>
    </row>
    <row r="343" spans="11:11" x14ac:dyDescent="0.35">
      <c r="K343"/>
    </row>
    <row r="344" spans="11:11" x14ac:dyDescent="0.35">
      <c r="K344"/>
    </row>
    <row r="345" spans="11:11" x14ac:dyDescent="0.35">
      <c r="K345"/>
    </row>
    <row r="346" spans="11:11" x14ac:dyDescent="0.35">
      <c r="K346"/>
    </row>
    <row r="347" spans="11:11" x14ac:dyDescent="0.35">
      <c r="K347"/>
    </row>
    <row r="348" spans="11:11" x14ac:dyDescent="0.35">
      <c r="K348"/>
    </row>
    <row r="349" spans="11:11" x14ac:dyDescent="0.35">
      <c r="K349"/>
    </row>
    <row r="350" spans="11:11" x14ac:dyDescent="0.35">
      <c r="K350"/>
    </row>
    <row r="351" spans="11:11" x14ac:dyDescent="0.35">
      <c r="K351"/>
    </row>
    <row r="352" spans="11:11" x14ac:dyDescent="0.35">
      <c r="K352"/>
    </row>
    <row r="353" spans="11:11" x14ac:dyDescent="0.35">
      <c r="K353"/>
    </row>
    <row r="354" spans="11:11" x14ac:dyDescent="0.35">
      <c r="K354"/>
    </row>
    <row r="355" spans="11:11" x14ac:dyDescent="0.35">
      <c r="K355"/>
    </row>
    <row r="356" spans="11:11" x14ac:dyDescent="0.35">
      <c r="K356"/>
    </row>
    <row r="357" spans="11:11" x14ac:dyDescent="0.35">
      <c r="K357"/>
    </row>
    <row r="358" spans="11:11" x14ac:dyDescent="0.35">
      <c r="K358"/>
    </row>
    <row r="359" spans="11:11" x14ac:dyDescent="0.35">
      <c r="K359"/>
    </row>
    <row r="360" spans="11:11" x14ac:dyDescent="0.35">
      <c r="K360"/>
    </row>
    <row r="361" spans="11:11" x14ac:dyDescent="0.35">
      <c r="K361"/>
    </row>
    <row r="362" spans="11:11" x14ac:dyDescent="0.35">
      <c r="K362"/>
    </row>
    <row r="363" spans="11:11" x14ac:dyDescent="0.35">
      <c r="K363"/>
    </row>
    <row r="364" spans="11:11" x14ac:dyDescent="0.35">
      <c r="K364"/>
    </row>
    <row r="365" spans="11:11" x14ac:dyDescent="0.35">
      <c r="K365"/>
    </row>
    <row r="366" spans="11:11" x14ac:dyDescent="0.35">
      <c r="K366"/>
    </row>
    <row r="367" spans="11:11" x14ac:dyDescent="0.35">
      <c r="K367"/>
    </row>
    <row r="368" spans="11:11" x14ac:dyDescent="0.35">
      <c r="K368"/>
    </row>
    <row r="369" spans="11:11" x14ac:dyDescent="0.35">
      <c r="K369"/>
    </row>
    <row r="370" spans="11:11" x14ac:dyDescent="0.35">
      <c r="K370"/>
    </row>
    <row r="371" spans="11:11" x14ac:dyDescent="0.35">
      <c r="K371"/>
    </row>
    <row r="372" spans="11:11" x14ac:dyDescent="0.35">
      <c r="K372"/>
    </row>
    <row r="373" spans="11:11" x14ac:dyDescent="0.35">
      <c r="K373"/>
    </row>
    <row r="374" spans="11:11" x14ac:dyDescent="0.35">
      <c r="K374"/>
    </row>
    <row r="375" spans="11:11" x14ac:dyDescent="0.35">
      <c r="K375"/>
    </row>
    <row r="376" spans="11:11" x14ac:dyDescent="0.35">
      <c r="K376"/>
    </row>
    <row r="377" spans="11:11" x14ac:dyDescent="0.35">
      <c r="K377"/>
    </row>
    <row r="378" spans="11:11" x14ac:dyDescent="0.35">
      <c r="K378"/>
    </row>
    <row r="379" spans="11:11" x14ac:dyDescent="0.35">
      <c r="K379"/>
    </row>
    <row r="380" spans="11:11" x14ac:dyDescent="0.35">
      <c r="K380"/>
    </row>
    <row r="381" spans="11:11" x14ac:dyDescent="0.35">
      <c r="K381"/>
    </row>
    <row r="382" spans="11:11" x14ac:dyDescent="0.35">
      <c r="K382"/>
    </row>
    <row r="383" spans="11:11" x14ac:dyDescent="0.35">
      <c r="K383"/>
    </row>
    <row r="384" spans="11:11" x14ac:dyDescent="0.35">
      <c r="K384"/>
    </row>
    <row r="385" spans="11:11" x14ac:dyDescent="0.35">
      <c r="K385"/>
    </row>
    <row r="386" spans="11:11" x14ac:dyDescent="0.35">
      <c r="K386"/>
    </row>
    <row r="387" spans="11:11" x14ac:dyDescent="0.35">
      <c r="K387"/>
    </row>
    <row r="388" spans="11:11" x14ac:dyDescent="0.35">
      <c r="K388"/>
    </row>
    <row r="389" spans="11:11" x14ac:dyDescent="0.35">
      <c r="K389"/>
    </row>
    <row r="390" spans="11:11" x14ac:dyDescent="0.35">
      <c r="K390"/>
    </row>
    <row r="391" spans="11:11" x14ac:dyDescent="0.35">
      <c r="K391"/>
    </row>
    <row r="392" spans="11:11" x14ac:dyDescent="0.35">
      <c r="K392"/>
    </row>
    <row r="393" spans="11:11" x14ac:dyDescent="0.35">
      <c r="K393"/>
    </row>
    <row r="394" spans="11:11" x14ac:dyDescent="0.35">
      <c r="K394"/>
    </row>
    <row r="395" spans="11:11" x14ac:dyDescent="0.35">
      <c r="K395"/>
    </row>
    <row r="396" spans="11:11" x14ac:dyDescent="0.35">
      <c r="K396"/>
    </row>
    <row r="397" spans="11:11" x14ac:dyDescent="0.35">
      <c r="K397"/>
    </row>
    <row r="398" spans="11:11" x14ac:dyDescent="0.35">
      <c r="K398"/>
    </row>
    <row r="399" spans="11:11" x14ac:dyDescent="0.35">
      <c r="K399"/>
    </row>
    <row r="400" spans="11:11" x14ac:dyDescent="0.35">
      <c r="K400"/>
    </row>
    <row r="401" spans="11:11" x14ac:dyDescent="0.35">
      <c r="K401"/>
    </row>
    <row r="402" spans="11:11" x14ac:dyDescent="0.35">
      <c r="K402"/>
    </row>
    <row r="403" spans="11:11" x14ac:dyDescent="0.35">
      <c r="K403"/>
    </row>
    <row r="404" spans="11:11" x14ac:dyDescent="0.35">
      <c r="K404"/>
    </row>
    <row r="405" spans="11:11" x14ac:dyDescent="0.35">
      <c r="K405"/>
    </row>
    <row r="406" spans="11:11" x14ac:dyDescent="0.35">
      <c r="K406"/>
    </row>
    <row r="407" spans="11:11" x14ac:dyDescent="0.35">
      <c r="K407"/>
    </row>
    <row r="408" spans="11:11" x14ac:dyDescent="0.35">
      <c r="K408"/>
    </row>
    <row r="409" spans="11:11" x14ac:dyDescent="0.35">
      <c r="K409"/>
    </row>
    <row r="410" spans="11:11" x14ac:dyDescent="0.35">
      <c r="K410"/>
    </row>
    <row r="411" spans="11:11" x14ac:dyDescent="0.35">
      <c r="K411"/>
    </row>
    <row r="412" spans="11:11" x14ac:dyDescent="0.35">
      <c r="K412"/>
    </row>
    <row r="413" spans="11:11" x14ac:dyDescent="0.35">
      <c r="K413"/>
    </row>
    <row r="414" spans="11:11" x14ac:dyDescent="0.35">
      <c r="K414"/>
    </row>
    <row r="415" spans="11:11" x14ac:dyDescent="0.35">
      <c r="K415"/>
    </row>
    <row r="416" spans="11:11" x14ac:dyDescent="0.35">
      <c r="K416"/>
    </row>
    <row r="417" spans="11:11" x14ac:dyDescent="0.35">
      <c r="K417"/>
    </row>
    <row r="418" spans="11:11" x14ac:dyDescent="0.35">
      <c r="K418"/>
    </row>
    <row r="419" spans="11:11" x14ac:dyDescent="0.35">
      <c r="K419"/>
    </row>
    <row r="420" spans="11:11" x14ac:dyDescent="0.35">
      <c r="K420"/>
    </row>
    <row r="421" spans="11:11" x14ac:dyDescent="0.35">
      <c r="K421"/>
    </row>
    <row r="422" spans="11:11" x14ac:dyDescent="0.35">
      <c r="K422"/>
    </row>
    <row r="423" spans="11:11" x14ac:dyDescent="0.35">
      <c r="K423"/>
    </row>
    <row r="424" spans="11:11" x14ac:dyDescent="0.35">
      <c r="K424"/>
    </row>
    <row r="425" spans="11:11" x14ac:dyDescent="0.35">
      <c r="K425"/>
    </row>
    <row r="426" spans="11:11" x14ac:dyDescent="0.35">
      <c r="K426"/>
    </row>
    <row r="427" spans="11:11" x14ac:dyDescent="0.35">
      <c r="K427"/>
    </row>
    <row r="428" spans="11:11" x14ac:dyDescent="0.35">
      <c r="K428"/>
    </row>
    <row r="429" spans="11:11" x14ac:dyDescent="0.35">
      <c r="K429"/>
    </row>
    <row r="430" spans="11:11" x14ac:dyDescent="0.35">
      <c r="K430"/>
    </row>
    <row r="431" spans="11:11" x14ac:dyDescent="0.35">
      <c r="K431"/>
    </row>
    <row r="432" spans="11:11" x14ac:dyDescent="0.35">
      <c r="K432"/>
    </row>
    <row r="433" spans="11:11" x14ac:dyDescent="0.35">
      <c r="K433"/>
    </row>
    <row r="434" spans="11:11" x14ac:dyDescent="0.35">
      <c r="K434"/>
    </row>
    <row r="435" spans="11:11" x14ac:dyDescent="0.35">
      <c r="K435"/>
    </row>
    <row r="436" spans="11:11" x14ac:dyDescent="0.35">
      <c r="K436"/>
    </row>
    <row r="437" spans="11:11" x14ac:dyDescent="0.35">
      <c r="K437"/>
    </row>
    <row r="438" spans="11:11" x14ac:dyDescent="0.35">
      <c r="K438"/>
    </row>
    <row r="439" spans="11:11" x14ac:dyDescent="0.35">
      <c r="K439"/>
    </row>
    <row r="440" spans="11:11" x14ac:dyDescent="0.35">
      <c r="K440"/>
    </row>
    <row r="441" spans="11:11" x14ac:dyDescent="0.35">
      <c r="K441"/>
    </row>
    <row r="442" spans="11:11" x14ac:dyDescent="0.35">
      <c r="K442"/>
    </row>
    <row r="443" spans="11:11" x14ac:dyDescent="0.35">
      <c r="K443"/>
    </row>
    <row r="444" spans="11:11" x14ac:dyDescent="0.35">
      <c r="K444"/>
    </row>
    <row r="445" spans="11:11" x14ac:dyDescent="0.35">
      <c r="K445"/>
    </row>
    <row r="446" spans="11:11" x14ac:dyDescent="0.35">
      <c r="K446"/>
    </row>
    <row r="447" spans="11:11" x14ac:dyDescent="0.35">
      <c r="K447"/>
    </row>
    <row r="448" spans="11:11" x14ac:dyDescent="0.35">
      <c r="K448"/>
    </row>
    <row r="449" spans="11:11" x14ac:dyDescent="0.35">
      <c r="K449"/>
    </row>
    <row r="450" spans="11:11" x14ac:dyDescent="0.35">
      <c r="K450"/>
    </row>
    <row r="451" spans="11:11" x14ac:dyDescent="0.35">
      <c r="K451"/>
    </row>
    <row r="452" spans="11:11" x14ac:dyDescent="0.35">
      <c r="K452"/>
    </row>
    <row r="453" spans="11:11" x14ac:dyDescent="0.35">
      <c r="K453"/>
    </row>
    <row r="454" spans="11:11" x14ac:dyDescent="0.35">
      <c r="K454"/>
    </row>
    <row r="455" spans="11:11" x14ac:dyDescent="0.35">
      <c r="K455"/>
    </row>
    <row r="456" spans="11:11" x14ac:dyDescent="0.35">
      <c r="K456"/>
    </row>
    <row r="457" spans="11:11" x14ac:dyDescent="0.35">
      <c r="K457"/>
    </row>
    <row r="458" spans="11:11" x14ac:dyDescent="0.35">
      <c r="K458"/>
    </row>
    <row r="459" spans="11:11" x14ac:dyDescent="0.35">
      <c r="K459"/>
    </row>
    <row r="460" spans="11:11" x14ac:dyDescent="0.35">
      <c r="K460"/>
    </row>
    <row r="461" spans="11:11" x14ac:dyDescent="0.35">
      <c r="K461"/>
    </row>
    <row r="462" spans="11:11" x14ac:dyDescent="0.35">
      <c r="K462"/>
    </row>
    <row r="463" spans="11:11" x14ac:dyDescent="0.35">
      <c r="K463"/>
    </row>
    <row r="464" spans="11:11" x14ac:dyDescent="0.35">
      <c r="K464"/>
    </row>
    <row r="465" spans="11:11" x14ac:dyDescent="0.35">
      <c r="K465"/>
    </row>
    <row r="466" spans="11:11" x14ac:dyDescent="0.35">
      <c r="K466"/>
    </row>
    <row r="467" spans="11:11" x14ac:dyDescent="0.35">
      <c r="K467"/>
    </row>
    <row r="468" spans="11:11" x14ac:dyDescent="0.35">
      <c r="K468"/>
    </row>
    <row r="469" spans="11:11" x14ac:dyDescent="0.35">
      <c r="K469"/>
    </row>
    <row r="470" spans="11:11" x14ac:dyDescent="0.35">
      <c r="K470"/>
    </row>
    <row r="471" spans="11:11" x14ac:dyDescent="0.35">
      <c r="K471"/>
    </row>
    <row r="472" spans="11:11" x14ac:dyDescent="0.35">
      <c r="K472"/>
    </row>
    <row r="473" spans="11:11" x14ac:dyDescent="0.35">
      <c r="K473"/>
    </row>
    <row r="474" spans="11:11" x14ac:dyDescent="0.35">
      <c r="K474"/>
    </row>
    <row r="475" spans="11:11" x14ac:dyDescent="0.35">
      <c r="K475"/>
    </row>
    <row r="476" spans="11:11" x14ac:dyDescent="0.35">
      <c r="K476"/>
    </row>
    <row r="477" spans="11:11" x14ac:dyDescent="0.35">
      <c r="K477"/>
    </row>
    <row r="478" spans="11:11" x14ac:dyDescent="0.35">
      <c r="K478"/>
    </row>
    <row r="479" spans="11:11" x14ac:dyDescent="0.35">
      <c r="K479"/>
    </row>
    <row r="480" spans="11:11" x14ac:dyDescent="0.35">
      <c r="K480"/>
    </row>
    <row r="481" spans="11:11" x14ac:dyDescent="0.35">
      <c r="K481"/>
    </row>
    <row r="482" spans="11:11" x14ac:dyDescent="0.35">
      <c r="K482"/>
    </row>
    <row r="483" spans="11:11" x14ac:dyDescent="0.35">
      <c r="K483"/>
    </row>
    <row r="484" spans="11:11" x14ac:dyDescent="0.35">
      <c r="K484"/>
    </row>
    <row r="485" spans="11:11" x14ac:dyDescent="0.35">
      <c r="K485"/>
    </row>
    <row r="486" spans="11:11" x14ac:dyDescent="0.35">
      <c r="K486"/>
    </row>
    <row r="487" spans="11:11" x14ac:dyDescent="0.35">
      <c r="K487"/>
    </row>
    <row r="488" spans="11:11" x14ac:dyDescent="0.35">
      <c r="K488"/>
    </row>
    <row r="489" spans="11:11" x14ac:dyDescent="0.35">
      <c r="K489"/>
    </row>
    <row r="490" spans="11:11" x14ac:dyDescent="0.35">
      <c r="K490"/>
    </row>
    <row r="491" spans="11:11" x14ac:dyDescent="0.35">
      <c r="K491"/>
    </row>
    <row r="492" spans="11:11" x14ac:dyDescent="0.35">
      <c r="K492"/>
    </row>
    <row r="493" spans="11:11" x14ac:dyDescent="0.35">
      <c r="K493"/>
    </row>
    <row r="494" spans="11:11" x14ac:dyDescent="0.35">
      <c r="K494"/>
    </row>
    <row r="495" spans="11:11" x14ac:dyDescent="0.35">
      <c r="K495"/>
    </row>
    <row r="496" spans="11:11" x14ac:dyDescent="0.35">
      <c r="K496"/>
    </row>
    <row r="497" spans="11:11" x14ac:dyDescent="0.35">
      <c r="K497"/>
    </row>
    <row r="498" spans="11:11" x14ac:dyDescent="0.35">
      <c r="K498"/>
    </row>
    <row r="499" spans="11:11" x14ac:dyDescent="0.35">
      <c r="K499"/>
    </row>
    <row r="500" spans="11:11" x14ac:dyDescent="0.35">
      <c r="K500"/>
    </row>
    <row r="501" spans="11:11" x14ac:dyDescent="0.35">
      <c r="K501"/>
    </row>
    <row r="502" spans="11:11" x14ac:dyDescent="0.35">
      <c r="K502"/>
    </row>
    <row r="503" spans="11:11" x14ac:dyDescent="0.35">
      <c r="K503"/>
    </row>
    <row r="504" spans="11:11" x14ac:dyDescent="0.35">
      <c r="K504"/>
    </row>
    <row r="505" spans="11:11" x14ac:dyDescent="0.35">
      <c r="K505"/>
    </row>
    <row r="506" spans="11:11" x14ac:dyDescent="0.35">
      <c r="K506"/>
    </row>
    <row r="507" spans="11:11" x14ac:dyDescent="0.35">
      <c r="K507"/>
    </row>
    <row r="508" spans="11:11" x14ac:dyDescent="0.35">
      <c r="K508"/>
    </row>
    <row r="509" spans="11:11" x14ac:dyDescent="0.35">
      <c r="K509"/>
    </row>
    <row r="510" spans="11:11" x14ac:dyDescent="0.35">
      <c r="K510"/>
    </row>
    <row r="511" spans="11:11" x14ac:dyDescent="0.35">
      <c r="K511"/>
    </row>
    <row r="512" spans="11:11" x14ac:dyDescent="0.35">
      <c r="K512"/>
    </row>
    <row r="513" spans="11:11" x14ac:dyDescent="0.35">
      <c r="K513"/>
    </row>
    <row r="514" spans="11:11" x14ac:dyDescent="0.35">
      <c r="K514"/>
    </row>
    <row r="515" spans="11:11" x14ac:dyDescent="0.35">
      <c r="K515"/>
    </row>
    <row r="516" spans="11:11" x14ac:dyDescent="0.35">
      <c r="K516"/>
    </row>
    <row r="517" spans="11:11" x14ac:dyDescent="0.35">
      <c r="K517"/>
    </row>
    <row r="518" spans="11:11" x14ac:dyDescent="0.35">
      <c r="K518"/>
    </row>
    <row r="519" spans="11:11" x14ac:dyDescent="0.35">
      <c r="K519"/>
    </row>
    <row r="520" spans="11:11" x14ac:dyDescent="0.35">
      <c r="K520"/>
    </row>
    <row r="521" spans="11:11" x14ac:dyDescent="0.35">
      <c r="K521"/>
    </row>
    <row r="522" spans="11:11" x14ac:dyDescent="0.35">
      <c r="K522"/>
    </row>
    <row r="523" spans="11:11" x14ac:dyDescent="0.35">
      <c r="K523"/>
    </row>
    <row r="524" spans="11:11" x14ac:dyDescent="0.35">
      <c r="K524"/>
    </row>
    <row r="525" spans="11:11" x14ac:dyDescent="0.35">
      <c r="K525"/>
    </row>
    <row r="526" spans="11:11" x14ac:dyDescent="0.35">
      <c r="K526"/>
    </row>
    <row r="527" spans="11:11" x14ac:dyDescent="0.35">
      <c r="K527"/>
    </row>
    <row r="528" spans="11:11" x14ac:dyDescent="0.35">
      <c r="K528"/>
    </row>
    <row r="529" spans="11:11" x14ac:dyDescent="0.35">
      <c r="K529"/>
    </row>
    <row r="530" spans="11:11" x14ac:dyDescent="0.35">
      <c r="K530"/>
    </row>
    <row r="531" spans="11:11" x14ac:dyDescent="0.35">
      <c r="K531"/>
    </row>
    <row r="532" spans="11:11" x14ac:dyDescent="0.35">
      <c r="K532"/>
    </row>
    <row r="533" spans="11:11" x14ac:dyDescent="0.35">
      <c r="K533"/>
    </row>
    <row r="534" spans="11:11" x14ac:dyDescent="0.35">
      <c r="K534"/>
    </row>
    <row r="535" spans="11:11" x14ac:dyDescent="0.35">
      <c r="K535"/>
    </row>
    <row r="536" spans="11:11" x14ac:dyDescent="0.35">
      <c r="K536"/>
    </row>
    <row r="537" spans="11:11" x14ac:dyDescent="0.35">
      <c r="K537"/>
    </row>
    <row r="538" spans="11:11" x14ac:dyDescent="0.35">
      <c r="K538"/>
    </row>
    <row r="539" spans="11:11" x14ac:dyDescent="0.35">
      <c r="K539"/>
    </row>
    <row r="540" spans="11:11" x14ac:dyDescent="0.35">
      <c r="K540"/>
    </row>
    <row r="541" spans="11:11" x14ac:dyDescent="0.35">
      <c r="K541"/>
    </row>
    <row r="542" spans="11:11" x14ac:dyDescent="0.35">
      <c r="K542"/>
    </row>
    <row r="543" spans="11:11" x14ac:dyDescent="0.35">
      <c r="K543"/>
    </row>
    <row r="544" spans="11:11" x14ac:dyDescent="0.35">
      <c r="K544"/>
    </row>
    <row r="545" spans="11:11" x14ac:dyDescent="0.35">
      <c r="K545"/>
    </row>
    <row r="546" spans="11:11" x14ac:dyDescent="0.35">
      <c r="K546"/>
    </row>
    <row r="547" spans="11:11" x14ac:dyDescent="0.35">
      <c r="K547"/>
    </row>
    <row r="548" spans="11:11" x14ac:dyDescent="0.35">
      <c r="K548"/>
    </row>
    <row r="549" spans="11:11" x14ac:dyDescent="0.35">
      <c r="K549"/>
    </row>
    <row r="550" spans="11:11" x14ac:dyDescent="0.35">
      <c r="K550"/>
    </row>
    <row r="551" spans="11:11" x14ac:dyDescent="0.35">
      <c r="K551"/>
    </row>
    <row r="552" spans="11:11" x14ac:dyDescent="0.35">
      <c r="K552"/>
    </row>
    <row r="553" spans="11:11" x14ac:dyDescent="0.35">
      <c r="K553"/>
    </row>
    <row r="554" spans="11:11" x14ac:dyDescent="0.35">
      <c r="K554"/>
    </row>
    <row r="555" spans="11:11" x14ac:dyDescent="0.35">
      <c r="K555"/>
    </row>
    <row r="556" spans="11:11" x14ac:dyDescent="0.35">
      <c r="K556"/>
    </row>
    <row r="557" spans="11:11" x14ac:dyDescent="0.35">
      <c r="K557"/>
    </row>
    <row r="558" spans="11:11" x14ac:dyDescent="0.35">
      <c r="K558"/>
    </row>
    <row r="559" spans="11:11" x14ac:dyDescent="0.35">
      <c r="K559"/>
    </row>
    <row r="560" spans="11:11" x14ac:dyDescent="0.35">
      <c r="K560"/>
    </row>
    <row r="561" spans="11:11" x14ac:dyDescent="0.35">
      <c r="K561"/>
    </row>
    <row r="562" spans="11:11" x14ac:dyDescent="0.35">
      <c r="K562"/>
    </row>
    <row r="563" spans="11:11" x14ac:dyDescent="0.35">
      <c r="K563"/>
    </row>
    <row r="564" spans="11:11" x14ac:dyDescent="0.35">
      <c r="K564"/>
    </row>
    <row r="565" spans="11:11" x14ac:dyDescent="0.35">
      <c r="K565"/>
    </row>
    <row r="566" spans="11:11" x14ac:dyDescent="0.35">
      <c r="K566"/>
    </row>
    <row r="567" spans="11:11" x14ac:dyDescent="0.35">
      <c r="K567"/>
    </row>
    <row r="568" spans="11:11" x14ac:dyDescent="0.35">
      <c r="K568"/>
    </row>
    <row r="569" spans="11:11" x14ac:dyDescent="0.35">
      <c r="K569"/>
    </row>
    <row r="570" spans="11:11" x14ac:dyDescent="0.35">
      <c r="K570"/>
    </row>
    <row r="571" spans="11:11" x14ac:dyDescent="0.35">
      <c r="K571"/>
    </row>
    <row r="572" spans="11:11" x14ac:dyDescent="0.35">
      <c r="K572"/>
    </row>
    <row r="573" spans="11:11" x14ac:dyDescent="0.35">
      <c r="K573"/>
    </row>
    <row r="574" spans="11:11" x14ac:dyDescent="0.35">
      <c r="K574"/>
    </row>
    <row r="575" spans="11:11" x14ac:dyDescent="0.35">
      <c r="K575"/>
    </row>
    <row r="576" spans="11:11" x14ac:dyDescent="0.35">
      <c r="K576"/>
    </row>
    <row r="577" spans="11:11" x14ac:dyDescent="0.35">
      <c r="K577"/>
    </row>
    <row r="578" spans="11:11" x14ac:dyDescent="0.35">
      <c r="K578"/>
    </row>
    <row r="579" spans="11:11" x14ac:dyDescent="0.35">
      <c r="K579"/>
    </row>
    <row r="580" spans="11:11" x14ac:dyDescent="0.35">
      <c r="K580"/>
    </row>
    <row r="581" spans="11:11" x14ac:dyDescent="0.35">
      <c r="K581"/>
    </row>
    <row r="582" spans="11:11" x14ac:dyDescent="0.35">
      <c r="K582"/>
    </row>
    <row r="583" spans="11:11" x14ac:dyDescent="0.35">
      <c r="K583"/>
    </row>
    <row r="584" spans="11:11" x14ac:dyDescent="0.35">
      <c r="K584"/>
    </row>
    <row r="585" spans="11:11" x14ac:dyDescent="0.35">
      <c r="K585"/>
    </row>
    <row r="586" spans="11:11" x14ac:dyDescent="0.35">
      <c r="K586"/>
    </row>
    <row r="587" spans="11:11" x14ac:dyDescent="0.35">
      <c r="K587"/>
    </row>
    <row r="588" spans="11:11" x14ac:dyDescent="0.35">
      <c r="K588"/>
    </row>
    <row r="589" spans="11:11" x14ac:dyDescent="0.35">
      <c r="K589"/>
    </row>
    <row r="590" spans="11:11" x14ac:dyDescent="0.35">
      <c r="K590"/>
    </row>
    <row r="591" spans="11:11" x14ac:dyDescent="0.35">
      <c r="K591"/>
    </row>
    <row r="592" spans="11:11" x14ac:dyDescent="0.35">
      <c r="K592"/>
    </row>
    <row r="593" spans="11:11" x14ac:dyDescent="0.35">
      <c r="K593"/>
    </row>
    <row r="594" spans="11:11" x14ac:dyDescent="0.35">
      <c r="K594"/>
    </row>
    <row r="595" spans="11:11" x14ac:dyDescent="0.35">
      <c r="K595"/>
    </row>
    <row r="596" spans="11:11" x14ac:dyDescent="0.35">
      <c r="K596"/>
    </row>
    <row r="597" spans="11:11" x14ac:dyDescent="0.35">
      <c r="K597"/>
    </row>
    <row r="598" spans="11:11" x14ac:dyDescent="0.35">
      <c r="K598"/>
    </row>
    <row r="599" spans="11:11" x14ac:dyDescent="0.35">
      <c r="K599"/>
    </row>
    <row r="600" spans="11:11" x14ac:dyDescent="0.35">
      <c r="K600"/>
    </row>
    <row r="601" spans="11:11" x14ac:dyDescent="0.35">
      <c r="K601"/>
    </row>
    <row r="602" spans="11:11" x14ac:dyDescent="0.35">
      <c r="K602"/>
    </row>
    <row r="603" spans="11:11" x14ac:dyDescent="0.35">
      <c r="K603"/>
    </row>
    <row r="604" spans="11:11" x14ac:dyDescent="0.35">
      <c r="K604"/>
    </row>
    <row r="605" spans="11:11" x14ac:dyDescent="0.35">
      <c r="K605"/>
    </row>
    <row r="606" spans="11:11" x14ac:dyDescent="0.35">
      <c r="K606"/>
    </row>
    <row r="607" spans="11:11" x14ac:dyDescent="0.35">
      <c r="K607"/>
    </row>
    <row r="608" spans="11:11" x14ac:dyDescent="0.35">
      <c r="K608"/>
    </row>
    <row r="609" spans="11:11" x14ac:dyDescent="0.35">
      <c r="K609"/>
    </row>
    <row r="610" spans="11:11" x14ac:dyDescent="0.35">
      <c r="K610"/>
    </row>
    <row r="611" spans="11:11" x14ac:dyDescent="0.35">
      <c r="K611"/>
    </row>
    <row r="612" spans="11:11" x14ac:dyDescent="0.35">
      <c r="K612"/>
    </row>
    <row r="613" spans="11:11" x14ac:dyDescent="0.35">
      <c r="K613"/>
    </row>
    <row r="614" spans="11:11" x14ac:dyDescent="0.35">
      <c r="K614"/>
    </row>
    <row r="615" spans="11:11" x14ac:dyDescent="0.35">
      <c r="K615"/>
    </row>
    <row r="616" spans="11:11" x14ac:dyDescent="0.35">
      <c r="K616"/>
    </row>
    <row r="617" spans="11:11" x14ac:dyDescent="0.35">
      <c r="K617"/>
    </row>
    <row r="618" spans="11:11" x14ac:dyDescent="0.35">
      <c r="K618"/>
    </row>
    <row r="619" spans="11:11" x14ac:dyDescent="0.35">
      <c r="K619"/>
    </row>
    <row r="620" spans="11:11" x14ac:dyDescent="0.35">
      <c r="K620"/>
    </row>
    <row r="621" spans="11:11" x14ac:dyDescent="0.35">
      <c r="K621"/>
    </row>
    <row r="622" spans="11:11" x14ac:dyDescent="0.35">
      <c r="K622"/>
    </row>
    <row r="623" spans="11:11" x14ac:dyDescent="0.35">
      <c r="K623"/>
    </row>
    <row r="624" spans="11:11" x14ac:dyDescent="0.35">
      <c r="K624"/>
    </row>
    <row r="625" spans="11:11" x14ac:dyDescent="0.35">
      <c r="K625"/>
    </row>
    <row r="626" spans="11:11" x14ac:dyDescent="0.35">
      <c r="K626"/>
    </row>
    <row r="627" spans="11:11" x14ac:dyDescent="0.35">
      <c r="K627"/>
    </row>
    <row r="628" spans="11:11" x14ac:dyDescent="0.35">
      <c r="K628"/>
    </row>
    <row r="629" spans="11:11" x14ac:dyDescent="0.35">
      <c r="K629"/>
    </row>
    <row r="630" spans="11:11" x14ac:dyDescent="0.35">
      <c r="K630"/>
    </row>
    <row r="631" spans="11:11" x14ac:dyDescent="0.35">
      <c r="K631"/>
    </row>
    <row r="632" spans="11:11" x14ac:dyDescent="0.35">
      <c r="K632"/>
    </row>
    <row r="633" spans="11:11" x14ac:dyDescent="0.35">
      <c r="K633"/>
    </row>
    <row r="634" spans="11:11" x14ac:dyDescent="0.35">
      <c r="K634"/>
    </row>
    <row r="635" spans="11:11" x14ac:dyDescent="0.35">
      <c r="K635"/>
    </row>
    <row r="636" spans="11:11" x14ac:dyDescent="0.35">
      <c r="K636"/>
    </row>
    <row r="637" spans="11:11" x14ac:dyDescent="0.35">
      <c r="K637"/>
    </row>
    <row r="638" spans="11:11" x14ac:dyDescent="0.35">
      <c r="K638"/>
    </row>
    <row r="639" spans="11:11" x14ac:dyDescent="0.35">
      <c r="K639"/>
    </row>
    <row r="640" spans="11:11" x14ac:dyDescent="0.35">
      <c r="K640"/>
    </row>
    <row r="641" spans="11:11" x14ac:dyDescent="0.35">
      <c r="K641"/>
    </row>
    <row r="642" spans="11:11" x14ac:dyDescent="0.35">
      <c r="K642"/>
    </row>
    <row r="643" spans="11:11" x14ac:dyDescent="0.35">
      <c r="K643"/>
    </row>
    <row r="644" spans="11:11" x14ac:dyDescent="0.35">
      <c r="K644"/>
    </row>
    <row r="645" spans="11:11" x14ac:dyDescent="0.35">
      <c r="K645"/>
    </row>
    <row r="646" spans="11:11" x14ac:dyDescent="0.35">
      <c r="K646"/>
    </row>
    <row r="647" spans="11:11" x14ac:dyDescent="0.35">
      <c r="K647"/>
    </row>
    <row r="648" spans="11:11" x14ac:dyDescent="0.35">
      <c r="K648"/>
    </row>
    <row r="649" spans="11:11" x14ac:dyDescent="0.35">
      <c r="K649"/>
    </row>
    <row r="650" spans="11:11" x14ac:dyDescent="0.35">
      <c r="K650"/>
    </row>
    <row r="651" spans="11:11" x14ac:dyDescent="0.35">
      <c r="K651"/>
    </row>
    <row r="652" spans="11:11" x14ac:dyDescent="0.35">
      <c r="K652"/>
    </row>
    <row r="653" spans="11:11" x14ac:dyDescent="0.35">
      <c r="K653"/>
    </row>
    <row r="654" spans="11:11" x14ac:dyDescent="0.35">
      <c r="K654"/>
    </row>
    <row r="655" spans="11:11" x14ac:dyDescent="0.35">
      <c r="K655"/>
    </row>
    <row r="656" spans="11:11" x14ac:dyDescent="0.35">
      <c r="K656"/>
    </row>
    <row r="657" spans="11:11" x14ac:dyDescent="0.35">
      <c r="K657"/>
    </row>
    <row r="658" spans="11:11" x14ac:dyDescent="0.35">
      <c r="K658"/>
    </row>
    <row r="659" spans="11:11" x14ac:dyDescent="0.35">
      <c r="K659"/>
    </row>
    <row r="660" spans="11:11" x14ac:dyDescent="0.35">
      <c r="K660"/>
    </row>
    <row r="661" spans="11:11" x14ac:dyDescent="0.35">
      <c r="K661"/>
    </row>
    <row r="662" spans="11:11" x14ac:dyDescent="0.35">
      <c r="K662"/>
    </row>
    <row r="663" spans="11:11" x14ac:dyDescent="0.35">
      <c r="K663"/>
    </row>
    <row r="664" spans="11:11" x14ac:dyDescent="0.35">
      <c r="K664"/>
    </row>
    <row r="665" spans="11:11" x14ac:dyDescent="0.35">
      <c r="K665"/>
    </row>
    <row r="666" spans="11:11" x14ac:dyDescent="0.35">
      <c r="K666"/>
    </row>
    <row r="667" spans="11:11" x14ac:dyDescent="0.35">
      <c r="K667"/>
    </row>
    <row r="668" spans="11:11" x14ac:dyDescent="0.35">
      <c r="K668"/>
    </row>
    <row r="669" spans="11:11" x14ac:dyDescent="0.35">
      <c r="K669"/>
    </row>
    <row r="670" spans="11:11" x14ac:dyDescent="0.35">
      <c r="K670"/>
    </row>
    <row r="671" spans="11:11" x14ac:dyDescent="0.35">
      <c r="K671"/>
    </row>
    <row r="672" spans="11:11" x14ac:dyDescent="0.35">
      <c r="K672"/>
    </row>
    <row r="673" spans="11:11" x14ac:dyDescent="0.35">
      <c r="K673"/>
    </row>
    <row r="674" spans="11:11" x14ac:dyDescent="0.35">
      <c r="K674"/>
    </row>
    <row r="675" spans="11:11" x14ac:dyDescent="0.35">
      <c r="K675"/>
    </row>
    <row r="676" spans="11:11" x14ac:dyDescent="0.35">
      <c r="K676"/>
    </row>
    <row r="677" spans="11:11" x14ac:dyDescent="0.35">
      <c r="K677"/>
    </row>
    <row r="678" spans="11:11" x14ac:dyDescent="0.35">
      <c r="K678"/>
    </row>
    <row r="679" spans="11:11" x14ac:dyDescent="0.35">
      <c r="K679"/>
    </row>
    <row r="680" spans="11:11" x14ac:dyDescent="0.35">
      <c r="K680"/>
    </row>
    <row r="681" spans="11:11" x14ac:dyDescent="0.35">
      <c r="K681"/>
    </row>
    <row r="682" spans="11:11" x14ac:dyDescent="0.35">
      <c r="K682"/>
    </row>
    <row r="683" spans="11:11" x14ac:dyDescent="0.35">
      <c r="K683"/>
    </row>
    <row r="684" spans="11:11" x14ac:dyDescent="0.35">
      <c r="K684"/>
    </row>
    <row r="685" spans="11:11" x14ac:dyDescent="0.35">
      <c r="K685"/>
    </row>
    <row r="686" spans="11:11" x14ac:dyDescent="0.35">
      <c r="K686"/>
    </row>
    <row r="687" spans="11:11" x14ac:dyDescent="0.35">
      <c r="K687"/>
    </row>
    <row r="688" spans="11:11" x14ac:dyDescent="0.35">
      <c r="K688"/>
    </row>
    <row r="689" spans="11:11" x14ac:dyDescent="0.35">
      <c r="K689"/>
    </row>
    <row r="690" spans="11:11" x14ac:dyDescent="0.35">
      <c r="K690"/>
    </row>
    <row r="691" spans="11:11" x14ac:dyDescent="0.35">
      <c r="K691"/>
    </row>
    <row r="692" spans="11:11" x14ac:dyDescent="0.35">
      <c r="K692"/>
    </row>
    <row r="693" spans="11:11" x14ac:dyDescent="0.35">
      <c r="K693"/>
    </row>
    <row r="694" spans="11:11" x14ac:dyDescent="0.35">
      <c r="K694"/>
    </row>
    <row r="695" spans="11:11" x14ac:dyDescent="0.35">
      <c r="K695"/>
    </row>
    <row r="696" spans="11:11" x14ac:dyDescent="0.35">
      <c r="K696"/>
    </row>
    <row r="697" spans="11:11" x14ac:dyDescent="0.35">
      <c r="K697"/>
    </row>
    <row r="698" spans="11:11" x14ac:dyDescent="0.35">
      <c r="K698"/>
    </row>
    <row r="699" spans="11:11" x14ac:dyDescent="0.35">
      <c r="K699"/>
    </row>
    <row r="700" spans="11:11" x14ac:dyDescent="0.35">
      <c r="K700"/>
    </row>
    <row r="701" spans="11:11" x14ac:dyDescent="0.35">
      <c r="K701"/>
    </row>
    <row r="702" spans="11:11" x14ac:dyDescent="0.35">
      <c r="K702"/>
    </row>
    <row r="703" spans="11:11" x14ac:dyDescent="0.35">
      <c r="K703"/>
    </row>
    <row r="704" spans="11:11" x14ac:dyDescent="0.35">
      <c r="K704"/>
    </row>
    <row r="705" spans="11:11" x14ac:dyDescent="0.35">
      <c r="K705"/>
    </row>
    <row r="706" spans="11:11" x14ac:dyDescent="0.35">
      <c r="K706"/>
    </row>
    <row r="707" spans="11:11" x14ac:dyDescent="0.35">
      <c r="K707"/>
    </row>
    <row r="708" spans="11:11" x14ac:dyDescent="0.35">
      <c r="K708"/>
    </row>
    <row r="709" spans="11:11" x14ac:dyDescent="0.35">
      <c r="K709"/>
    </row>
    <row r="710" spans="11:11" x14ac:dyDescent="0.35">
      <c r="K710"/>
    </row>
    <row r="711" spans="11:11" x14ac:dyDescent="0.35">
      <c r="K711"/>
    </row>
    <row r="712" spans="11:11" x14ac:dyDescent="0.35">
      <c r="K712"/>
    </row>
    <row r="713" spans="11:11" x14ac:dyDescent="0.35">
      <c r="K713"/>
    </row>
    <row r="714" spans="11:11" x14ac:dyDescent="0.35">
      <c r="K714"/>
    </row>
    <row r="715" spans="11:11" x14ac:dyDescent="0.35">
      <c r="K715"/>
    </row>
    <row r="716" spans="11:11" x14ac:dyDescent="0.35">
      <c r="K716"/>
    </row>
    <row r="717" spans="11:11" x14ac:dyDescent="0.35">
      <c r="K717"/>
    </row>
    <row r="718" spans="11:11" x14ac:dyDescent="0.35">
      <c r="K718"/>
    </row>
    <row r="719" spans="11:11" x14ac:dyDescent="0.35">
      <c r="K719"/>
    </row>
    <row r="720" spans="11:11" x14ac:dyDescent="0.35">
      <c r="K720"/>
    </row>
    <row r="721" spans="11:11" x14ac:dyDescent="0.35">
      <c r="K721"/>
    </row>
    <row r="722" spans="11:11" x14ac:dyDescent="0.35">
      <c r="K722"/>
    </row>
    <row r="723" spans="11:11" x14ac:dyDescent="0.35">
      <c r="K723"/>
    </row>
    <row r="724" spans="11:11" x14ac:dyDescent="0.35">
      <c r="K724"/>
    </row>
    <row r="725" spans="11:11" x14ac:dyDescent="0.35">
      <c r="K725"/>
    </row>
    <row r="726" spans="11:11" x14ac:dyDescent="0.35">
      <c r="K726"/>
    </row>
    <row r="727" spans="11:11" x14ac:dyDescent="0.35">
      <c r="K727"/>
    </row>
    <row r="728" spans="11:11" x14ac:dyDescent="0.35">
      <c r="K728"/>
    </row>
    <row r="729" spans="11:11" x14ac:dyDescent="0.35">
      <c r="K729"/>
    </row>
    <row r="730" spans="11:11" x14ac:dyDescent="0.35">
      <c r="K730"/>
    </row>
    <row r="731" spans="11:11" x14ac:dyDescent="0.35">
      <c r="K731"/>
    </row>
    <row r="732" spans="11:11" x14ac:dyDescent="0.35">
      <c r="K732"/>
    </row>
    <row r="733" spans="11:11" x14ac:dyDescent="0.35">
      <c r="K733"/>
    </row>
    <row r="734" spans="11:11" x14ac:dyDescent="0.35">
      <c r="K734"/>
    </row>
    <row r="735" spans="11:11" x14ac:dyDescent="0.35">
      <c r="K735"/>
    </row>
    <row r="736" spans="11:11" x14ac:dyDescent="0.35">
      <c r="K736"/>
    </row>
    <row r="737" spans="11:11" x14ac:dyDescent="0.35">
      <c r="K737"/>
    </row>
    <row r="738" spans="11:11" x14ac:dyDescent="0.35">
      <c r="K738"/>
    </row>
    <row r="739" spans="11:11" x14ac:dyDescent="0.35">
      <c r="K739"/>
    </row>
    <row r="740" spans="11:11" x14ac:dyDescent="0.35">
      <c r="K740"/>
    </row>
    <row r="741" spans="11:11" x14ac:dyDescent="0.35">
      <c r="K741"/>
    </row>
    <row r="742" spans="11:11" x14ac:dyDescent="0.35">
      <c r="K742"/>
    </row>
    <row r="743" spans="11:11" x14ac:dyDescent="0.35">
      <c r="K743"/>
    </row>
    <row r="744" spans="11:11" x14ac:dyDescent="0.35">
      <c r="K744"/>
    </row>
    <row r="745" spans="11:11" x14ac:dyDescent="0.35">
      <c r="K745"/>
    </row>
    <row r="746" spans="11:11" x14ac:dyDescent="0.35">
      <c r="K746"/>
    </row>
    <row r="747" spans="11:11" x14ac:dyDescent="0.35">
      <c r="K747"/>
    </row>
    <row r="748" spans="11:11" x14ac:dyDescent="0.35">
      <c r="K748"/>
    </row>
    <row r="749" spans="11:11" x14ac:dyDescent="0.35">
      <c r="K749"/>
    </row>
    <row r="750" spans="11:11" x14ac:dyDescent="0.35">
      <c r="K750"/>
    </row>
    <row r="751" spans="11:11" x14ac:dyDescent="0.35">
      <c r="K751"/>
    </row>
    <row r="752" spans="11:11" x14ac:dyDescent="0.35">
      <c r="K752"/>
    </row>
    <row r="753" spans="11:11" x14ac:dyDescent="0.35">
      <c r="K753"/>
    </row>
    <row r="754" spans="11:11" x14ac:dyDescent="0.35">
      <c r="K754"/>
    </row>
    <row r="755" spans="11:11" x14ac:dyDescent="0.35">
      <c r="K755"/>
    </row>
    <row r="756" spans="11:11" x14ac:dyDescent="0.35">
      <c r="K756"/>
    </row>
    <row r="757" spans="11:11" x14ac:dyDescent="0.35">
      <c r="K757"/>
    </row>
    <row r="758" spans="11:11" x14ac:dyDescent="0.35">
      <c r="K758"/>
    </row>
    <row r="759" spans="11:11" x14ac:dyDescent="0.35">
      <c r="K759"/>
    </row>
    <row r="760" spans="11:11" x14ac:dyDescent="0.35">
      <c r="K760"/>
    </row>
    <row r="761" spans="11:11" x14ac:dyDescent="0.35">
      <c r="K761"/>
    </row>
    <row r="762" spans="11:11" x14ac:dyDescent="0.35">
      <c r="K762"/>
    </row>
    <row r="763" spans="11:11" x14ac:dyDescent="0.35">
      <c r="K763"/>
    </row>
    <row r="764" spans="11:11" x14ac:dyDescent="0.35">
      <c r="K764"/>
    </row>
    <row r="765" spans="11:11" x14ac:dyDescent="0.35">
      <c r="K765"/>
    </row>
    <row r="766" spans="11:11" x14ac:dyDescent="0.35">
      <c r="K766"/>
    </row>
    <row r="767" spans="11:11" x14ac:dyDescent="0.35">
      <c r="K767"/>
    </row>
    <row r="768" spans="11:11" x14ac:dyDescent="0.35">
      <c r="K768"/>
    </row>
    <row r="769" spans="11:11" x14ac:dyDescent="0.35">
      <c r="K769"/>
    </row>
    <row r="770" spans="11:11" x14ac:dyDescent="0.35">
      <c r="K770"/>
    </row>
    <row r="771" spans="11:11" x14ac:dyDescent="0.35">
      <c r="K771"/>
    </row>
    <row r="772" spans="11:11" x14ac:dyDescent="0.35">
      <c r="K772"/>
    </row>
    <row r="773" spans="11:11" x14ac:dyDescent="0.35">
      <c r="K773"/>
    </row>
    <row r="774" spans="11:11" x14ac:dyDescent="0.35">
      <c r="K774"/>
    </row>
    <row r="775" spans="11:11" x14ac:dyDescent="0.35">
      <c r="K775"/>
    </row>
    <row r="776" spans="11:11" x14ac:dyDescent="0.35">
      <c r="K776"/>
    </row>
    <row r="777" spans="11:11" x14ac:dyDescent="0.35">
      <c r="K777"/>
    </row>
    <row r="778" spans="11:11" x14ac:dyDescent="0.35">
      <c r="K778"/>
    </row>
    <row r="779" spans="11:11" x14ac:dyDescent="0.35">
      <c r="K779"/>
    </row>
    <row r="780" spans="11:11" x14ac:dyDescent="0.35">
      <c r="K780"/>
    </row>
    <row r="781" spans="11:11" x14ac:dyDescent="0.35">
      <c r="K781"/>
    </row>
    <row r="782" spans="11:11" x14ac:dyDescent="0.35">
      <c r="K782"/>
    </row>
    <row r="783" spans="11:11" x14ac:dyDescent="0.35">
      <c r="K783"/>
    </row>
    <row r="784" spans="11:11" x14ac:dyDescent="0.35">
      <c r="K784"/>
    </row>
    <row r="785" spans="11:11" x14ac:dyDescent="0.35">
      <c r="K785"/>
    </row>
    <row r="786" spans="11:11" x14ac:dyDescent="0.35">
      <c r="K786"/>
    </row>
    <row r="787" spans="11:11" x14ac:dyDescent="0.35">
      <c r="K787"/>
    </row>
    <row r="788" spans="11:11" x14ac:dyDescent="0.35">
      <c r="K788"/>
    </row>
    <row r="789" spans="11:11" x14ac:dyDescent="0.35">
      <c r="K789"/>
    </row>
    <row r="790" spans="11:11" x14ac:dyDescent="0.35">
      <c r="K790"/>
    </row>
    <row r="791" spans="11:11" x14ac:dyDescent="0.35">
      <c r="K791"/>
    </row>
    <row r="792" spans="11:11" x14ac:dyDescent="0.35">
      <c r="K792"/>
    </row>
    <row r="793" spans="11:11" x14ac:dyDescent="0.35">
      <c r="K793"/>
    </row>
    <row r="794" spans="11:11" x14ac:dyDescent="0.35">
      <c r="K794"/>
    </row>
    <row r="795" spans="11:11" x14ac:dyDescent="0.35">
      <c r="K795"/>
    </row>
    <row r="796" spans="11:11" x14ac:dyDescent="0.35">
      <c r="K796"/>
    </row>
    <row r="797" spans="11:11" x14ac:dyDescent="0.35">
      <c r="K797"/>
    </row>
    <row r="798" spans="11:11" x14ac:dyDescent="0.35">
      <c r="K798"/>
    </row>
    <row r="799" spans="11:11" x14ac:dyDescent="0.35">
      <c r="K799"/>
    </row>
    <row r="800" spans="11:11" x14ac:dyDescent="0.35">
      <c r="K800"/>
    </row>
    <row r="801" spans="11:11" x14ac:dyDescent="0.35">
      <c r="K801"/>
    </row>
    <row r="802" spans="11:11" x14ac:dyDescent="0.35">
      <c r="K802"/>
    </row>
    <row r="803" spans="11:11" x14ac:dyDescent="0.35">
      <c r="K803"/>
    </row>
    <row r="804" spans="11:11" x14ac:dyDescent="0.35">
      <c r="K804"/>
    </row>
    <row r="805" spans="11:11" x14ac:dyDescent="0.35">
      <c r="K805"/>
    </row>
    <row r="806" spans="11:11" x14ac:dyDescent="0.35">
      <c r="K806"/>
    </row>
    <row r="807" spans="11:11" x14ac:dyDescent="0.35">
      <c r="K807"/>
    </row>
    <row r="808" spans="11:11" x14ac:dyDescent="0.35">
      <c r="K808"/>
    </row>
    <row r="809" spans="11:11" x14ac:dyDescent="0.35">
      <c r="K809"/>
    </row>
    <row r="810" spans="11:11" x14ac:dyDescent="0.35">
      <c r="K810"/>
    </row>
    <row r="811" spans="11:11" x14ac:dyDescent="0.35">
      <c r="K811"/>
    </row>
    <row r="812" spans="11:11" x14ac:dyDescent="0.35">
      <c r="K812"/>
    </row>
    <row r="813" spans="11:11" x14ac:dyDescent="0.35">
      <c r="K813"/>
    </row>
    <row r="814" spans="11:11" x14ac:dyDescent="0.35">
      <c r="K814"/>
    </row>
    <row r="815" spans="11:11" x14ac:dyDescent="0.35">
      <c r="K815"/>
    </row>
    <row r="816" spans="11:11" x14ac:dyDescent="0.35">
      <c r="K816"/>
    </row>
    <row r="817" spans="11:11" x14ac:dyDescent="0.35">
      <c r="K817"/>
    </row>
    <row r="818" spans="11:11" x14ac:dyDescent="0.35">
      <c r="K818"/>
    </row>
    <row r="819" spans="11:11" x14ac:dyDescent="0.35">
      <c r="K819"/>
    </row>
    <row r="820" spans="11:11" x14ac:dyDescent="0.35">
      <c r="K820"/>
    </row>
    <row r="821" spans="11:11" x14ac:dyDescent="0.35">
      <c r="K821"/>
    </row>
    <row r="822" spans="11:11" x14ac:dyDescent="0.35">
      <c r="K822"/>
    </row>
    <row r="823" spans="11:11" x14ac:dyDescent="0.35">
      <c r="K823"/>
    </row>
    <row r="824" spans="11:11" x14ac:dyDescent="0.35">
      <c r="K824"/>
    </row>
    <row r="825" spans="11:11" x14ac:dyDescent="0.35">
      <c r="K825"/>
    </row>
    <row r="826" spans="11:11" x14ac:dyDescent="0.35">
      <c r="K826"/>
    </row>
    <row r="827" spans="11:11" x14ac:dyDescent="0.35">
      <c r="K827"/>
    </row>
    <row r="828" spans="11:11" x14ac:dyDescent="0.35">
      <c r="K828"/>
    </row>
    <row r="829" spans="11:11" x14ac:dyDescent="0.35">
      <c r="K829"/>
    </row>
    <row r="830" spans="11:11" x14ac:dyDescent="0.35">
      <c r="K830"/>
    </row>
    <row r="831" spans="11:11" x14ac:dyDescent="0.35">
      <c r="K831"/>
    </row>
    <row r="832" spans="11:11" x14ac:dyDescent="0.35">
      <c r="K832"/>
    </row>
    <row r="833" spans="11:11" x14ac:dyDescent="0.35">
      <c r="K833"/>
    </row>
    <row r="834" spans="11:11" x14ac:dyDescent="0.35">
      <c r="K834"/>
    </row>
    <row r="835" spans="11:11" x14ac:dyDescent="0.35">
      <c r="K835"/>
    </row>
    <row r="836" spans="11:11" x14ac:dyDescent="0.35">
      <c r="K836"/>
    </row>
    <row r="837" spans="11:11" x14ac:dyDescent="0.35">
      <c r="K837"/>
    </row>
    <row r="838" spans="11:11" x14ac:dyDescent="0.35">
      <c r="K838"/>
    </row>
    <row r="839" spans="11:11" x14ac:dyDescent="0.35">
      <c r="K839"/>
    </row>
    <row r="840" spans="11:11" x14ac:dyDescent="0.35">
      <c r="K840"/>
    </row>
    <row r="841" spans="11:11" x14ac:dyDescent="0.35">
      <c r="K841"/>
    </row>
    <row r="842" spans="11:11" x14ac:dyDescent="0.35">
      <c r="K842"/>
    </row>
    <row r="843" spans="11:11" x14ac:dyDescent="0.35">
      <c r="K843"/>
    </row>
    <row r="844" spans="11:11" x14ac:dyDescent="0.35">
      <c r="K844"/>
    </row>
    <row r="845" spans="11:11" x14ac:dyDescent="0.35">
      <c r="K845"/>
    </row>
    <row r="846" spans="11:11" x14ac:dyDescent="0.35">
      <c r="K846"/>
    </row>
    <row r="847" spans="11:11" x14ac:dyDescent="0.35">
      <c r="K847"/>
    </row>
    <row r="848" spans="11:11" x14ac:dyDescent="0.35">
      <c r="K848"/>
    </row>
    <row r="849" spans="11:11" x14ac:dyDescent="0.35">
      <c r="K849"/>
    </row>
    <row r="850" spans="11:11" x14ac:dyDescent="0.35">
      <c r="K850"/>
    </row>
    <row r="851" spans="11:11" x14ac:dyDescent="0.35">
      <c r="K851"/>
    </row>
    <row r="852" spans="11:11" x14ac:dyDescent="0.35">
      <c r="K852"/>
    </row>
    <row r="853" spans="11:11" x14ac:dyDescent="0.35">
      <c r="K853"/>
    </row>
    <row r="854" spans="11:11" x14ac:dyDescent="0.35">
      <c r="K854"/>
    </row>
    <row r="855" spans="11:11" x14ac:dyDescent="0.35">
      <c r="K855"/>
    </row>
    <row r="856" spans="11:11" x14ac:dyDescent="0.35">
      <c r="K856"/>
    </row>
    <row r="857" spans="11:11" x14ac:dyDescent="0.35">
      <c r="K857"/>
    </row>
    <row r="858" spans="11:11" x14ac:dyDescent="0.35">
      <c r="K858"/>
    </row>
    <row r="859" spans="11:11" x14ac:dyDescent="0.35">
      <c r="K859"/>
    </row>
    <row r="860" spans="11:11" x14ac:dyDescent="0.35">
      <c r="K860"/>
    </row>
    <row r="861" spans="11:11" x14ac:dyDescent="0.35">
      <c r="K861"/>
    </row>
    <row r="862" spans="11:11" x14ac:dyDescent="0.35">
      <c r="K862"/>
    </row>
    <row r="863" spans="11:11" x14ac:dyDescent="0.35">
      <c r="K863"/>
    </row>
    <row r="864" spans="11:11" x14ac:dyDescent="0.35">
      <c r="K864"/>
    </row>
    <row r="865" spans="11:11" x14ac:dyDescent="0.35">
      <c r="K865"/>
    </row>
    <row r="866" spans="11:11" x14ac:dyDescent="0.35">
      <c r="K866"/>
    </row>
    <row r="867" spans="11:11" x14ac:dyDescent="0.35">
      <c r="K867"/>
    </row>
    <row r="868" spans="11:11" x14ac:dyDescent="0.35">
      <c r="K868"/>
    </row>
    <row r="869" spans="11:11" x14ac:dyDescent="0.35">
      <c r="K869"/>
    </row>
    <row r="870" spans="11:11" x14ac:dyDescent="0.35">
      <c r="K870"/>
    </row>
    <row r="871" spans="11:11" x14ac:dyDescent="0.35">
      <c r="K871"/>
    </row>
    <row r="872" spans="11:11" x14ac:dyDescent="0.35">
      <c r="K872"/>
    </row>
    <row r="873" spans="11:11" x14ac:dyDescent="0.35">
      <c r="K873"/>
    </row>
    <row r="874" spans="11:11" x14ac:dyDescent="0.35">
      <c r="K874"/>
    </row>
    <row r="875" spans="11:11" x14ac:dyDescent="0.35">
      <c r="K875"/>
    </row>
    <row r="876" spans="11:11" x14ac:dyDescent="0.35">
      <c r="K876"/>
    </row>
    <row r="877" spans="11:11" x14ac:dyDescent="0.35">
      <c r="K877"/>
    </row>
    <row r="878" spans="11:11" x14ac:dyDescent="0.35">
      <c r="K878"/>
    </row>
    <row r="879" spans="11:11" x14ac:dyDescent="0.35">
      <c r="K879"/>
    </row>
    <row r="880" spans="11:11" x14ac:dyDescent="0.35">
      <c r="K880"/>
    </row>
    <row r="881" spans="11:11" x14ac:dyDescent="0.35">
      <c r="K881"/>
    </row>
    <row r="882" spans="11:11" x14ac:dyDescent="0.35">
      <c r="K882"/>
    </row>
    <row r="883" spans="11:11" x14ac:dyDescent="0.35">
      <c r="K883"/>
    </row>
    <row r="884" spans="11:11" x14ac:dyDescent="0.35">
      <c r="K884"/>
    </row>
    <row r="885" spans="11:11" x14ac:dyDescent="0.35">
      <c r="K885"/>
    </row>
    <row r="886" spans="11:11" x14ac:dyDescent="0.35">
      <c r="K886"/>
    </row>
    <row r="887" spans="11:11" x14ac:dyDescent="0.35">
      <c r="K887"/>
    </row>
    <row r="888" spans="11:11" x14ac:dyDescent="0.35">
      <c r="K888"/>
    </row>
    <row r="889" spans="11:11" x14ac:dyDescent="0.35">
      <c r="K889"/>
    </row>
    <row r="890" spans="11:11" x14ac:dyDescent="0.35">
      <c r="K890"/>
    </row>
    <row r="891" spans="11:11" x14ac:dyDescent="0.35">
      <c r="K891"/>
    </row>
    <row r="892" spans="11:11" x14ac:dyDescent="0.35">
      <c r="K892"/>
    </row>
    <row r="893" spans="11:11" x14ac:dyDescent="0.35">
      <c r="K893"/>
    </row>
    <row r="894" spans="11:11" x14ac:dyDescent="0.35">
      <c r="K894"/>
    </row>
    <row r="895" spans="11:11" x14ac:dyDescent="0.35">
      <c r="K895"/>
    </row>
    <row r="896" spans="11:11" x14ac:dyDescent="0.35">
      <c r="K896"/>
    </row>
    <row r="897" spans="11:11" x14ac:dyDescent="0.35">
      <c r="K897"/>
    </row>
    <row r="898" spans="11:11" x14ac:dyDescent="0.35">
      <c r="K898"/>
    </row>
    <row r="899" spans="11:11" x14ac:dyDescent="0.35">
      <c r="K899"/>
    </row>
    <row r="900" spans="11:11" x14ac:dyDescent="0.35">
      <c r="K900"/>
    </row>
    <row r="901" spans="11:11" x14ac:dyDescent="0.35">
      <c r="K901"/>
    </row>
    <row r="902" spans="11:11" x14ac:dyDescent="0.35">
      <c r="K902"/>
    </row>
    <row r="903" spans="11:11" x14ac:dyDescent="0.35">
      <c r="K903"/>
    </row>
    <row r="904" spans="11:11" x14ac:dyDescent="0.35">
      <c r="K904"/>
    </row>
    <row r="905" spans="11:11" x14ac:dyDescent="0.35">
      <c r="K905"/>
    </row>
    <row r="906" spans="11:11" x14ac:dyDescent="0.35">
      <c r="K906"/>
    </row>
    <row r="907" spans="11:11" x14ac:dyDescent="0.35">
      <c r="K907"/>
    </row>
    <row r="908" spans="11:11" x14ac:dyDescent="0.35">
      <c r="K908"/>
    </row>
    <row r="909" spans="11:11" x14ac:dyDescent="0.35">
      <c r="K909"/>
    </row>
    <row r="910" spans="11:11" x14ac:dyDescent="0.35">
      <c r="K910"/>
    </row>
    <row r="911" spans="11:11" x14ac:dyDescent="0.35">
      <c r="K911"/>
    </row>
    <row r="912" spans="11:11" x14ac:dyDescent="0.35">
      <c r="K912"/>
    </row>
    <row r="913" spans="11:11" x14ac:dyDescent="0.35">
      <c r="K913"/>
    </row>
    <row r="914" spans="11:11" x14ac:dyDescent="0.35">
      <c r="K914"/>
    </row>
    <row r="915" spans="11:11" x14ac:dyDescent="0.35">
      <c r="K915"/>
    </row>
    <row r="916" spans="11:11" x14ac:dyDescent="0.35">
      <c r="K916"/>
    </row>
    <row r="917" spans="11:11" x14ac:dyDescent="0.35">
      <c r="K917"/>
    </row>
    <row r="918" spans="11:11" x14ac:dyDescent="0.35">
      <c r="K918"/>
    </row>
    <row r="919" spans="11:11" x14ac:dyDescent="0.35">
      <c r="K919"/>
    </row>
    <row r="920" spans="11:11" x14ac:dyDescent="0.35">
      <c r="K920"/>
    </row>
    <row r="921" spans="11:11" x14ac:dyDescent="0.35">
      <c r="K921"/>
    </row>
    <row r="922" spans="11:11" x14ac:dyDescent="0.35">
      <c r="K922"/>
    </row>
    <row r="923" spans="11:11" x14ac:dyDescent="0.35">
      <c r="K923"/>
    </row>
    <row r="924" spans="11:11" x14ac:dyDescent="0.35">
      <c r="K924"/>
    </row>
    <row r="925" spans="11:11" x14ac:dyDescent="0.35">
      <c r="K925"/>
    </row>
    <row r="926" spans="11:11" x14ac:dyDescent="0.35">
      <c r="K926"/>
    </row>
    <row r="927" spans="11:11" x14ac:dyDescent="0.35">
      <c r="K927"/>
    </row>
    <row r="928" spans="11:11" x14ac:dyDescent="0.35">
      <c r="K928"/>
    </row>
    <row r="929" spans="11:11" x14ac:dyDescent="0.35">
      <c r="K929"/>
    </row>
    <row r="930" spans="11:11" x14ac:dyDescent="0.35">
      <c r="K930"/>
    </row>
    <row r="931" spans="11:11" x14ac:dyDescent="0.35">
      <c r="K931"/>
    </row>
    <row r="932" spans="11:11" x14ac:dyDescent="0.35">
      <c r="K932"/>
    </row>
    <row r="933" spans="11:11" x14ac:dyDescent="0.35">
      <c r="K933"/>
    </row>
    <row r="934" spans="11:11" x14ac:dyDescent="0.35">
      <c r="K934"/>
    </row>
    <row r="935" spans="11:11" x14ac:dyDescent="0.35">
      <c r="K935"/>
    </row>
    <row r="936" spans="11:11" x14ac:dyDescent="0.35">
      <c r="K936"/>
    </row>
    <row r="937" spans="11:11" x14ac:dyDescent="0.35">
      <c r="K937"/>
    </row>
    <row r="938" spans="11:11" x14ac:dyDescent="0.35">
      <c r="K938"/>
    </row>
    <row r="939" spans="11:11" x14ac:dyDescent="0.35">
      <c r="K939"/>
    </row>
    <row r="940" spans="11:11" x14ac:dyDescent="0.35">
      <c r="K940"/>
    </row>
    <row r="941" spans="11:11" x14ac:dyDescent="0.35">
      <c r="K941"/>
    </row>
    <row r="942" spans="11:11" x14ac:dyDescent="0.35">
      <c r="K942"/>
    </row>
    <row r="943" spans="11:11" x14ac:dyDescent="0.35">
      <c r="K943"/>
    </row>
    <row r="944" spans="11:11" x14ac:dyDescent="0.35">
      <c r="K944"/>
    </row>
    <row r="945" spans="11:11" x14ac:dyDescent="0.35">
      <c r="K945"/>
    </row>
    <row r="946" spans="11:11" x14ac:dyDescent="0.35">
      <c r="K946"/>
    </row>
    <row r="947" spans="11:11" x14ac:dyDescent="0.35">
      <c r="K947"/>
    </row>
    <row r="948" spans="11:11" x14ac:dyDescent="0.35">
      <c r="K948"/>
    </row>
    <row r="949" spans="11:11" x14ac:dyDescent="0.35">
      <c r="K949"/>
    </row>
    <row r="950" spans="11:11" x14ac:dyDescent="0.35">
      <c r="K950"/>
    </row>
    <row r="951" spans="11:11" x14ac:dyDescent="0.35">
      <c r="K951"/>
    </row>
    <row r="952" spans="11:11" x14ac:dyDescent="0.35">
      <c r="K952"/>
    </row>
    <row r="953" spans="11:11" x14ac:dyDescent="0.35">
      <c r="K953"/>
    </row>
    <row r="954" spans="11:11" x14ac:dyDescent="0.35">
      <c r="K954"/>
    </row>
    <row r="955" spans="11:11" x14ac:dyDescent="0.35">
      <c r="K955"/>
    </row>
    <row r="956" spans="11:11" x14ac:dyDescent="0.35">
      <c r="K956"/>
    </row>
    <row r="957" spans="11:11" x14ac:dyDescent="0.35">
      <c r="K957"/>
    </row>
    <row r="958" spans="11:11" x14ac:dyDescent="0.35">
      <c r="K958"/>
    </row>
    <row r="959" spans="11:11" x14ac:dyDescent="0.35">
      <c r="K959"/>
    </row>
    <row r="960" spans="11:11" x14ac:dyDescent="0.35">
      <c r="K960"/>
    </row>
    <row r="961" spans="11:11" x14ac:dyDescent="0.35">
      <c r="K961"/>
    </row>
    <row r="962" spans="11:11" x14ac:dyDescent="0.35">
      <c r="K962"/>
    </row>
    <row r="963" spans="11:11" x14ac:dyDescent="0.35">
      <c r="K963"/>
    </row>
    <row r="964" spans="11:11" x14ac:dyDescent="0.35">
      <c r="K964"/>
    </row>
    <row r="965" spans="11:11" x14ac:dyDescent="0.35">
      <c r="K965"/>
    </row>
    <row r="966" spans="11:11" x14ac:dyDescent="0.35">
      <c r="K966"/>
    </row>
    <row r="967" spans="11:11" x14ac:dyDescent="0.35">
      <c r="K967"/>
    </row>
    <row r="968" spans="11:11" x14ac:dyDescent="0.35">
      <c r="K968"/>
    </row>
    <row r="969" spans="11:11" x14ac:dyDescent="0.35">
      <c r="K969"/>
    </row>
    <row r="970" spans="11:11" x14ac:dyDescent="0.35">
      <c r="K970"/>
    </row>
    <row r="971" spans="11:11" x14ac:dyDescent="0.35">
      <c r="K971"/>
    </row>
    <row r="972" spans="11:11" x14ac:dyDescent="0.35">
      <c r="K972"/>
    </row>
    <row r="973" spans="11:11" x14ac:dyDescent="0.35">
      <c r="K973"/>
    </row>
    <row r="974" spans="11:11" x14ac:dyDescent="0.35">
      <c r="K974"/>
    </row>
    <row r="975" spans="11:11" x14ac:dyDescent="0.35">
      <c r="K975"/>
    </row>
    <row r="976" spans="11:11" x14ac:dyDescent="0.35">
      <c r="K976"/>
    </row>
    <row r="977" spans="11:11" x14ac:dyDescent="0.35">
      <c r="K977"/>
    </row>
    <row r="978" spans="11:11" x14ac:dyDescent="0.35">
      <c r="K978"/>
    </row>
    <row r="979" spans="11:11" x14ac:dyDescent="0.35">
      <c r="K979"/>
    </row>
    <row r="980" spans="11:11" x14ac:dyDescent="0.35">
      <c r="K980"/>
    </row>
    <row r="981" spans="11:11" x14ac:dyDescent="0.35">
      <c r="K981"/>
    </row>
    <row r="982" spans="11:11" x14ac:dyDescent="0.35">
      <c r="K982"/>
    </row>
    <row r="983" spans="11:11" x14ac:dyDescent="0.35">
      <c r="K983"/>
    </row>
    <row r="984" spans="11:11" x14ac:dyDescent="0.35">
      <c r="K984"/>
    </row>
    <row r="985" spans="11:11" x14ac:dyDescent="0.35">
      <c r="K985"/>
    </row>
    <row r="986" spans="11:11" x14ac:dyDescent="0.35">
      <c r="K986"/>
    </row>
    <row r="987" spans="11:11" x14ac:dyDescent="0.35">
      <c r="K987"/>
    </row>
    <row r="988" spans="11:11" x14ac:dyDescent="0.35">
      <c r="K988"/>
    </row>
    <row r="989" spans="11:11" x14ac:dyDescent="0.35">
      <c r="K989"/>
    </row>
    <row r="990" spans="11:11" x14ac:dyDescent="0.35">
      <c r="K990"/>
    </row>
    <row r="991" spans="11:11" x14ac:dyDescent="0.35">
      <c r="K991"/>
    </row>
    <row r="992" spans="11:11" x14ac:dyDescent="0.35">
      <c r="K992"/>
    </row>
    <row r="993" spans="11:11" x14ac:dyDescent="0.35">
      <c r="K993"/>
    </row>
    <row r="994" spans="11:11" x14ac:dyDescent="0.35">
      <c r="K994"/>
    </row>
    <row r="995" spans="11:11" x14ac:dyDescent="0.35">
      <c r="K995"/>
    </row>
    <row r="996" spans="11:11" x14ac:dyDescent="0.35">
      <c r="K996"/>
    </row>
    <row r="997" spans="11:11" x14ac:dyDescent="0.35">
      <c r="K997"/>
    </row>
    <row r="998" spans="11:11" x14ac:dyDescent="0.35">
      <c r="K998"/>
    </row>
    <row r="999" spans="11:11" x14ac:dyDescent="0.35">
      <c r="K999"/>
    </row>
    <row r="1000" spans="11:11" x14ac:dyDescent="0.35">
      <c r="K1000"/>
    </row>
    <row r="1001" spans="11:11" x14ac:dyDescent="0.35">
      <c r="K1001"/>
    </row>
    <row r="1002" spans="11:11" x14ac:dyDescent="0.35">
      <c r="K1002"/>
    </row>
    <row r="1003" spans="11:11" x14ac:dyDescent="0.35">
      <c r="K1003"/>
    </row>
    <row r="1004" spans="11:11" x14ac:dyDescent="0.35">
      <c r="K1004"/>
    </row>
    <row r="1005" spans="11:11" x14ac:dyDescent="0.35">
      <c r="K1005"/>
    </row>
    <row r="1006" spans="11:11" x14ac:dyDescent="0.35">
      <c r="K1006"/>
    </row>
    <row r="1007" spans="11:11" x14ac:dyDescent="0.35">
      <c r="K1007"/>
    </row>
    <row r="1008" spans="11:11" x14ac:dyDescent="0.35">
      <c r="K1008"/>
    </row>
    <row r="1009" spans="11:11" x14ac:dyDescent="0.35">
      <c r="K1009"/>
    </row>
    <row r="1010" spans="11:11" x14ac:dyDescent="0.35">
      <c r="K1010"/>
    </row>
    <row r="1011" spans="11:11" x14ac:dyDescent="0.35">
      <c r="K1011"/>
    </row>
    <row r="1012" spans="11:11" x14ac:dyDescent="0.35">
      <c r="K1012"/>
    </row>
    <row r="1013" spans="11:11" x14ac:dyDescent="0.35">
      <c r="K1013"/>
    </row>
    <row r="1014" spans="11:11" x14ac:dyDescent="0.35">
      <c r="K1014"/>
    </row>
    <row r="1015" spans="11:11" x14ac:dyDescent="0.35">
      <c r="K1015"/>
    </row>
    <row r="1016" spans="11:11" x14ac:dyDescent="0.35">
      <c r="K1016"/>
    </row>
    <row r="1017" spans="11:11" x14ac:dyDescent="0.35">
      <c r="K1017"/>
    </row>
    <row r="1018" spans="11:11" x14ac:dyDescent="0.35">
      <c r="K1018"/>
    </row>
    <row r="1019" spans="11:11" x14ac:dyDescent="0.35">
      <c r="K1019"/>
    </row>
    <row r="1020" spans="11:11" x14ac:dyDescent="0.35">
      <c r="K1020"/>
    </row>
    <row r="1021" spans="11:11" x14ac:dyDescent="0.35">
      <c r="K1021"/>
    </row>
    <row r="1022" spans="11:11" x14ac:dyDescent="0.35">
      <c r="K1022"/>
    </row>
    <row r="1023" spans="11:11" x14ac:dyDescent="0.35">
      <c r="K1023"/>
    </row>
    <row r="1024" spans="11:11" x14ac:dyDescent="0.35">
      <c r="K1024"/>
    </row>
    <row r="1025" spans="11:11" x14ac:dyDescent="0.35">
      <c r="K1025"/>
    </row>
    <row r="1026" spans="11:11" x14ac:dyDescent="0.35">
      <c r="K1026"/>
    </row>
    <row r="1027" spans="11:11" x14ac:dyDescent="0.35">
      <c r="K1027"/>
    </row>
    <row r="1028" spans="11:11" x14ac:dyDescent="0.35">
      <c r="K1028"/>
    </row>
    <row r="1029" spans="11:11" x14ac:dyDescent="0.35">
      <c r="K1029"/>
    </row>
    <row r="1030" spans="11:11" x14ac:dyDescent="0.35">
      <c r="K1030"/>
    </row>
    <row r="1031" spans="11:11" x14ac:dyDescent="0.35">
      <c r="K1031"/>
    </row>
    <row r="1032" spans="11:11" x14ac:dyDescent="0.35">
      <c r="K1032"/>
    </row>
    <row r="1033" spans="11:11" x14ac:dyDescent="0.35">
      <c r="K1033"/>
    </row>
    <row r="1034" spans="11:11" x14ac:dyDescent="0.35">
      <c r="K1034"/>
    </row>
    <row r="1035" spans="11:11" x14ac:dyDescent="0.35">
      <c r="K1035"/>
    </row>
    <row r="1036" spans="11:11" x14ac:dyDescent="0.35">
      <c r="K1036"/>
    </row>
    <row r="1037" spans="11:11" x14ac:dyDescent="0.35">
      <c r="K1037"/>
    </row>
    <row r="1038" spans="11:11" x14ac:dyDescent="0.35">
      <c r="K1038"/>
    </row>
    <row r="1039" spans="11:11" x14ac:dyDescent="0.35">
      <c r="K1039"/>
    </row>
    <row r="1040" spans="11:11" x14ac:dyDescent="0.35">
      <c r="K1040"/>
    </row>
    <row r="1041" spans="11:11" x14ac:dyDescent="0.35">
      <c r="K1041"/>
    </row>
    <row r="1042" spans="11:11" x14ac:dyDescent="0.35">
      <c r="K1042"/>
    </row>
    <row r="1043" spans="11:11" x14ac:dyDescent="0.35">
      <c r="K1043"/>
    </row>
    <row r="1044" spans="11:11" x14ac:dyDescent="0.35">
      <c r="K1044"/>
    </row>
    <row r="1045" spans="11:11" x14ac:dyDescent="0.35">
      <c r="K1045"/>
    </row>
    <row r="1046" spans="11:11" x14ac:dyDescent="0.35">
      <c r="K1046"/>
    </row>
    <row r="1047" spans="11:11" x14ac:dyDescent="0.35">
      <c r="K1047"/>
    </row>
    <row r="1048" spans="11:11" x14ac:dyDescent="0.35">
      <c r="K1048"/>
    </row>
    <row r="1049" spans="11:11" x14ac:dyDescent="0.35">
      <c r="K1049"/>
    </row>
    <row r="1050" spans="11:11" x14ac:dyDescent="0.35">
      <c r="K1050"/>
    </row>
    <row r="1051" spans="11:11" x14ac:dyDescent="0.35">
      <c r="K1051"/>
    </row>
    <row r="1052" spans="11:11" x14ac:dyDescent="0.35">
      <c r="K1052"/>
    </row>
    <row r="1053" spans="11:11" x14ac:dyDescent="0.35">
      <c r="K1053"/>
    </row>
    <row r="1054" spans="11:11" x14ac:dyDescent="0.35">
      <c r="K1054"/>
    </row>
    <row r="1055" spans="11:11" x14ac:dyDescent="0.35">
      <c r="K1055"/>
    </row>
    <row r="1056" spans="11:11" x14ac:dyDescent="0.35">
      <c r="K1056"/>
    </row>
    <row r="1057" spans="11:11" x14ac:dyDescent="0.35">
      <c r="K1057"/>
    </row>
    <row r="1058" spans="11:11" x14ac:dyDescent="0.35">
      <c r="K1058"/>
    </row>
    <row r="1059" spans="11:11" x14ac:dyDescent="0.35">
      <c r="K1059"/>
    </row>
    <row r="1060" spans="11:11" x14ac:dyDescent="0.35">
      <c r="K1060"/>
    </row>
    <row r="1061" spans="11:11" x14ac:dyDescent="0.35">
      <c r="K1061"/>
    </row>
    <row r="1062" spans="11:11" x14ac:dyDescent="0.35">
      <c r="K1062"/>
    </row>
    <row r="1063" spans="11:11" x14ac:dyDescent="0.35">
      <c r="K1063"/>
    </row>
    <row r="1064" spans="11:11" x14ac:dyDescent="0.35">
      <c r="K1064"/>
    </row>
    <row r="1065" spans="11:11" x14ac:dyDescent="0.35">
      <c r="K1065"/>
    </row>
    <row r="1066" spans="11:11" x14ac:dyDescent="0.35">
      <c r="K1066"/>
    </row>
    <row r="1067" spans="11:11" x14ac:dyDescent="0.35">
      <c r="K1067"/>
    </row>
    <row r="1068" spans="11:11" x14ac:dyDescent="0.35">
      <c r="K1068"/>
    </row>
    <row r="1069" spans="11:11" x14ac:dyDescent="0.35">
      <c r="K1069"/>
    </row>
    <row r="1070" spans="11:11" x14ac:dyDescent="0.35">
      <c r="K1070"/>
    </row>
    <row r="1071" spans="11:11" x14ac:dyDescent="0.35">
      <c r="K1071"/>
    </row>
    <row r="1072" spans="11:11" x14ac:dyDescent="0.35">
      <c r="K1072"/>
    </row>
    <row r="1073" spans="11:11" x14ac:dyDescent="0.35">
      <c r="K1073"/>
    </row>
    <row r="1074" spans="11:11" x14ac:dyDescent="0.35">
      <c r="K1074"/>
    </row>
    <row r="1075" spans="11:11" x14ac:dyDescent="0.35">
      <c r="K1075"/>
    </row>
    <row r="1076" spans="11:11" x14ac:dyDescent="0.35">
      <c r="K1076"/>
    </row>
    <row r="1077" spans="11:11" x14ac:dyDescent="0.35">
      <c r="K1077"/>
    </row>
    <row r="1078" spans="11:11" x14ac:dyDescent="0.35">
      <c r="K1078"/>
    </row>
    <row r="1079" spans="11:11" x14ac:dyDescent="0.35">
      <c r="K1079"/>
    </row>
    <row r="1080" spans="11:11" x14ac:dyDescent="0.35">
      <c r="K1080"/>
    </row>
    <row r="1081" spans="11:11" x14ac:dyDescent="0.35">
      <c r="K1081"/>
    </row>
    <row r="1082" spans="11:11" x14ac:dyDescent="0.35">
      <c r="K1082"/>
    </row>
    <row r="1083" spans="11:11" x14ac:dyDescent="0.35">
      <c r="K1083"/>
    </row>
    <row r="1084" spans="11:11" x14ac:dyDescent="0.35">
      <c r="K1084"/>
    </row>
    <row r="1085" spans="11:11" x14ac:dyDescent="0.35">
      <c r="K1085"/>
    </row>
    <row r="1086" spans="11:11" x14ac:dyDescent="0.35">
      <c r="K1086"/>
    </row>
    <row r="1087" spans="11:11" x14ac:dyDescent="0.35">
      <c r="K1087"/>
    </row>
    <row r="1088" spans="11:11" x14ac:dyDescent="0.35">
      <c r="K1088"/>
    </row>
    <row r="1089" spans="11:11" x14ac:dyDescent="0.35">
      <c r="K1089"/>
    </row>
    <row r="1090" spans="11:11" x14ac:dyDescent="0.35">
      <c r="K1090"/>
    </row>
    <row r="1091" spans="11:11" x14ac:dyDescent="0.35">
      <c r="K1091"/>
    </row>
    <row r="1092" spans="11:11" x14ac:dyDescent="0.35">
      <c r="K1092"/>
    </row>
    <row r="1093" spans="11:11" x14ac:dyDescent="0.35">
      <c r="K1093"/>
    </row>
    <row r="1094" spans="11:11" x14ac:dyDescent="0.35">
      <c r="K1094"/>
    </row>
    <row r="1095" spans="11:11" x14ac:dyDescent="0.35">
      <c r="K1095"/>
    </row>
    <row r="1096" spans="11:11" x14ac:dyDescent="0.35">
      <c r="K1096"/>
    </row>
    <row r="1097" spans="11:11" x14ac:dyDescent="0.35">
      <c r="K1097"/>
    </row>
    <row r="1098" spans="11:11" x14ac:dyDescent="0.35">
      <c r="K1098"/>
    </row>
    <row r="1099" spans="11:11" x14ac:dyDescent="0.35">
      <c r="K1099"/>
    </row>
    <row r="1100" spans="11:11" x14ac:dyDescent="0.35">
      <c r="K1100"/>
    </row>
    <row r="1101" spans="11:11" x14ac:dyDescent="0.35">
      <c r="K1101"/>
    </row>
    <row r="1102" spans="11:11" x14ac:dyDescent="0.35">
      <c r="K1102"/>
    </row>
    <row r="1103" spans="11:11" x14ac:dyDescent="0.35">
      <c r="K1103"/>
    </row>
    <row r="1104" spans="11:11" x14ac:dyDescent="0.35">
      <c r="K1104"/>
    </row>
    <row r="1105" spans="11:11" x14ac:dyDescent="0.35">
      <c r="K1105"/>
    </row>
    <row r="1106" spans="11:11" x14ac:dyDescent="0.35">
      <c r="K1106"/>
    </row>
    <row r="1107" spans="11:11" x14ac:dyDescent="0.35">
      <c r="K1107"/>
    </row>
    <row r="1108" spans="11:11" x14ac:dyDescent="0.35">
      <c r="K1108"/>
    </row>
    <row r="1109" spans="11:11" x14ac:dyDescent="0.35">
      <c r="K1109"/>
    </row>
    <row r="1110" spans="11:11" x14ac:dyDescent="0.35">
      <c r="K1110"/>
    </row>
    <row r="1111" spans="11:11" x14ac:dyDescent="0.35">
      <c r="K1111"/>
    </row>
    <row r="1112" spans="11:11" x14ac:dyDescent="0.35">
      <c r="K1112"/>
    </row>
    <row r="1113" spans="11:11" x14ac:dyDescent="0.35">
      <c r="K1113"/>
    </row>
    <row r="1114" spans="11:11" x14ac:dyDescent="0.35">
      <c r="K1114"/>
    </row>
    <row r="1115" spans="11:11" x14ac:dyDescent="0.35">
      <c r="K1115"/>
    </row>
    <row r="1116" spans="11:11" x14ac:dyDescent="0.35">
      <c r="K1116"/>
    </row>
    <row r="1117" spans="11:11" x14ac:dyDescent="0.35">
      <c r="K1117"/>
    </row>
    <row r="1118" spans="11:11" x14ac:dyDescent="0.35">
      <c r="K1118"/>
    </row>
    <row r="1119" spans="11:11" x14ac:dyDescent="0.35">
      <c r="K1119"/>
    </row>
    <row r="1120" spans="11:11" x14ac:dyDescent="0.35">
      <c r="K1120"/>
    </row>
    <row r="1121" spans="11:11" x14ac:dyDescent="0.35">
      <c r="K1121"/>
    </row>
    <row r="1122" spans="11:11" x14ac:dyDescent="0.35">
      <c r="K1122"/>
    </row>
    <row r="1123" spans="11:11" x14ac:dyDescent="0.35">
      <c r="K1123"/>
    </row>
    <row r="1124" spans="11:11" x14ac:dyDescent="0.35">
      <c r="K1124"/>
    </row>
    <row r="1125" spans="11:11" x14ac:dyDescent="0.35">
      <c r="K1125"/>
    </row>
    <row r="1126" spans="11:11" x14ac:dyDescent="0.35">
      <c r="K1126"/>
    </row>
    <row r="1127" spans="11:11" x14ac:dyDescent="0.35">
      <c r="K1127"/>
    </row>
    <row r="1128" spans="11:11" x14ac:dyDescent="0.35">
      <c r="K1128"/>
    </row>
    <row r="1129" spans="11:11" x14ac:dyDescent="0.35">
      <c r="K1129"/>
    </row>
    <row r="1130" spans="11:11" x14ac:dyDescent="0.35">
      <c r="K1130"/>
    </row>
    <row r="1131" spans="11:11" x14ac:dyDescent="0.35">
      <c r="K1131"/>
    </row>
    <row r="1132" spans="11:11" x14ac:dyDescent="0.35">
      <c r="K1132"/>
    </row>
    <row r="1133" spans="11:11" x14ac:dyDescent="0.35">
      <c r="K1133"/>
    </row>
    <row r="1134" spans="11:11" x14ac:dyDescent="0.35">
      <c r="K1134"/>
    </row>
    <row r="1135" spans="11:11" x14ac:dyDescent="0.35">
      <c r="K1135"/>
    </row>
    <row r="1136" spans="11:11" x14ac:dyDescent="0.35">
      <c r="K1136"/>
    </row>
    <row r="1137" spans="11:11" x14ac:dyDescent="0.35">
      <c r="K1137"/>
    </row>
    <row r="1138" spans="11:11" x14ac:dyDescent="0.35">
      <c r="K1138"/>
    </row>
    <row r="1139" spans="11:11" x14ac:dyDescent="0.35">
      <c r="K1139"/>
    </row>
    <row r="1140" spans="11:11" x14ac:dyDescent="0.35">
      <c r="K1140"/>
    </row>
    <row r="1141" spans="11:11" x14ac:dyDescent="0.35">
      <c r="K1141"/>
    </row>
    <row r="1142" spans="11:11" x14ac:dyDescent="0.35">
      <c r="K1142"/>
    </row>
    <row r="1143" spans="11:11" x14ac:dyDescent="0.35">
      <c r="K1143"/>
    </row>
    <row r="1144" spans="11:11" x14ac:dyDescent="0.35">
      <c r="K1144"/>
    </row>
    <row r="1145" spans="11:11" x14ac:dyDescent="0.35">
      <c r="K1145"/>
    </row>
    <row r="1146" spans="11:11" x14ac:dyDescent="0.35">
      <c r="K1146"/>
    </row>
    <row r="1147" spans="11:11" x14ac:dyDescent="0.35">
      <c r="K1147"/>
    </row>
    <row r="1148" spans="11:11" x14ac:dyDescent="0.35">
      <c r="K1148"/>
    </row>
    <row r="1149" spans="11:11" x14ac:dyDescent="0.35">
      <c r="K1149"/>
    </row>
    <row r="1150" spans="11:11" x14ac:dyDescent="0.35">
      <c r="K1150"/>
    </row>
    <row r="1151" spans="11:11" x14ac:dyDescent="0.35">
      <c r="K1151"/>
    </row>
    <row r="1152" spans="11:11" x14ac:dyDescent="0.35">
      <c r="K1152"/>
    </row>
    <row r="1153" spans="11:11" x14ac:dyDescent="0.35">
      <c r="K1153"/>
    </row>
    <row r="1154" spans="11:11" x14ac:dyDescent="0.35">
      <c r="K1154"/>
    </row>
  </sheetData>
  <sheetProtection algorithmName="SHA-512" hashValue="2Vq3BcZPm9ULwI4ZtoXdpueMArjgZxaHrwRpBnNlw6b6UcblvUh60qJuVLxqtztwKgJZPuScJuKMIVKBniANKw==" saltValue="59LrCb4xhruA3da2FP7v1A==" spinCount="100000" sheet="1" objects="1" scenarios="1"/>
  <protectedRanges>
    <protectedRange sqref="C4:C5" name="Diapazons11"/>
    <protectedRange sqref="F44:I47 F49:I50" name="Nākamo periodu novirzes"/>
    <protectedRange sqref="C26:C41" name="Iepriekšēja perioda nobīdes"/>
    <protectedRange sqref="D24:E24" name="Neparedzētās izmaksas"/>
    <protectedRange sqref="C23:E23" name="cita sso izmaksu starpība"/>
    <protectedRange sqref="C22:E22" name="Pārvades izmaksu starpība"/>
    <protectedRange sqref="D19 C19:C20 D21 C7:C11 D12 D17 C13:C16" name="Inflācijas un darbaalagas starpība"/>
    <protectedRange sqref="C4:E5" name="Zudumu starpība"/>
    <protectedRange sqref="C2:E2" name="Ieņēmumu starpība"/>
    <protectedRange sqref="K59 K54" name="Diapazons10"/>
  </protectedRanges>
  <mergeCells count="26">
    <mergeCell ref="H56:J56"/>
    <mergeCell ref="H55:J55"/>
    <mergeCell ref="H59:J59"/>
    <mergeCell ref="H53:J53"/>
    <mergeCell ref="H57:J57"/>
    <mergeCell ref="H54:J54"/>
    <mergeCell ref="D22:E22"/>
    <mergeCell ref="D24:E24"/>
    <mergeCell ref="D23:E23"/>
    <mergeCell ref="D17:E17"/>
    <mergeCell ref="B52:J52"/>
    <mergeCell ref="D6:E6"/>
    <mergeCell ref="D19:E19"/>
    <mergeCell ref="D20:E20"/>
    <mergeCell ref="D21:E21"/>
    <mergeCell ref="D18:E18"/>
    <mergeCell ref="D7:E7"/>
    <mergeCell ref="D8:E8"/>
    <mergeCell ref="D9:E9"/>
    <mergeCell ref="D10:E10"/>
    <mergeCell ref="D11:E11"/>
    <mergeCell ref="D12:E12"/>
    <mergeCell ref="D13:E13"/>
    <mergeCell ref="D14:E14"/>
    <mergeCell ref="D15:E15"/>
    <mergeCell ref="D16:E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5AE0-0DB7-4DF3-B7BF-22E7B3A293F4}">
  <dimension ref="B1:M1158"/>
  <sheetViews>
    <sheetView zoomScaleNormal="100" workbookViewId="0">
      <selection activeCell="J58" sqref="J58"/>
    </sheetView>
  </sheetViews>
  <sheetFormatPr defaultColWidth="8.81640625" defaultRowHeight="14.5" x14ac:dyDescent="0.35"/>
  <cols>
    <col min="2" max="2" width="45.1796875" bestFit="1" customWidth="1"/>
    <col min="3" max="3" width="21.453125" bestFit="1" customWidth="1"/>
    <col min="4" max="8" width="21.90625" customWidth="1"/>
    <col min="9" max="9" width="21.1796875" customWidth="1"/>
    <col min="10" max="10" width="16.90625" style="8" customWidth="1"/>
  </cols>
  <sheetData>
    <row r="1" spans="2:13" ht="46.5" customHeight="1" x14ac:dyDescent="0.35">
      <c r="B1" s="1"/>
      <c r="C1" s="2" t="s">
        <v>138</v>
      </c>
      <c r="D1" s="2" t="s">
        <v>139</v>
      </c>
      <c r="E1" s="2" t="s">
        <v>140</v>
      </c>
      <c r="F1" s="2" t="s">
        <v>141</v>
      </c>
      <c r="G1" s="2" t="s">
        <v>135</v>
      </c>
      <c r="H1" s="2" t="s">
        <v>136</v>
      </c>
      <c r="I1" s="2" t="s">
        <v>142</v>
      </c>
      <c r="J1" s="10" t="s">
        <v>45</v>
      </c>
    </row>
    <row r="2" spans="2:13" ht="29" x14ac:dyDescent="0.35">
      <c r="B2" s="5" t="s">
        <v>169</v>
      </c>
      <c r="C2" s="217">
        <f>'TP dati'!I34+'6_mēn_1_TP'!K56</f>
        <v>0</v>
      </c>
      <c r="D2" s="217">
        <f>'TP dati'!E39</f>
        <v>0</v>
      </c>
      <c r="E2" s="217">
        <f>'TP dati'!E40</f>
        <v>0</v>
      </c>
      <c r="F2" s="6" t="s">
        <v>46</v>
      </c>
      <c r="G2" s="6" t="s">
        <v>46</v>
      </c>
      <c r="H2" s="6" t="s">
        <v>46</v>
      </c>
      <c r="I2" s="6">
        <f>D2+E2</f>
        <v>0</v>
      </c>
      <c r="J2" s="9">
        <f>I2-C2</f>
        <v>0</v>
      </c>
    </row>
    <row r="3" spans="2:13" ht="43.5" x14ac:dyDescent="0.35">
      <c r="B3" s="5" t="s">
        <v>170</v>
      </c>
      <c r="C3" s="224">
        <f>C4*C5</f>
        <v>0</v>
      </c>
      <c r="D3" s="224">
        <f>D4*D5</f>
        <v>0</v>
      </c>
      <c r="E3" s="224">
        <f>IF(D4+E4&lt;=C4,E4*E5,((C4-D4)*E5))</f>
        <v>0</v>
      </c>
      <c r="F3" s="6" t="s">
        <v>46</v>
      </c>
      <c r="G3" s="6" t="s">
        <v>46</v>
      </c>
      <c r="H3" s="6" t="s">
        <v>46</v>
      </c>
      <c r="I3" s="6">
        <f>D3+E3</f>
        <v>0</v>
      </c>
      <c r="J3" s="9">
        <f>C3-I3</f>
        <v>0</v>
      </c>
    </row>
    <row r="4" spans="2:13" x14ac:dyDescent="0.35">
      <c r="B4" s="7" t="s">
        <v>47</v>
      </c>
      <c r="C4" s="217">
        <f>'TP dati'!E33</f>
        <v>0</v>
      </c>
      <c r="D4" s="79"/>
      <c r="E4" s="79"/>
      <c r="F4" s="6" t="s">
        <v>46</v>
      </c>
      <c r="G4" s="6" t="s">
        <v>46</v>
      </c>
      <c r="H4" s="6" t="s">
        <v>46</v>
      </c>
      <c r="I4" s="6" t="s">
        <v>46</v>
      </c>
      <c r="J4" s="9" t="s">
        <v>46</v>
      </c>
    </row>
    <row r="5" spans="2:13" x14ac:dyDescent="0.35">
      <c r="B5" s="7" t="s">
        <v>171</v>
      </c>
      <c r="C5" s="217">
        <f>'TP dati'!E32</f>
        <v>0</v>
      </c>
      <c r="D5" s="79"/>
      <c r="E5" s="79"/>
      <c r="F5" s="6" t="s">
        <v>46</v>
      </c>
      <c r="G5" s="6" t="s">
        <v>46</v>
      </c>
      <c r="H5" s="6" t="s">
        <v>46</v>
      </c>
      <c r="I5" s="6" t="s">
        <v>46</v>
      </c>
      <c r="J5" s="9" t="s">
        <v>46</v>
      </c>
    </row>
    <row r="6" spans="2:13" ht="43.5" x14ac:dyDescent="0.35">
      <c r="B6" s="5" t="s">
        <v>172</v>
      </c>
      <c r="C6" s="225">
        <f>C7</f>
        <v>0</v>
      </c>
      <c r="D6" s="277" t="s">
        <v>46</v>
      </c>
      <c r="E6" s="278"/>
      <c r="F6" s="6" t="s">
        <v>46</v>
      </c>
      <c r="G6" s="6" t="s">
        <v>46</v>
      </c>
      <c r="H6" s="6" t="s">
        <v>46</v>
      </c>
      <c r="I6" s="6" t="s">
        <v>46</v>
      </c>
      <c r="J6" s="87" t="e">
        <f>D7*('TP dati'!F45-'TP dati'!F47)/'TP dati'!F45+D13*('TP dati'!E45-'TP dati'!E47)/'TP dati'!E45</f>
        <v>#DIV/0!</v>
      </c>
    </row>
    <row r="7" spans="2:13" ht="49.25" customHeight="1" x14ac:dyDescent="0.35">
      <c r="B7" s="7" t="s">
        <v>122</v>
      </c>
      <c r="C7" s="17">
        <f>C8+C9+C10</f>
        <v>0</v>
      </c>
      <c r="D7" s="260">
        <f>C7</f>
        <v>0</v>
      </c>
      <c r="E7" s="261"/>
      <c r="F7" s="6" t="s">
        <v>46</v>
      </c>
      <c r="G7" s="6" t="s">
        <v>46</v>
      </c>
      <c r="H7" s="6" t="s">
        <v>46</v>
      </c>
      <c r="I7" s="6" t="s">
        <v>46</v>
      </c>
      <c r="J7" s="9" t="s">
        <v>46</v>
      </c>
      <c r="M7" s="3"/>
    </row>
    <row r="8" spans="2:13" ht="72.5" x14ac:dyDescent="0.35">
      <c r="B8" s="7" t="str">
        <f>'6_mēn_1_TP'!B8</f>
        <v>tarifu aprēķinā iekļautās īpašuma uzturēšanai nepieciešamo un citu komersantu veikto kārtējo ekspluatācijas remontu izmaksas, kas aprēķinātas, izmantojot kārtējā gada inflācijas prognozi un kas attiecināmas uz attiecīgo tarifu periodu </v>
      </c>
      <c r="C8" s="17">
        <f>'TP dati'!E18</f>
        <v>0</v>
      </c>
      <c r="D8" s="260">
        <f>C8</f>
        <v>0</v>
      </c>
      <c r="E8" s="261"/>
      <c r="F8" s="6"/>
      <c r="G8" s="6"/>
      <c r="H8" s="6"/>
      <c r="I8" s="6"/>
      <c r="J8" s="9"/>
      <c r="M8" s="3"/>
    </row>
    <row r="9" spans="2:13" ht="58" x14ac:dyDescent="0.35">
      <c r="B9" s="7" t="str">
        <f>'6_mēn_1_TP'!B9</f>
        <v>tarifu aprēķinā iekļautās personāla izmaksas, kas aprēķinātas, izmantojot kārtējā gada inflācijas prognozi un kas attiecināmas uz attiecīgo tarifu periodu </v>
      </c>
      <c r="C9" s="17">
        <f>'TP dati'!E13</f>
        <v>0</v>
      </c>
      <c r="D9" s="260">
        <f>C9</f>
        <v>0</v>
      </c>
      <c r="E9" s="261"/>
      <c r="F9" s="6"/>
      <c r="G9" s="6"/>
      <c r="H9" s="6"/>
      <c r="I9" s="6"/>
      <c r="J9" s="9"/>
      <c r="M9" s="3"/>
    </row>
    <row r="10" spans="2:13" ht="58" x14ac:dyDescent="0.35">
      <c r="B10" s="7" t="str">
        <f>'6_mēn_1_TP'!B10</f>
        <v>tarifu aprēķinā iekļautās pārējās saimnieciskās darbības izmaksas, kas aprēķinātas, izmantojot kārtējā gada inflācijas prognozi un kas attiecināmas uz attiecīgo tarifu periodu</v>
      </c>
      <c r="C10" s="17">
        <f>'TP dati'!E22</f>
        <v>0</v>
      </c>
      <c r="D10" s="80"/>
      <c r="E10" s="81"/>
      <c r="F10" s="6"/>
      <c r="G10" s="6"/>
      <c r="H10" s="6"/>
      <c r="I10" s="6"/>
      <c r="J10" s="9"/>
      <c r="M10" s="3"/>
    </row>
    <row r="11" spans="2:13" x14ac:dyDescent="0.35">
      <c r="B11" s="13" t="s">
        <v>52</v>
      </c>
      <c r="C11" s="78">
        <f>'TP dati'!F44</f>
        <v>0</v>
      </c>
      <c r="D11" s="258"/>
      <c r="E11" s="259"/>
      <c r="F11" s="6" t="s">
        <v>46</v>
      </c>
      <c r="G11" s="6" t="s">
        <v>46</v>
      </c>
      <c r="H11" s="6" t="s">
        <v>46</v>
      </c>
      <c r="I11" s="6" t="s">
        <v>46</v>
      </c>
      <c r="J11" s="9" t="s">
        <v>46</v>
      </c>
      <c r="M11" s="3"/>
    </row>
    <row r="12" spans="2:13" x14ac:dyDescent="0.35">
      <c r="B12" s="13" t="s">
        <v>53</v>
      </c>
      <c r="C12" s="6" t="s">
        <v>46</v>
      </c>
      <c r="D12" s="275"/>
      <c r="E12" s="276"/>
      <c r="F12" s="6" t="s">
        <v>46</v>
      </c>
      <c r="G12" s="6" t="s">
        <v>46</v>
      </c>
      <c r="H12" s="6" t="s">
        <v>46</v>
      </c>
      <c r="I12" s="6" t="s">
        <v>46</v>
      </c>
      <c r="J12" s="9" t="s">
        <v>46</v>
      </c>
    </row>
    <row r="13" spans="2:13" ht="43.5" x14ac:dyDescent="0.35">
      <c r="B13" s="7" t="s">
        <v>54</v>
      </c>
      <c r="C13" s="17">
        <f>C14+C15</f>
        <v>0</v>
      </c>
      <c r="D13" s="260">
        <f>C13</f>
        <v>0</v>
      </c>
      <c r="E13" s="261"/>
      <c r="F13" s="6" t="s">
        <v>46</v>
      </c>
      <c r="G13" s="6" t="s">
        <v>46</v>
      </c>
      <c r="H13" s="6" t="s">
        <v>46</v>
      </c>
      <c r="I13" s="6" t="s">
        <v>46</v>
      </c>
      <c r="J13" s="9" t="s">
        <v>46</v>
      </c>
      <c r="M13" s="3"/>
    </row>
    <row r="14" spans="2:13" ht="58" x14ac:dyDescent="0.35">
      <c r="B14" s="7" t="s">
        <v>55</v>
      </c>
      <c r="C14" s="17">
        <f>'TP dati'!E17</f>
        <v>0</v>
      </c>
      <c r="D14" s="260">
        <f>C14</f>
        <v>0</v>
      </c>
      <c r="E14" s="261"/>
      <c r="F14" s="6"/>
      <c r="G14" s="6"/>
      <c r="H14" s="6"/>
      <c r="I14" s="6"/>
      <c r="J14" s="9"/>
      <c r="M14" s="3"/>
    </row>
    <row r="15" spans="2:13" ht="43.5" x14ac:dyDescent="0.35">
      <c r="B15" s="7" t="s">
        <v>56</v>
      </c>
      <c r="C15" s="17">
        <f>'TP dati'!E21</f>
        <v>0</v>
      </c>
      <c r="D15" s="260">
        <f>C15</f>
        <v>0</v>
      </c>
      <c r="E15" s="261"/>
      <c r="F15" s="6"/>
      <c r="G15" s="6"/>
      <c r="H15" s="6"/>
      <c r="I15" s="6"/>
      <c r="J15" s="9"/>
      <c r="M15" s="3"/>
    </row>
    <row r="16" spans="2:13" x14ac:dyDescent="0.35">
      <c r="B16" s="13" t="s">
        <v>52</v>
      </c>
      <c r="C16" s="78">
        <f>'TP dati'!E51</f>
        <v>0</v>
      </c>
      <c r="D16" s="258"/>
      <c r="E16" s="259"/>
      <c r="F16" s="6" t="s">
        <v>46</v>
      </c>
      <c r="G16" s="6" t="s">
        <v>46</v>
      </c>
      <c r="H16" s="6" t="s">
        <v>46</v>
      </c>
      <c r="I16" s="6" t="s">
        <v>46</v>
      </c>
      <c r="J16" s="9" t="s">
        <v>46</v>
      </c>
      <c r="M16" s="3"/>
    </row>
    <row r="17" spans="2:12" x14ac:dyDescent="0.35">
      <c r="B17" s="13" t="str">
        <f>'6_mēn_1_TP'!B17</f>
        <v>faktiskā inflācija</v>
      </c>
      <c r="C17" s="6" t="s">
        <v>46</v>
      </c>
      <c r="D17" s="258">
        <f>'TP dati'!E53</f>
        <v>0</v>
      </c>
      <c r="E17" s="259"/>
      <c r="F17" s="6" t="s">
        <v>46</v>
      </c>
      <c r="G17" s="6" t="s">
        <v>46</v>
      </c>
      <c r="H17" s="6" t="s">
        <v>46</v>
      </c>
      <c r="I17" s="6" t="s">
        <v>46</v>
      </c>
      <c r="J17" s="9" t="s">
        <v>46</v>
      </c>
    </row>
    <row r="18" spans="2:12" ht="58" x14ac:dyDescent="0.35">
      <c r="B18" s="5" t="s">
        <v>173</v>
      </c>
      <c r="C18" s="6">
        <f>C19</f>
        <v>0</v>
      </c>
      <c r="D18" s="260" t="s">
        <v>46</v>
      </c>
      <c r="E18" s="261"/>
      <c r="F18" s="6" t="s">
        <v>46</v>
      </c>
      <c r="G18" s="6" t="s">
        <v>46</v>
      </c>
      <c r="H18" s="6" t="s">
        <v>46</v>
      </c>
      <c r="I18" s="6" t="s">
        <v>46</v>
      </c>
      <c r="J18" s="87" t="e">
        <f>D19*('TP dati'!F56-'TP dati'!F58)/'TP dati'!F56</f>
        <v>#DIV/0!</v>
      </c>
    </row>
    <row r="19" spans="2:12" ht="58" x14ac:dyDescent="0.35">
      <c r="B19" s="5" t="s">
        <v>58</v>
      </c>
      <c r="C19" s="17">
        <f>'TP dati'!E14</f>
        <v>0</v>
      </c>
      <c r="D19" s="260">
        <f>C19</f>
        <v>0</v>
      </c>
      <c r="E19" s="261"/>
      <c r="F19" s="6" t="s">
        <v>46</v>
      </c>
      <c r="G19" s="6" t="s">
        <v>46</v>
      </c>
      <c r="H19" s="6" t="s">
        <v>46</v>
      </c>
      <c r="I19" s="6" t="s">
        <v>46</v>
      </c>
      <c r="J19" s="9" t="s">
        <v>46</v>
      </c>
    </row>
    <row r="20" spans="2:12" x14ac:dyDescent="0.35">
      <c r="B20" s="13" t="s">
        <v>59</v>
      </c>
      <c r="C20" s="78">
        <f>'TP dati'!F55</f>
        <v>0</v>
      </c>
      <c r="D20" s="258"/>
      <c r="E20" s="259"/>
      <c r="F20" s="6" t="s">
        <v>46</v>
      </c>
      <c r="G20" s="6" t="s">
        <v>46</v>
      </c>
      <c r="H20" s="6" t="s">
        <v>46</v>
      </c>
      <c r="I20" s="6" t="s">
        <v>46</v>
      </c>
      <c r="J20" s="9" t="s">
        <v>46</v>
      </c>
    </row>
    <row r="21" spans="2:12" x14ac:dyDescent="0.35">
      <c r="B21" s="13" t="s">
        <v>60</v>
      </c>
      <c r="C21" s="6" t="s">
        <v>46</v>
      </c>
      <c r="D21" s="258">
        <f>'TP dati'!F57</f>
        <v>0</v>
      </c>
      <c r="E21" s="259"/>
      <c r="F21" s="6" t="s">
        <v>46</v>
      </c>
      <c r="G21" s="6" t="s">
        <v>46</v>
      </c>
      <c r="H21" s="6" t="s">
        <v>46</v>
      </c>
      <c r="I21" s="6" t="s">
        <v>46</v>
      </c>
      <c r="J21" s="9" t="s">
        <v>46</v>
      </c>
    </row>
    <row r="22" spans="2:12" ht="29" hidden="1" x14ac:dyDescent="0.35">
      <c r="B22" s="5" t="s">
        <v>61</v>
      </c>
      <c r="C22" s="17">
        <f>'TP dati'!E23</f>
        <v>0</v>
      </c>
      <c r="D22" s="260">
        <f>'TP dati'!E66</f>
        <v>0</v>
      </c>
      <c r="E22" s="261"/>
      <c r="F22" s="6" t="s">
        <v>46</v>
      </c>
      <c r="G22" s="6" t="s">
        <v>46</v>
      </c>
      <c r="H22" s="6" t="s">
        <v>46</v>
      </c>
      <c r="I22" s="6">
        <f>D22</f>
        <v>0</v>
      </c>
      <c r="J22" s="9">
        <f>C22-I22</f>
        <v>0</v>
      </c>
    </row>
    <row r="23" spans="2:12" ht="43.5" hidden="1" x14ac:dyDescent="0.35">
      <c r="B23" s="5" t="s">
        <v>62</v>
      </c>
      <c r="C23" s="17">
        <f>'TP dati'!E30</f>
        <v>0</v>
      </c>
      <c r="D23" s="263"/>
      <c r="E23" s="264"/>
      <c r="F23" s="6" t="s">
        <v>46</v>
      </c>
      <c r="G23" s="6" t="s">
        <v>46</v>
      </c>
      <c r="H23" s="6" t="s">
        <v>46</v>
      </c>
      <c r="I23" s="6">
        <f>D23</f>
        <v>0</v>
      </c>
      <c r="J23" s="9">
        <f>C23-I23</f>
        <v>0</v>
      </c>
    </row>
    <row r="24" spans="2:12" ht="72.5" x14ac:dyDescent="0.35">
      <c r="B24" s="5" t="s">
        <v>174</v>
      </c>
      <c r="C24" s="77"/>
      <c r="D24" s="263"/>
      <c r="E24" s="264"/>
      <c r="F24" s="6" t="s">
        <v>46</v>
      </c>
      <c r="G24" s="6" t="s">
        <v>46</v>
      </c>
      <c r="H24" s="6" t="s">
        <v>46</v>
      </c>
      <c r="I24" s="6">
        <f>D24+E24</f>
        <v>0</v>
      </c>
      <c r="J24" s="9">
        <f>C24-I24</f>
        <v>0</v>
      </c>
    </row>
    <row r="25" spans="2:12" ht="101.5" x14ac:dyDescent="0.35">
      <c r="B25" s="5" t="s">
        <v>175</v>
      </c>
      <c r="C25" s="6" t="e">
        <f>C35-C28+C27-C26</f>
        <v>#DIV/0!</v>
      </c>
      <c r="D25" s="6" t="s">
        <v>46</v>
      </c>
      <c r="E25" s="6" t="s">
        <v>46</v>
      </c>
      <c r="F25" s="6" t="s">
        <v>46</v>
      </c>
      <c r="G25" s="6" t="s">
        <v>46</v>
      </c>
      <c r="H25" s="6" t="s">
        <v>46</v>
      </c>
      <c r="I25" s="6" t="s">
        <v>46</v>
      </c>
      <c r="J25" s="9" t="e">
        <f>C25</f>
        <v>#DIV/0!</v>
      </c>
    </row>
    <row r="26" spans="2:12" x14ac:dyDescent="0.35">
      <c r="B26" s="14" t="s">
        <v>78</v>
      </c>
      <c r="C26" s="17">
        <f>'TP dati'!D38</f>
        <v>0</v>
      </c>
      <c r="D26" s="6" t="s">
        <v>46</v>
      </c>
      <c r="E26" s="6" t="s">
        <v>46</v>
      </c>
      <c r="F26" s="6" t="s">
        <v>46</v>
      </c>
      <c r="G26" s="6" t="s">
        <v>46</v>
      </c>
      <c r="H26" s="6" t="s">
        <v>46</v>
      </c>
      <c r="I26" s="6" t="s">
        <v>46</v>
      </c>
      <c r="J26" s="9" t="s">
        <v>46</v>
      </c>
    </row>
    <row r="27" spans="2:12" x14ac:dyDescent="0.35">
      <c r="B27" s="14" t="s">
        <v>143</v>
      </c>
      <c r="C27" s="17">
        <f>'TP dati'!D41</f>
        <v>0</v>
      </c>
      <c r="D27" s="6" t="s">
        <v>46</v>
      </c>
      <c r="E27" s="6" t="s">
        <v>46</v>
      </c>
      <c r="F27" s="6" t="s">
        <v>46</v>
      </c>
      <c r="G27" s="6" t="s">
        <v>46</v>
      </c>
      <c r="H27" s="6" t="s">
        <v>46</v>
      </c>
      <c r="I27" s="6" t="s">
        <v>46</v>
      </c>
      <c r="J27" s="9" t="s">
        <v>46</v>
      </c>
    </row>
    <row r="28" spans="2:12" x14ac:dyDescent="0.35">
      <c r="B28" s="12" t="s">
        <v>79</v>
      </c>
      <c r="C28" s="6">
        <f>SUM(C29:C34)</f>
        <v>0</v>
      </c>
      <c r="D28" s="6" t="s">
        <v>46</v>
      </c>
      <c r="E28" s="6" t="s">
        <v>46</v>
      </c>
      <c r="F28" s="6" t="s">
        <v>46</v>
      </c>
      <c r="G28" s="6" t="s">
        <v>46</v>
      </c>
      <c r="H28" s="6" t="s">
        <v>46</v>
      </c>
      <c r="I28" s="6" t="s">
        <v>46</v>
      </c>
      <c r="J28" s="9" t="s">
        <v>46</v>
      </c>
    </row>
    <row r="29" spans="2:12" ht="29" x14ac:dyDescent="0.35">
      <c r="B29" s="7" t="s">
        <v>167</v>
      </c>
      <c r="C29" s="17"/>
      <c r="D29" s="6" t="s">
        <v>46</v>
      </c>
      <c r="E29" s="6" t="s">
        <v>46</v>
      </c>
      <c r="F29" s="6" t="s">
        <v>46</v>
      </c>
      <c r="G29" s="6" t="s">
        <v>46</v>
      </c>
      <c r="H29" s="6" t="s">
        <v>46</v>
      </c>
      <c r="I29" s="6"/>
      <c r="J29" s="9"/>
      <c r="L29" s="19"/>
    </row>
    <row r="30" spans="2:12" x14ac:dyDescent="0.35">
      <c r="B30" s="7" t="s">
        <v>66</v>
      </c>
      <c r="C30" s="76"/>
      <c r="D30" s="6" t="s">
        <v>46</v>
      </c>
      <c r="E30" s="6" t="s">
        <v>46</v>
      </c>
      <c r="F30" s="6" t="s">
        <v>46</v>
      </c>
      <c r="G30" s="6" t="s">
        <v>46</v>
      </c>
      <c r="H30" s="6" t="s">
        <v>46</v>
      </c>
      <c r="I30" s="6"/>
      <c r="J30" s="9"/>
    </row>
    <row r="31" spans="2:12" ht="29" x14ac:dyDescent="0.35">
      <c r="B31" s="7" t="s">
        <v>67</v>
      </c>
      <c r="C31" s="76"/>
      <c r="D31" s="6" t="s">
        <v>46</v>
      </c>
      <c r="E31" s="6" t="s">
        <v>46</v>
      </c>
      <c r="F31" s="6" t="s">
        <v>46</v>
      </c>
      <c r="G31" s="6" t="s">
        <v>46</v>
      </c>
      <c r="H31" s="6" t="s">
        <v>46</v>
      </c>
      <c r="I31" s="6"/>
      <c r="J31" s="9"/>
    </row>
    <row r="32" spans="2:12" hidden="1" x14ac:dyDescent="0.35">
      <c r="B32" s="7" t="s">
        <v>20</v>
      </c>
      <c r="C32" s="76"/>
      <c r="D32" s="6" t="s">
        <v>46</v>
      </c>
      <c r="E32" s="6" t="s">
        <v>46</v>
      </c>
      <c r="F32" s="6" t="s">
        <v>46</v>
      </c>
      <c r="G32" s="6" t="s">
        <v>46</v>
      </c>
      <c r="H32" s="6" t="s">
        <v>46</v>
      </c>
      <c r="I32" s="6"/>
      <c r="J32" s="9"/>
    </row>
    <row r="33" spans="2:12" ht="29" hidden="1" x14ac:dyDescent="0.35">
      <c r="B33" s="7" t="s">
        <v>31</v>
      </c>
      <c r="C33" s="76"/>
      <c r="D33" s="6" t="s">
        <v>46</v>
      </c>
      <c r="E33" s="6" t="s">
        <v>46</v>
      </c>
      <c r="F33" s="6" t="s">
        <v>46</v>
      </c>
      <c r="G33" s="6" t="s">
        <v>46</v>
      </c>
      <c r="H33" s="6" t="s">
        <v>46</v>
      </c>
      <c r="I33" s="6"/>
      <c r="J33" s="9"/>
    </row>
    <row r="34" spans="2:12" ht="29" x14ac:dyDescent="0.35">
      <c r="B34" s="7" t="s">
        <v>68</v>
      </c>
      <c r="C34" s="76"/>
      <c r="D34" s="6" t="s">
        <v>46</v>
      </c>
      <c r="E34" s="6" t="s">
        <v>46</v>
      </c>
      <c r="F34" s="6" t="s">
        <v>46</v>
      </c>
      <c r="G34" s="6" t="s">
        <v>46</v>
      </c>
      <c r="H34" s="6" t="s">
        <v>46</v>
      </c>
      <c r="I34" s="6"/>
      <c r="J34" s="9"/>
    </row>
    <row r="35" spans="2:12" x14ac:dyDescent="0.35">
      <c r="B35" s="12" t="s">
        <v>69</v>
      </c>
      <c r="C35" s="6" t="e">
        <f>C36+SUM(C39:C43)</f>
        <v>#DIV/0!</v>
      </c>
      <c r="D35" s="6" t="s">
        <v>46</v>
      </c>
      <c r="E35" s="6" t="s">
        <v>46</v>
      </c>
      <c r="F35" s="6" t="s">
        <v>46</v>
      </c>
      <c r="G35" s="6" t="s">
        <v>46</v>
      </c>
      <c r="H35" s="6" t="s">
        <v>46</v>
      </c>
      <c r="I35" s="6" t="s">
        <v>46</v>
      </c>
      <c r="J35" s="9" t="s">
        <v>46</v>
      </c>
    </row>
    <row r="36" spans="2:12" ht="29" x14ac:dyDescent="0.35">
      <c r="B36" s="7" t="s">
        <v>167</v>
      </c>
      <c r="C36" s="17">
        <f>C37*C38</f>
        <v>0</v>
      </c>
      <c r="D36" s="6" t="s">
        <v>46</v>
      </c>
      <c r="E36" s="6" t="s">
        <v>46</v>
      </c>
      <c r="F36" s="6" t="s">
        <v>46</v>
      </c>
      <c r="G36" s="6" t="s">
        <v>46</v>
      </c>
      <c r="H36" s="6" t="s">
        <v>46</v>
      </c>
      <c r="I36" s="6"/>
      <c r="J36" s="9"/>
    </row>
    <row r="37" spans="2:12" x14ac:dyDescent="0.35">
      <c r="B37" s="7" t="s">
        <v>47</v>
      </c>
      <c r="C37" s="76"/>
      <c r="D37" s="6"/>
      <c r="E37" s="6"/>
      <c r="F37" s="6"/>
      <c r="G37" s="6"/>
      <c r="H37" s="6"/>
      <c r="I37" s="6"/>
      <c r="J37" s="9"/>
    </row>
    <row r="38" spans="2:12" x14ac:dyDescent="0.35">
      <c r="B38" s="7" t="s">
        <v>171</v>
      </c>
      <c r="C38" s="76"/>
      <c r="D38" s="6"/>
      <c r="E38" s="6"/>
      <c r="F38" s="6"/>
      <c r="G38" s="6"/>
      <c r="H38" s="6"/>
      <c r="I38" s="6"/>
      <c r="J38" s="9"/>
    </row>
    <row r="39" spans="2:12" x14ac:dyDescent="0.35">
      <c r="B39" s="7" t="s">
        <v>66</v>
      </c>
      <c r="C39" s="17" t="e">
        <f>'6_mēn_1_TP'!D7*('TP dati'!E47-'TP dati'!E49)/'TP dati'!E47+'6_mēn_1_TP'!D13*('TP dati'!D47-'TP dati'!D49)/'TP dati'!D47</f>
        <v>#DIV/0!</v>
      </c>
      <c r="D39" s="6" t="s">
        <v>46</v>
      </c>
      <c r="E39" s="6" t="s">
        <v>46</v>
      </c>
      <c r="F39" s="6" t="s">
        <v>46</v>
      </c>
      <c r="G39" s="6" t="s">
        <v>46</v>
      </c>
      <c r="H39" s="6" t="s">
        <v>46</v>
      </c>
      <c r="I39" s="6"/>
      <c r="J39" s="9"/>
      <c r="L39" s="19"/>
    </row>
    <row r="40" spans="2:12" ht="29" x14ac:dyDescent="0.35">
      <c r="B40" s="7" t="s">
        <v>67</v>
      </c>
      <c r="C40" s="17" t="e">
        <f>'6_mēn_1_TP'!D19*('TP dati'!E56-'TP dati'!E58)/'TP dati'!E56</f>
        <v>#DIV/0!</v>
      </c>
      <c r="D40" s="6" t="s">
        <v>46</v>
      </c>
      <c r="E40" s="6" t="s">
        <v>46</v>
      </c>
      <c r="F40" s="6" t="s">
        <v>46</v>
      </c>
      <c r="G40" s="6" t="s">
        <v>46</v>
      </c>
      <c r="H40" s="6" t="s">
        <v>46</v>
      </c>
      <c r="I40" s="6"/>
      <c r="J40" s="9"/>
    </row>
    <row r="41" spans="2:12" hidden="1" x14ac:dyDescent="0.35">
      <c r="B41" s="7" t="s">
        <v>20</v>
      </c>
      <c r="C41" s="76"/>
      <c r="D41" s="6" t="s">
        <v>46</v>
      </c>
      <c r="E41" s="6" t="s">
        <v>46</v>
      </c>
      <c r="F41" s="6" t="s">
        <v>46</v>
      </c>
      <c r="G41" s="6" t="s">
        <v>46</v>
      </c>
      <c r="H41" s="6" t="s">
        <v>46</v>
      </c>
      <c r="I41" s="6"/>
      <c r="J41" s="9"/>
    </row>
    <row r="42" spans="2:12" ht="29" hidden="1" x14ac:dyDescent="0.35">
      <c r="B42" s="7" t="s">
        <v>31</v>
      </c>
      <c r="C42" s="76"/>
      <c r="D42" s="6" t="s">
        <v>46</v>
      </c>
      <c r="E42" s="6" t="s">
        <v>46</v>
      </c>
      <c r="F42" s="6" t="s">
        <v>46</v>
      </c>
      <c r="G42" s="6" t="s">
        <v>46</v>
      </c>
      <c r="H42" s="6" t="s">
        <v>46</v>
      </c>
      <c r="I42" s="6"/>
      <c r="J42" s="9"/>
    </row>
    <row r="43" spans="2:12" ht="29" x14ac:dyDescent="0.35">
      <c r="B43" s="7" t="s">
        <v>68</v>
      </c>
      <c r="C43" s="76"/>
      <c r="D43" s="6" t="s">
        <v>46</v>
      </c>
      <c r="E43" s="6" t="s">
        <v>46</v>
      </c>
      <c r="F43" s="6" t="s">
        <v>46</v>
      </c>
      <c r="G43" s="6" t="s">
        <v>46</v>
      </c>
      <c r="H43" s="6" t="s">
        <v>46</v>
      </c>
      <c r="I43" s="6"/>
      <c r="J43" s="9"/>
    </row>
    <row r="44" spans="2:12" ht="31" x14ac:dyDescent="0.35">
      <c r="B44" s="7" t="s">
        <v>180</v>
      </c>
      <c r="C44" s="6" t="s">
        <v>46</v>
      </c>
      <c r="D44" s="6" t="s">
        <v>46</v>
      </c>
      <c r="E44" s="6" t="s">
        <v>46</v>
      </c>
      <c r="F44" s="6">
        <f>F45+F50+F53</f>
        <v>0</v>
      </c>
      <c r="G44" s="6">
        <f>G45+G50+G53</f>
        <v>0</v>
      </c>
      <c r="H44" s="6">
        <f>H45+H50+H53</f>
        <v>0</v>
      </c>
      <c r="I44" s="6" t="s">
        <v>46</v>
      </c>
      <c r="J44" s="9">
        <f>SUM(F44:H44)</f>
        <v>0</v>
      </c>
    </row>
    <row r="45" spans="2:12" ht="29" x14ac:dyDescent="0.35">
      <c r="B45" s="5" t="s">
        <v>167</v>
      </c>
      <c r="C45" s="6" t="s">
        <v>46</v>
      </c>
      <c r="D45" s="6" t="s">
        <v>46</v>
      </c>
      <c r="E45" s="6" t="s">
        <v>46</v>
      </c>
      <c r="F45" s="6">
        <f>F48*F49-F46*F47</f>
        <v>0</v>
      </c>
      <c r="G45" s="6">
        <f>G48*G49-G46*G47</f>
        <v>0</v>
      </c>
      <c r="H45" s="6">
        <f>H48*H49-H46*H47</f>
        <v>0</v>
      </c>
      <c r="I45" s="6" t="s">
        <v>46</v>
      </c>
      <c r="J45" s="9">
        <f>SUM(F45:H45)</f>
        <v>0</v>
      </c>
    </row>
    <row r="46" spans="2:12" x14ac:dyDescent="0.35">
      <c r="B46" s="7" t="s">
        <v>176</v>
      </c>
      <c r="C46" s="6" t="s">
        <v>46</v>
      </c>
      <c r="D46" s="6" t="s">
        <v>46</v>
      </c>
      <c r="E46" s="6" t="s">
        <v>46</v>
      </c>
      <c r="F46" s="76"/>
      <c r="G46" s="76"/>
      <c r="H46" s="76"/>
      <c r="I46" s="6" t="s">
        <v>46</v>
      </c>
      <c r="J46" s="9" t="s">
        <v>46</v>
      </c>
    </row>
    <row r="47" spans="2:12" x14ac:dyDescent="0.35">
      <c r="B47" s="7" t="s">
        <v>177</v>
      </c>
      <c r="C47" s="6" t="s">
        <v>46</v>
      </c>
      <c r="D47" s="6" t="s">
        <v>46</v>
      </c>
      <c r="E47" s="6" t="s">
        <v>46</v>
      </c>
      <c r="F47" s="76"/>
      <c r="G47" s="76"/>
      <c r="H47" s="76"/>
      <c r="I47" s="6" t="s">
        <v>46</v>
      </c>
      <c r="J47" s="9" t="s">
        <v>46</v>
      </c>
    </row>
    <row r="48" spans="2:12" x14ac:dyDescent="0.35">
      <c r="B48" s="7" t="s">
        <v>178</v>
      </c>
      <c r="C48" s="6" t="s">
        <v>46</v>
      </c>
      <c r="D48" s="6" t="s">
        <v>46</v>
      </c>
      <c r="E48" s="6" t="s">
        <v>46</v>
      </c>
      <c r="F48" s="76"/>
      <c r="G48" s="76"/>
      <c r="H48" s="76"/>
      <c r="I48" s="6" t="s">
        <v>46</v>
      </c>
      <c r="J48" s="9" t="s">
        <v>46</v>
      </c>
    </row>
    <row r="49" spans="2:10" x14ac:dyDescent="0.35">
      <c r="B49" s="7" t="s">
        <v>179</v>
      </c>
      <c r="C49" s="6" t="s">
        <v>46</v>
      </c>
      <c r="D49" s="6" t="s">
        <v>46</v>
      </c>
      <c r="E49" s="6" t="s">
        <v>46</v>
      </c>
      <c r="F49" s="76"/>
      <c r="G49" s="76"/>
      <c r="H49" s="76"/>
      <c r="I49" s="6" t="s">
        <v>46</v>
      </c>
      <c r="J49" s="9" t="s">
        <v>46</v>
      </c>
    </row>
    <row r="50" spans="2:10" hidden="1" x14ac:dyDescent="0.35">
      <c r="B50" s="5" t="s">
        <v>70</v>
      </c>
      <c r="C50" s="6" t="s">
        <v>46</v>
      </c>
      <c r="D50" s="6" t="s">
        <v>46</v>
      </c>
      <c r="E50" s="6" t="s">
        <v>46</v>
      </c>
      <c r="F50" s="6">
        <f>F52-F51</f>
        <v>0</v>
      </c>
      <c r="G50" s="6">
        <f>G52-G51</f>
        <v>0</v>
      </c>
      <c r="H50" s="6">
        <f>H52-H51</f>
        <v>0</v>
      </c>
      <c r="I50" s="6" t="s">
        <v>46</v>
      </c>
      <c r="J50" s="9">
        <f>SUM(F50:H50)</f>
        <v>0</v>
      </c>
    </row>
    <row r="51" spans="2:10" hidden="1" x14ac:dyDescent="0.35">
      <c r="B51" s="7" t="s">
        <v>71</v>
      </c>
      <c r="C51" s="6" t="s">
        <v>46</v>
      </c>
      <c r="D51" s="6" t="s">
        <v>46</v>
      </c>
      <c r="E51" s="6" t="s">
        <v>46</v>
      </c>
      <c r="F51" s="76"/>
      <c r="G51" s="76"/>
      <c r="H51" s="76"/>
      <c r="I51" s="6" t="s">
        <v>46</v>
      </c>
      <c r="J51" s="9" t="s">
        <v>46</v>
      </c>
    </row>
    <row r="52" spans="2:10" ht="29" hidden="1" x14ac:dyDescent="0.35">
      <c r="B52" s="7" t="s">
        <v>72</v>
      </c>
      <c r="C52" s="6" t="s">
        <v>46</v>
      </c>
      <c r="D52" s="6" t="s">
        <v>46</v>
      </c>
      <c r="E52" s="6" t="s">
        <v>46</v>
      </c>
      <c r="F52" s="76"/>
      <c r="G52" s="76"/>
      <c r="H52" s="76"/>
      <c r="I52" s="6" t="s">
        <v>46</v>
      </c>
      <c r="J52" s="9" t="s">
        <v>46</v>
      </c>
    </row>
    <row r="53" spans="2:10" ht="43.5" x14ac:dyDescent="0.35">
      <c r="B53" s="5" t="s">
        <v>162</v>
      </c>
      <c r="C53" s="6" t="s">
        <v>46</v>
      </c>
      <c r="D53" s="6" t="s">
        <v>46</v>
      </c>
      <c r="E53" s="6" t="s">
        <v>46</v>
      </c>
      <c r="F53" s="76"/>
      <c r="G53" s="76"/>
      <c r="H53" s="76"/>
      <c r="I53" s="6" t="s">
        <v>46</v>
      </c>
      <c r="J53" s="9">
        <f>SUM(F53:H53)</f>
        <v>0</v>
      </c>
    </row>
    <row r="54" spans="2:10" x14ac:dyDescent="0.35">
      <c r="B54" s="265" t="s">
        <v>74</v>
      </c>
      <c r="C54" s="266"/>
      <c r="D54" s="266"/>
      <c r="E54" s="266"/>
      <c r="F54" s="266"/>
      <c r="G54" s="266"/>
      <c r="H54" s="266"/>
      <c r="I54" s="267"/>
      <c r="J54" s="252" t="e">
        <f>J3+J18+J22+J23+J24+J25+J44+J2</f>
        <v>#DIV/0!</v>
      </c>
    </row>
    <row r="55" spans="2:10" x14ac:dyDescent="0.35">
      <c r="B55" s="4" t="s">
        <v>75</v>
      </c>
      <c r="G55" s="288"/>
      <c r="H55" s="289"/>
      <c r="I55" s="290"/>
      <c r="J55"/>
    </row>
    <row r="56" spans="2:10" ht="15.5" customHeight="1" x14ac:dyDescent="0.35">
      <c r="B56" s="4"/>
      <c r="G56" s="282" t="s">
        <v>117</v>
      </c>
      <c r="H56" s="283"/>
      <c r="I56" s="284"/>
      <c r="J56" s="219" t="e">
        <f>IF(AVERAGE(D5:E5)-C5&gt;6,J3,0)</f>
        <v>#DIV/0!</v>
      </c>
    </row>
    <row r="57" spans="2:10" ht="15.65" customHeight="1" x14ac:dyDescent="0.35">
      <c r="G57" s="282" t="s">
        <v>76</v>
      </c>
      <c r="H57" s="283"/>
      <c r="I57" s="284"/>
      <c r="J57" s="29" t="e">
        <f>IF(ABS(J54/J62)&lt;=0.01,0,IF(AND(J54&gt;0,J54&gt;J62*0.01),J54,IF(AND(J54&lt;0,ABS(J54)&lt;=J62*0.25,ABS(J54)&gt;=J62*0.01),J54,-J62*0.25)))</f>
        <v>#DIV/0!</v>
      </c>
    </row>
    <row r="58" spans="2:10" ht="13.25" customHeight="1" x14ac:dyDescent="0.35">
      <c r="G58" s="282" t="s">
        <v>80</v>
      </c>
      <c r="H58" s="283"/>
      <c r="I58" s="284"/>
      <c r="J58" s="9" t="e">
        <f>'6_mēn_1_TP'!K57</f>
        <v>#DIV/0!</v>
      </c>
    </row>
    <row r="59" spans="2:10" ht="14.4" customHeight="1" x14ac:dyDescent="0.35">
      <c r="G59" s="282" t="str">
        <f>'6_mēn_1_TP'!H56</f>
        <v>Izmantotais Regulatīvā rēķina apmērs</v>
      </c>
      <c r="H59" s="283"/>
      <c r="I59" s="284"/>
      <c r="J59" s="18"/>
    </row>
    <row r="60" spans="2:10" ht="16.75" customHeight="1" x14ac:dyDescent="0.55000000000000004">
      <c r="G60" s="285" t="s">
        <v>74</v>
      </c>
      <c r="H60" s="286"/>
      <c r="I60" s="287"/>
      <c r="J60" s="30" t="e">
        <f>J54+J58-J59+J56</f>
        <v>#DIV/0!</v>
      </c>
    </row>
    <row r="61" spans="2:10" ht="18.649999999999999" customHeight="1" x14ac:dyDescent="0.35">
      <c r="J61"/>
    </row>
    <row r="62" spans="2:10" ht="14.5" customHeight="1" x14ac:dyDescent="0.35">
      <c r="G62" s="279" t="s">
        <v>106</v>
      </c>
      <c r="H62" s="280"/>
      <c r="I62" s="281"/>
      <c r="J62" s="6">
        <f>'TP dati'!I10</f>
        <v>0</v>
      </c>
    </row>
    <row r="63" spans="2:10" x14ac:dyDescent="0.35">
      <c r="J63"/>
    </row>
    <row r="64" spans="2:10" x14ac:dyDescent="0.35">
      <c r="J64"/>
    </row>
    <row r="65" spans="10:10" x14ac:dyDescent="0.35">
      <c r="J65"/>
    </row>
    <row r="66" spans="10:10" x14ac:dyDescent="0.35">
      <c r="J66"/>
    </row>
    <row r="67" spans="10:10" x14ac:dyDescent="0.35">
      <c r="J67"/>
    </row>
    <row r="68" spans="10:10" x14ac:dyDescent="0.35">
      <c r="J68"/>
    </row>
    <row r="69" spans="10:10" x14ac:dyDescent="0.35">
      <c r="J69"/>
    </row>
    <row r="70" spans="10:10" x14ac:dyDescent="0.35">
      <c r="J70"/>
    </row>
    <row r="71" spans="10:10" x14ac:dyDescent="0.35">
      <c r="J71"/>
    </row>
    <row r="72" spans="10:10" x14ac:dyDescent="0.35">
      <c r="J72"/>
    </row>
    <row r="73" spans="10:10" x14ac:dyDescent="0.35">
      <c r="J73"/>
    </row>
    <row r="74" spans="10:10" x14ac:dyDescent="0.35">
      <c r="J74"/>
    </row>
    <row r="75" spans="10:10" x14ac:dyDescent="0.35">
      <c r="J75"/>
    </row>
    <row r="76" spans="10:10" x14ac:dyDescent="0.35">
      <c r="J76"/>
    </row>
    <row r="77" spans="10:10" x14ac:dyDescent="0.35">
      <c r="J77"/>
    </row>
    <row r="78" spans="10:10" x14ac:dyDescent="0.35">
      <c r="J78"/>
    </row>
    <row r="79" spans="10:10" x14ac:dyDescent="0.35">
      <c r="J79"/>
    </row>
    <row r="80" spans="10:10" x14ac:dyDescent="0.35">
      <c r="J80"/>
    </row>
    <row r="81" spans="10:10" x14ac:dyDescent="0.35">
      <c r="J81"/>
    </row>
    <row r="82" spans="10:10" x14ac:dyDescent="0.35">
      <c r="J82"/>
    </row>
    <row r="83" spans="10:10" x14ac:dyDescent="0.35">
      <c r="J83"/>
    </row>
    <row r="84" spans="10:10" x14ac:dyDescent="0.35">
      <c r="J84"/>
    </row>
    <row r="85" spans="10:10" x14ac:dyDescent="0.35">
      <c r="J85"/>
    </row>
    <row r="86" spans="10:10" x14ac:dyDescent="0.35">
      <c r="J86"/>
    </row>
    <row r="87" spans="10:10" x14ac:dyDescent="0.35">
      <c r="J87"/>
    </row>
    <row r="88" spans="10:10" x14ac:dyDescent="0.35">
      <c r="J88"/>
    </row>
    <row r="89" spans="10:10" x14ac:dyDescent="0.35">
      <c r="J89"/>
    </row>
    <row r="90" spans="10:10" x14ac:dyDescent="0.35">
      <c r="J90"/>
    </row>
    <row r="91" spans="10:10" x14ac:dyDescent="0.35">
      <c r="J91"/>
    </row>
    <row r="92" spans="10:10" x14ac:dyDescent="0.35">
      <c r="J92"/>
    </row>
    <row r="93" spans="10:10" x14ac:dyDescent="0.35">
      <c r="J93"/>
    </row>
    <row r="94" spans="10:10" x14ac:dyDescent="0.35">
      <c r="J94"/>
    </row>
    <row r="95" spans="10:10" x14ac:dyDescent="0.35">
      <c r="J95"/>
    </row>
    <row r="96" spans="10:10" x14ac:dyDescent="0.35">
      <c r="J96"/>
    </row>
    <row r="97" spans="10:10" x14ac:dyDescent="0.35">
      <c r="J97"/>
    </row>
    <row r="98" spans="10:10" x14ac:dyDescent="0.35">
      <c r="J98"/>
    </row>
    <row r="99" spans="10:10" x14ac:dyDescent="0.35">
      <c r="J99"/>
    </row>
    <row r="100" spans="10:10" x14ac:dyDescent="0.35">
      <c r="J100"/>
    </row>
    <row r="101" spans="10:10" x14ac:dyDescent="0.35">
      <c r="J101"/>
    </row>
    <row r="102" spans="10:10" x14ac:dyDescent="0.35">
      <c r="J102"/>
    </row>
    <row r="103" spans="10:10" x14ac:dyDescent="0.35">
      <c r="J103"/>
    </row>
    <row r="104" spans="10:10" x14ac:dyDescent="0.35">
      <c r="J104"/>
    </row>
    <row r="105" spans="10:10" x14ac:dyDescent="0.35">
      <c r="J105"/>
    </row>
    <row r="106" spans="10:10" x14ac:dyDescent="0.35">
      <c r="J106"/>
    </row>
    <row r="107" spans="10:10" x14ac:dyDescent="0.35">
      <c r="J107"/>
    </row>
    <row r="108" spans="10:10" x14ac:dyDescent="0.35">
      <c r="J108"/>
    </row>
    <row r="109" spans="10:10" x14ac:dyDescent="0.35">
      <c r="J109"/>
    </row>
    <row r="110" spans="10:10" x14ac:dyDescent="0.35">
      <c r="J110"/>
    </row>
    <row r="111" spans="10:10" x14ac:dyDescent="0.35">
      <c r="J111"/>
    </row>
    <row r="112" spans="10:10" x14ac:dyDescent="0.35">
      <c r="J112"/>
    </row>
    <row r="113" spans="10:10" x14ac:dyDescent="0.35">
      <c r="J113"/>
    </row>
    <row r="114" spans="10:10" x14ac:dyDescent="0.35">
      <c r="J114"/>
    </row>
    <row r="115" spans="10:10" x14ac:dyDescent="0.35">
      <c r="J115"/>
    </row>
    <row r="116" spans="10:10" x14ac:dyDescent="0.35">
      <c r="J116"/>
    </row>
    <row r="117" spans="10:10" x14ac:dyDescent="0.35">
      <c r="J117"/>
    </row>
    <row r="118" spans="10:10" x14ac:dyDescent="0.35">
      <c r="J118"/>
    </row>
    <row r="119" spans="10:10" x14ac:dyDescent="0.35">
      <c r="J119"/>
    </row>
    <row r="120" spans="10:10" x14ac:dyDescent="0.35">
      <c r="J120"/>
    </row>
    <row r="121" spans="10:10" x14ac:dyDescent="0.35">
      <c r="J121"/>
    </row>
    <row r="122" spans="10:10" x14ac:dyDescent="0.35">
      <c r="J122"/>
    </row>
    <row r="123" spans="10:10" x14ac:dyDescent="0.35">
      <c r="J123"/>
    </row>
    <row r="124" spans="10:10" x14ac:dyDescent="0.35">
      <c r="J124"/>
    </row>
    <row r="125" spans="10:10" x14ac:dyDescent="0.35">
      <c r="J125"/>
    </row>
    <row r="126" spans="10:10" x14ac:dyDescent="0.35">
      <c r="J126"/>
    </row>
    <row r="127" spans="10:10" x14ac:dyDescent="0.35">
      <c r="J127"/>
    </row>
    <row r="128" spans="10:10" x14ac:dyDescent="0.35">
      <c r="J128"/>
    </row>
    <row r="129" spans="10:10" x14ac:dyDescent="0.35">
      <c r="J129"/>
    </row>
    <row r="130" spans="10:10" x14ac:dyDescent="0.35">
      <c r="J130"/>
    </row>
    <row r="131" spans="10:10" x14ac:dyDescent="0.35">
      <c r="J131"/>
    </row>
    <row r="132" spans="10:10" x14ac:dyDescent="0.35">
      <c r="J132"/>
    </row>
    <row r="133" spans="10:10" x14ac:dyDescent="0.35">
      <c r="J133"/>
    </row>
    <row r="134" spans="10:10" x14ac:dyDescent="0.35">
      <c r="J134"/>
    </row>
    <row r="135" spans="10:10" x14ac:dyDescent="0.35">
      <c r="J135"/>
    </row>
    <row r="136" spans="10:10" x14ac:dyDescent="0.35">
      <c r="J136"/>
    </row>
    <row r="137" spans="10:10" x14ac:dyDescent="0.35">
      <c r="J137"/>
    </row>
    <row r="138" spans="10:10" x14ac:dyDescent="0.35">
      <c r="J138"/>
    </row>
    <row r="139" spans="10:10" x14ac:dyDescent="0.35">
      <c r="J139"/>
    </row>
    <row r="140" spans="10:10" x14ac:dyDescent="0.35">
      <c r="J140"/>
    </row>
    <row r="141" spans="10:10" x14ac:dyDescent="0.35">
      <c r="J141"/>
    </row>
    <row r="142" spans="10:10" x14ac:dyDescent="0.35">
      <c r="J142"/>
    </row>
    <row r="143" spans="10:10" x14ac:dyDescent="0.35">
      <c r="J143"/>
    </row>
    <row r="144" spans="10:10" x14ac:dyDescent="0.35">
      <c r="J144"/>
    </row>
    <row r="145" spans="10:10" x14ac:dyDescent="0.35">
      <c r="J145"/>
    </row>
    <row r="146" spans="10:10" x14ac:dyDescent="0.35">
      <c r="J146"/>
    </row>
    <row r="147" spans="10:10" x14ac:dyDescent="0.35">
      <c r="J147"/>
    </row>
    <row r="148" spans="10:10" x14ac:dyDescent="0.35">
      <c r="J148"/>
    </row>
    <row r="149" spans="10:10" x14ac:dyDescent="0.35">
      <c r="J149"/>
    </row>
    <row r="150" spans="10:10" x14ac:dyDescent="0.35">
      <c r="J150"/>
    </row>
    <row r="151" spans="10:10" x14ac:dyDescent="0.35">
      <c r="J151"/>
    </row>
    <row r="152" spans="10:10" x14ac:dyDescent="0.35">
      <c r="J152"/>
    </row>
    <row r="153" spans="10:10" x14ac:dyDescent="0.35">
      <c r="J153"/>
    </row>
    <row r="154" spans="10:10" x14ac:dyDescent="0.35">
      <c r="J154"/>
    </row>
    <row r="155" spans="10:10" x14ac:dyDescent="0.35">
      <c r="J155"/>
    </row>
    <row r="156" spans="10:10" x14ac:dyDescent="0.35">
      <c r="J156"/>
    </row>
    <row r="157" spans="10:10" x14ac:dyDescent="0.35">
      <c r="J157"/>
    </row>
    <row r="158" spans="10:10" x14ac:dyDescent="0.35">
      <c r="J158"/>
    </row>
    <row r="159" spans="10:10" x14ac:dyDescent="0.35">
      <c r="J159"/>
    </row>
    <row r="160" spans="10:10" x14ac:dyDescent="0.35">
      <c r="J160"/>
    </row>
    <row r="161" spans="10:10" x14ac:dyDescent="0.35">
      <c r="J161"/>
    </row>
    <row r="162" spans="10:10" x14ac:dyDescent="0.35">
      <c r="J162"/>
    </row>
    <row r="163" spans="10:10" x14ac:dyDescent="0.35">
      <c r="J163"/>
    </row>
    <row r="164" spans="10:10" x14ac:dyDescent="0.35">
      <c r="J164"/>
    </row>
    <row r="165" spans="10:10" x14ac:dyDescent="0.35">
      <c r="J165"/>
    </row>
    <row r="166" spans="10:10" x14ac:dyDescent="0.35">
      <c r="J166"/>
    </row>
    <row r="167" spans="10:10" x14ac:dyDescent="0.35">
      <c r="J167"/>
    </row>
    <row r="168" spans="10:10" x14ac:dyDescent="0.35">
      <c r="J168"/>
    </row>
    <row r="169" spans="10:10" x14ac:dyDescent="0.35">
      <c r="J169"/>
    </row>
    <row r="170" spans="10:10" x14ac:dyDescent="0.35">
      <c r="J170"/>
    </row>
    <row r="171" spans="10:10" x14ac:dyDescent="0.35">
      <c r="J171"/>
    </row>
    <row r="172" spans="10:10" x14ac:dyDescent="0.35">
      <c r="J172"/>
    </row>
    <row r="173" spans="10:10" x14ac:dyDescent="0.35">
      <c r="J173"/>
    </row>
    <row r="174" spans="10:10" x14ac:dyDescent="0.35">
      <c r="J174"/>
    </row>
    <row r="175" spans="10:10" x14ac:dyDescent="0.35">
      <c r="J175"/>
    </row>
    <row r="176" spans="10:10" x14ac:dyDescent="0.35">
      <c r="J176"/>
    </row>
    <row r="177" spans="10:10" x14ac:dyDescent="0.35">
      <c r="J177"/>
    </row>
    <row r="178" spans="10:10" x14ac:dyDescent="0.35">
      <c r="J178"/>
    </row>
    <row r="179" spans="10:10" x14ac:dyDescent="0.35">
      <c r="J179"/>
    </row>
    <row r="180" spans="10:10" x14ac:dyDescent="0.35">
      <c r="J180"/>
    </row>
    <row r="181" spans="10:10" x14ac:dyDescent="0.35">
      <c r="J181"/>
    </row>
    <row r="182" spans="10:10" x14ac:dyDescent="0.35">
      <c r="J182"/>
    </row>
    <row r="183" spans="10:10" x14ac:dyDescent="0.35">
      <c r="J183"/>
    </row>
    <row r="184" spans="10:10" x14ac:dyDescent="0.35">
      <c r="J184"/>
    </row>
    <row r="185" spans="10:10" x14ac:dyDescent="0.35">
      <c r="J185"/>
    </row>
    <row r="186" spans="10:10" x14ac:dyDescent="0.35">
      <c r="J186"/>
    </row>
    <row r="187" spans="10:10" x14ac:dyDescent="0.35">
      <c r="J187"/>
    </row>
    <row r="188" spans="10:10" x14ac:dyDescent="0.35">
      <c r="J188"/>
    </row>
    <row r="189" spans="10:10" x14ac:dyDescent="0.35">
      <c r="J189"/>
    </row>
    <row r="190" spans="10:10" x14ac:dyDescent="0.35">
      <c r="J190"/>
    </row>
    <row r="191" spans="10:10" x14ac:dyDescent="0.35">
      <c r="J191"/>
    </row>
    <row r="192" spans="10:10" x14ac:dyDescent="0.35">
      <c r="J192"/>
    </row>
    <row r="193" spans="10:10" x14ac:dyDescent="0.35">
      <c r="J193"/>
    </row>
    <row r="194" spans="10:10" x14ac:dyDescent="0.35">
      <c r="J194"/>
    </row>
    <row r="195" spans="10:10" x14ac:dyDescent="0.35">
      <c r="J195"/>
    </row>
    <row r="196" spans="10:10" x14ac:dyDescent="0.35">
      <c r="J196"/>
    </row>
    <row r="197" spans="10:10" x14ac:dyDescent="0.35">
      <c r="J197"/>
    </row>
    <row r="198" spans="10:10" x14ac:dyDescent="0.35">
      <c r="J198"/>
    </row>
    <row r="199" spans="10:10" x14ac:dyDescent="0.35">
      <c r="J199"/>
    </row>
    <row r="200" spans="10:10" x14ac:dyDescent="0.35">
      <c r="J200"/>
    </row>
    <row r="201" spans="10:10" x14ac:dyDescent="0.35">
      <c r="J201"/>
    </row>
    <row r="202" spans="10:10" x14ac:dyDescent="0.35">
      <c r="J202"/>
    </row>
    <row r="203" spans="10:10" x14ac:dyDescent="0.35">
      <c r="J203"/>
    </row>
    <row r="204" spans="10:10" x14ac:dyDescent="0.35">
      <c r="J204"/>
    </row>
    <row r="205" spans="10:10" x14ac:dyDescent="0.35">
      <c r="J205"/>
    </row>
    <row r="206" spans="10:10" x14ac:dyDescent="0.35">
      <c r="J206"/>
    </row>
    <row r="207" spans="10:10" x14ac:dyDescent="0.35">
      <c r="J207"/>
    </row>
    <row r="208" spans="10:10" x14ac:dyDescent="0.35">
      <c r="J208"/>
    </row>
    <row r="209" spans="10:10" x14ac:dyDescent="0.35">
      <c r="J209"/>
    </row>
    <row r="210" spans="10:10" x14ac:dyDescent="0.35">
      <c r="J210"/>
    </row>
    <row r="211" spans="10:10" x14ac:dyDescent="0.35">
      <c r="J211"/>
    </row>
    <row r="212" spans="10:10" x14ac:dyDescent="0.35">
      <c r="J212"/>
    </row>
    <row r="213" spans="10:10" x14ac:dyDescent="0.35">
      <c r="J213"/>
    </row>
    <row r="214" spans="10:10" x14ac:dyDescent="0.35">
      <c r="J214"/>
    </row>
    <row r="215" spans="10:10" x14ac:dyDescent="0.35">
      <c r="J215"/>
    </row>
    <row r="216" spans="10:10" x14ac:dyDescent="0.35">
      <c r="J216"/>
    </row>
    <row r="217" spans="10:10" x14ac:dyDescent="0.35">
      <c r="J217"/>
    </row>
    <row r="218" spans="10:10" x14ac:dyDescent="0.35">
      <c r="J218"/>
    </row>
    <row r="219" spans="10:10" x14ac:dyDescent="0.35">
      <c r="J219"/>
    </row>
    <row r="220" spans="10:10" x14ac:dyDescent="0.35">
      <c r="J220"/>
    </row>
    <row r="221" spans="10:10" x14ac:dyDescent="0.35">
      <c r="J221"/>
    </row>
    <row r="222" spans="10:10" x14ac:dyDescent="0.35">
      <c r="J222"/>
    </row>
    <row r="223" spans="10:10" x14ac:dyDescent="0.35">
      <c r="J223"/>
    </row>
    <row r="224" spans="10:10" x14ac:dyDescent="0.35">
      <c r="J224"/>
    </row>
    <row r="225" spans="10:10" x14ac:dyDescent="0.35">
      <c r="J225"/>
    </row>
    <row r="226" spans="10:10" x14ac:dyDescent="0.35">
      <c r="J226"/>
    </row>
    <row r="227" spans="10:10" x14ac:dyDescent="0.35">
      <c r="J227"/>
    </row>
    <row r="228" spans="10:10" x14ac:dyDescent="0.35">
      <c r="J228"/>
    </row>
    <row r="229" spans="10:10" x14ac:dyDescent="0.35">
      <c r="J229"/>
    </row>
    <row r="230" spans="10:10" x14ac:dyDescent="0.35">
      <c r="J230"/>
    </row>
    <row r="231" spans="10:10" x14ac:dyDescent="0.35">
      <c r="J231"/>
    </row>
    <row r="232" spans="10:10" x14ac:dyDescent="0.35">
      <c r="J232"/>
    </row>
    <row r="233" spans="10:10" x14ac:dyDescent="0.35">
      <c r="J233"/>
    </row>
    <row r="234" spans="10:10" x14ac:dyDescent="0.35">
      <c r="J234"/>
    </row>
    <row r="235" spans="10:10" x14ac:dyDescent="0.35">
      <c r="J235"/>
    </row>
    <row r="236" spans="10:10" x14ac:dyDescent="0.35">
      <c r="J236"/>
    </row>
    <row r="237" spans="10:10" x14ac:dyDescent="0.35">
      <c r="J237"/>
    </row>
    <row r="238" spans="10:10" x14ac:dyDescent="0.35">
      <c r="J238"/>
    </row>
    <row r="239" spans="10:10" x14ac:dyDescent="0.35">
      <c r="J239"/>
    </row>
    <row r="240" spans="10:10" x14ac:dyDescent="0.35">
      <c r="J240"/>
    </row>
    <row r="241" spans="10:10" x14ac:dyDescent="0.35">
      <c r="J241"/>
    </row>
    <row r="242" spans="10:10" x14ac:dyDescent="0.35">
      <c r="J242"/>
    </row>
    <row r="243" spans="10:10" x14ac:dyDescent="0.35">
      <c r="J243"/>
    </row>
    <row r="244" spans="10:10" x14ac:dyDescent="0.35">
      <c r="J244"/>
    </row>
    <row r="245" spans="10:10" x14ac:dyDescent="0.35">
      <c r="J245"/>
    </row>
    <row r="246" spans="10:10" x14ac:dyDescent="0.35">
      <c r="J246"/>
    </row>
    <row r="247" spans="10:10" x14ac:dyDescent="0.35">
      <c r="J247"/>
    </row>
    <row r="248" spans="10:10" x14ac:dyDescent="0.35">
      <c r="J248"/>
    </row>
    <row r="249" spans="10:10" x14ac:dyDescent="0.35">
      <c r="J249"/>
    </row>
    <row r="250" spans="10:10" x14ac:dyDescent="0.35">
      <c r="J250"/>
    </row>
    <row r="251" spans="10:10" x14ac:dyDescent="0.35">
      <c r="J251"/>
    </row>
    <row r="252" spans="10:10" x14ac:dyDescent="0.35">
      <c r="J252"/>
    </row>
    <row r="253" spans="10:10" x14ac:dyDescent="0.35">
      <c r="J253"/>
    </row>
    <row r="254" spans="10:10" x14ac:dyDescent="0.35">
      <c r="J254"/>
    </row>
    <row r="255" spans="10:10" x14ac:dyDescent="0.35">
      <c r="J255"/>
    </row>
    <row r="256" spans="10:10" x14ac:dyDescent="0.35">
      <c r="J256"/>
    </row>
    <row r="257" spans="10:10" x14ac:dyDescent="0.35">
      <c r="J257"/>
    </row>
    <row r="258" spans="10:10" x14ac:dyDescent="0.35">
      <c r="J258"/>
    </row>
    <row r="259" spans="10:10" x14ac:dyDescent="0.35">
      <c r="J259"/>
    </row>
    <row r="260" spans="10:10" x14ac:dyDescent="0.35">
      <c r="J260"/>
    </row>
    <row r="261" spans="10:10" x14ac:dyDescent="0.35">
      <c r="J261"/>
    </row>
    <row r="262" spans="10:10" x14ac:dyDescent="0.35">
      <c r="J262"/>
    </row>
    <row r="263" spans="10:10" x14ac:dyDescent="0.35">
      <c r="J263"/>
    </row>
    <row r="264" spans="10:10" x14ac:dyDescent="0.35">
      <c r="J264"/>
    </row>
    <row r="265" spans="10:10" x14ac:dyDescent="0.35">
      <c r="J265"/>
    </row>
    <row r="266" spans="10:10" x14ac:dyDescent="0.35">
      <c r="J266"/>
    </row>
    <row r="267" spans="10:10" x14ac:dyDescent="0.35">
      <c r="J267"/>
    </row>
    <row r="268" spans="10:10" x14ac:dyDescent="0.35">
      <c r="J268"/>
    </row>
    <row r="269" spans="10:10" x14ac:dyDescent="0.35">
      <c r="J269"/>
    </row>
    <row r="270" spans="10:10" x14ac:dyDescent="0.35">
      <c r="J270"/>
    </row>
    <row r="271" spans="10:10" x14ac:dyDescent="0.35">
      <c r="J271"/>
    </row>
    <row r="272" spans="10:10" x14ac:dyDescent="0.35">
      <c r="J272"/>
    </row>
    <row r="273" spans="10:10" x14ac:dyDescent="0.35">
      <c r="J273"/>
    </row>
    <row r="274" spans="10:10" x14ac:dyDescent="0.35">
      <c r="J274"/>
    </row>
    <row r="275" spans="10:10" x14ac:dyDescent="0.35">
      <c r="J275"/>
    </row>
    <row r="276" spans="10:10" x14ac:dyDescent="0.35">
      <c r="J276"/>
    </row>
    <row r="277" spans="10:10" x14ac:dyDescent="0.35">
      <c r="J277"/>
    </row>
    <row r="278" spans="10:10" x14ac:dyDescent="0.35">
      <c r="J278"/>
    </row>
    <row r="279" spans="10:10" x14ac:dyDescent="0.35">
      <c r="J279"/>
    </row>
    <row r="280" spans="10:10" x14ac:dyDescent="0.35">
      <c r="J280"/>
    </row>
    <row r="281" spans="10:10" x14ac:dyDescent="0.35">
      <c r="J281"/>
    </row>
    <row r="282" spans="10:10" x14ac:dyDescent="0.35">
      <c r="J282"/>
    </row>
    <row r="283" spans="10:10" x14ac:dyDescent="0.35">
      <c r="J283"/>
    </row>
    <row r="284" spans="10:10" x14ac:dyDescent="0.35">
      <c r="J284"/>
    </row>
    <row r="285" spans="10:10" x14ac:dyDescent="0.35">
      <c r="J285"/>
    </row>
    <row r="286" spans="10:10" x14ac:dyDescent="0.35">
      <c r="J286"/>
    </row>
    <row r="287" spans="10:10" x14ac:dyDescent="0.35">
      <c r="J287"/>
    </row>
    <row r="288" spans="10:10" x14ac:dyDescent="0.35">
      <c r="J288"/>
    </row>
    <row r="289" spans="10:10" x14ac:dyDescent="0.35">
      <c r="J289"/>
    </row>
    <row r="290" spans="10:10" x14ac:dyDescent="0.35">
      <c r="J290"/>
    </row>
    <row r="291" spans="10:10" x14ac:dyDescent="0.35">
      <c r="J291"/>
    </row>
    <row r="292" spans="10:10" x14ac:dyDescent="0.35">
      <c r="J292"/>
    </row>
    <row r="293" spans="10:10" x14ac:dyDescent="0.35">
      <c r="J293"/>
    </row>
    <row r="294" spans="10:10" x14ac:dyDescent="0.35">
      <c r="J294"/>
    </row>
    <row r="295" spans="10:10" x14ac:dyDescent="0.35">
      <c r="J295"/>
    </row>
    <row r="296" spans="10:10" x14ac:dyDescent="0.35">
      <c r="J296"/>
    </row>
    <row r="297" spans="10:10" x14ac:dyDescent="0.35">
      <c r="J297"/>
    </row>
    <row r="298" spans="10:10" x14ac:dyDescent="0.35">
      <c r="J298"/>
    </row>
    <row r="299" spans="10:10" x14ac:dyDescent="0.35">
      <c r="J299"/>
    </row>
    <row r="300" spans="10:10" x14ac:dyDescent="0.35">
      <c r="J300"/>
    </row>
    <row r="301" spans="10:10" x14ac:dyDescent="0.35">
      <c r="J301"/>
    </row>
    <row r="302" spans="10:10" x14ac:dyDescent="0.35">
      <c r="J302"/>
    </row>
    <row r="303" spans="10:10" x14ac:dyDescent="0.35">
      <c r="J303"/>
    </row>
    <row r="304" spans="10:10" x14ac:dyDescent="0.35">
      <c r="J304"/>
    </row>
    <row r="305" spans="10:10" x14ac:dyDescent="0.35">
      <c r="J305"/>
    </row>
    <row r="306" spans="10:10" x14ac:dyDescent="0.35">
      <c r="J306"/>
    </row>
    <row r="307" spans="10:10" x14ac:dyDescent="0.35">
      <c r="J307"/>
    </row>
    <row r="308" spans="10:10" x14ac:dyDescent="0.35">
      <c r="J308"/>
    </row>
    <row r="309" spans="10:10" x14ac:dyDescent="0.35">
      <c r="J309"/>
    </row>
    <row r="310" spans="10:10" x14ac:dyDescent="0.35">
      <c r="J310"/>
    </row>
    <row r="311" spans="10:10" x14ac:dyDescent="0.35">
      <c r="J311"/>
    </row>
    <row r="312" spans="10:10" x14ac:dyDescent="0.35">
      <c r="J312"/>
    </row>
    <row r="313" spans="10:10" x14ac:dyDescent="0.35">
      <c r="J313"/>
    </row>
    <row r="314" spans="10:10" x14ac:dyDescent="0.35">
      <c r="J314"/>
    </row>
    <row r="315" spans="10:10" x14ac:dyDescent="0.35">
      <c r="J315"/>
    </row>
    <row r="316" spans="10:10" x14ac:dyDescent="0.35">
      <c r="J316"/>
    </row>
    <row r="317" spans="10:10" x14ac:dyDescent="0.35">
      <c r="J317"/>
    </row>
    <row r="318" spans="10:10" x14ac:dyDescent="0.35">
      <c r="J318"/>
    </row>
    <row r="319" spans="10:10" x14ac:dyDescent="0.35">
      <c r="J319"/>
    </row>
    <row r="320" spans="10:10" x14ac:dyDescent="0.35">
      <c r="J320"/>
    </row>
    <row r="321" spans="10:10" x14ac:dyDescent="0.35">
      <c r="J321"/>
    </row>
    <row r="322" spans="10:10" x14ac:dyDescent="0.35">
      <c r="J322"/>
    </row>
    <row r="323" spans="10:10" x14ac:dyDescent="0.35">
      <c r="J323"/>
    </row>
    <row r="324" spans="10:10" x14ac:dyDescent="0.35">
      <c r="J324"/>
    </row>
    <row r="325" spans="10:10" x14ac:dyDescent="0.35">
      <c r="J325"/>
    </row>
    <row r="326" spans="10:10" x14ac:dyDescent="0.35">
      <c r="J326"/>
    </row>
    <row r="327" spans="10:10" x14ac:dyDescent="0.35">
      <c r="J327"/>
    </row>
    <row r="328" spans="10:10" x14ac:dyDescent="0.35">
      <c r="J328"/>
    </row>
    <row r="329" spans="10:10" x14ac:dyDescent="0.35">
      <c r="J329"/>
    </row>
    <row r="330" spans="10:10" x14ac:dyDescent="0.35">
      <c r="J330"/>
    </row>
    <row r="331" spans="10:10" x14ac:dyDescent="0.35">
      <c r="J331"/>
    </row>
    <row r="332" spans="10:10" x14ac:dyDescent="0.35">
      <c r="J332"/>
    </row>
    <row r="333" spans="10:10" x14ac:dyDescent="0.35">
      <c r="J333"/>
    </row>
    <row r="334" spans="10:10" x14ac:dyDescent="0.35">
      <c r="J334"/>
    </row>
    <row r="335" spans="10:10" x14ac:dyDescent="0.35">
      <c r="J335"/>
    </row>
    <row r="336" spans="10:10" x14ac:dyDescent="0.35">
      <c r="J336"/>
    </row>
    <row r="337" spans="10:10" x14ac:dyDescent="0.35">
      <c r="J337"/>
    </row>
    <row r="338" spans="10:10" x14ac:dyDescent="0.35">
      <c r="J338"/>
    </row>
    <row r="339" spans="10:10" x14ac:dyDescent="0.35">
      <c r="J339"/>
    </row>
    <row r="340" spans="10:10" x14ac:dyDescent="0.35">
      <c r="J340"/>
    </row>
    <row r="341" spans="10:10" x14ac:dyDescent="0.35">
      <c r="J341"/>
    </row>
    <row r="342" spans="10:10" x14ac:dyDescent="0.35">
      <c r="J342"/>
    </row>
    <row r="343" spans="10:10" x14ac:dyDescent="0.35">
      <c r="J343"/>
    </row>
    <row r="344" spans="10:10" x14ac:dyDescent="0.35">
      <c r="J344"/>
    </row>
    <row r="345" spans="10:10" x14ac:dyDescent="0.35">
      <c r="J345"/>
    </row>
    <row r="346" spans="10:10" x14ac:dyDescent="0.35">
      <c r="J346"/>
    </row>
    <row r="347" spans="10:10" x14ac:dyDescent="0.35">
      <c r="J347"/>
    </row>
    <row r="348" spans="10:10" x14ac:dyDescent="0.35">
      <c r="J348"/>
    </row>
    <row r="349" spans="10:10" x14ac:dyDescent="0.35">
      <c r="J349"/>
    </row>
    <row r="350" spans="10:10" x14ac:dyDescent="0.35">
      <c r="J350"/>
    </row>
    <row r="351" spans="10:10" x14ac:dyDescent="0.35">
      <c r="J351"/>
    </row>
    <row r="352" spans="10:10" x14ac:dyDescent="0.35">
      <c r="J352"/>
    </row>
    <row r="353" spans="10:10" x14ac:dyDescent="0.35">
      <c r="J353"/>
    </row>
    <row r="354" spans="10:10" x14ac:dyDescent="0.35">
      <c r="J354"/>
    </row>
    <row r="355" spans="10:10" x14ac:dyDescent="0.35">
      <c r="J355"/>
    </row>
    <row r="356" spans="10:10" x14ac:dyDescent="0.35">
      <c r="J356"/>
    </row>
    <row r="357" spans="10:10" x14ac:dyDescent="0.35">
      <c r="J357"/>
    </row>
    <row r="358" spans="10:10" x14ac:dyDescent="0.35">
      <c r="J358"/>
    </row>
    <row r="359" spans="10:10" x14ac:dyDescent="0.35">
      <c r="J359"/>
    </row>
    <row r="360" spans="10:10" x14ac:dyDescent="0.35">
      <c r="J360"/>
    </row>
    <row r="361" spans="10:10" x14ac:dyDescent="0.35">
      <c r="J361"/>
    </row>
    <row r="362" spans="10:10" x14ac:dyDescent="0.35">
      <c r="J362"/>
    </row>
    <row r="363" spans="10:10" x14ac:dyDescent="0.35">
      <c r="J363"/>
    </row>
    <row r="364" spans="10:10" x14ac:dyDescent="0.35">
      <c r="J364"/>
    </row>
    <row r="365" spans="10:10" x14ac:dyDescent="0.35">
      <c r="J365"/>
    </row>
    <row r="366" spans="10:10" x14ac:dyDescent="0.35">
      <c r="J366"/>
    </row>
    <row r="367" spans="10:10" x14ac:dyDescent="0.35">
      <c r="J367"/>
    </row>
    <row r="368" spans="10:10" x14ac:dyDescent="0.35">
      <c r="J368"/>
    </row>
    <row r="369" spans="10:10" x14ac:dyDescent="0.35">
      <c r="J369"/>
    </row>
    <row r="370" spans="10:10" x14ac:dyDescent="0.35">
      <c r="J370"/>
    </row>
    <row r="371" spans="10:10" x14ac:dyDescent="0.35">
      <c r="J371"/>
    </row>
    <row r="372" spans="10:10" x14ac:dyDescent="0.35">
      <c r="J372"/>
    </row>
    <row r="373" spans="10:10" x14ac:dyDescent="0.35">
      <c r="J373"/>
    </row>
    <row r="374" spans="10:10" x14ac:dyDescent="0.35">
      <c r="J374"/>
    </row>
    <row r="375" spans="10:10" x14ac:dyDescent="0.35">
      <c r="J375"/>
    </row>
    <row r="376" spans="10:10" x14ac:dyDescent="0.35">
      <c r="J376"/>
    </row>
    <row r="377" spans="10:10" x14ac:dyDescent="0.35">
      <c r="J377"/>
    </row>
    <row r="378" spans="10:10" x14ac:dyDescent="0.35">
      <c r="J378"/>
    </row>
    <row r="379" spans="10:10" x14ac:dyDescent="0.35">
      <c r="J379"/>
    </row>
    <row r="380" spans="10:10" x14ac:dyDescent="0.35">
      <c r="J380"/>
    </row>
    <row r="381" spans="10:10" x14ac:dyDescent="0.35">
      <c r="J381"/>
    </row>
    <row r="382" spans="10:10" x14ac:dyDescent="0.35">
      <c r="J382"/>
    </row>
    <row r="383" spans="10:10" x14ac:dyDescent="0.35">
      <c r="J383"/>
    </row>
    <row r="384" spans="10:10" x14ac:dyDescent="0.35">
      <c r="J384"/>
    </row>
    <row r="385" spans="10:10" x14ac:dyDescent="0.35">
      <c r="J385"/>
    </row>
    <row r="386" spans="10:10" x14ac:dyDescent="0.35">
      <c r="J386"/>
    </row>
    <row r="387" spans="10:10" x14ac:dyDescent="0.35">
      <c r="J387"/>
    </row>
    <row r="388" spans="10:10" x14ac:dyDescent="0.35">
      <c r="J388"/>
    </row>
    <row r="389" spans="10:10" x14ac:dyDescent="0.35">
      <c r="J389"/>
    </row>
    <row r="390" spans="10:10" x14ac:dyDescent="0.35">
      <c r="J390"/>
    </row>
    <row r="391" spans="10:10" x14ac:dyDescent="0.35">
      <c r="J391"/>
    </row>
    <row r="392" spans="10:10" x14ac:dyDescent="0.35">
      <c r="J392"/>
    </row>
    <row r="393" spans="10:10" x14ac:dyDescent="0.35">
      <c r="J393"/>
    </row>
    <row r="394" spans="10:10" x14ac:dyDescent="0.35">
      <c r="J394"/>
    </row>
    <row r="395" spans="10:10" x14ac:dyDescent="0.35">
      <c r="J395"/>
    </row>
    <row r="396" spans="10:10" x14ac:dyDescent="0.35">
      <c r="J396"/>
    </row>
    <row r="397" spans="10:10" x14ac:dyDescent="0.35">
      <c r="J397"/>
    </row>
    <row r="398" spans="10:10" x14ac:dyDescent="0.35">
      <c r="J398"/>
    </row>
    <row r="399" spans="10:10" x14ac:dyDescent="0.35">
      <c r="J399"/>
    </row>
    <row r="400" spans="10:10" x14ac:dyDescent="0.35">
      <c r="J400"/>
    </row>
    <row r="401" spans="10:10" x14ac:dyDescent="0.35">
      <c r="J401"/>
    </row>
    <row r="402" spans="10:10" x14ac:dyDescent="0.35">
      <c r="J402"/>
    </row>
    <row r="403" spans="10:10" x14ac:dyDescent="0.35">
      <c r="J403"/>
    </row>
    <row r="404" spans="10:10" x14ac:dyDescent="0.35">
      <c r="J404"/>
    </row>
    <row r="405" spans="10:10" x14ac:dyDescent="0.35">
      <c r="J405"/>
    </row>
    <row r="406" spans="10:10" x14ac:dyDescent="0.35">
      <c r="J406"/>
    </row>
    <row r="407" spans="10:10" x14ac:dyDescent="0.35">
      <c r="J407"/>
    </row>
    <row r="408" spans="10:10" x14ac:dyDescent="0.35">
      <c r="J408"/>
    </row>
    <row r="409" spans="10:10" x14ac:dyDescent="0.35">
      <c r="J409"/>
    </row>
    <row r="410" spans="10:10" x14ac:dyDescent="0.35">
      <c r="J410"/>
    </row>
    <row r="411" spans="10:10" x14ac:dyDescent="0.35">
      <c r="J411"/>
    </row>
    <row r="412" spans="10:10" x14ac:dyDescent="0.35">
      <c r="J412"/>
    </row>
    <row r="413" spans="10:10" x14ac:dyDescent="0.35">
      <c r="J413"/>
    </row>
    <row r="414" spans="10:10" x14ac:dyDescent="0.35">
      <c r="J414"/>
    </row>
    <row r="415" spans="10:10" x14ac:dyDescent="0.35">
      <c r="J415"/>
    </row>
    <row r="416" spans="10:10" x14ac:dyDescent="0.35">
      <c r="J416"/>
    </row>
    <row r="417" spans="10:10" x14ac:dyDescent="0.35">
      <c r="J417"/>
    </row>
    <row r="418" spans="10:10" x14ac:dyDescent="0.35">
      <c r="J418"/>
    </row>
    <row r="419" spans="10:10" x14ac:dyDescent="0.35">
      <c r="J419"/>
    </row>
    <row r="420" spans="10:10" x14ac:dyDescent="0.35">
      <c r="J420"/>
    </row>
    <row r="421" spans="10:10" x14ac:dyDescent="0.35">
      <c r="J421"/>
    </row>
    <row r="422" spans="10:10" x14ac:dyDescent="0.35">
      <c r="J422"/>
    </row>
    <row r="423" spans="10:10" x14ac:dyDescent="0.35">
      <c r="J423"/>
    </row>
    <row r="424" spans="10:10" x14ac:dyDescent="0.35">
      <c r="J424"/>
    </row>
    <row r="425" spans="10:10" x14ac:dyDescent="0.35">
      <c r="J425"/>
    </row>
    <row r="426" spans="10:10" x14ac:dyDescent="0.35">
      <c r="J426"/>
    </row>
    <row r="427" spans="10:10" x14ac:dyDescent="0.35">
      <c r="J427"/>
    </row>
    <row r="428" spans="10:10" x14ac:dyDescent="0.35">
      <c r="J428"/>
    </row>
    <row r="429" spans="10:10" x14ac:dyDescent="0.35">
      <c r="J429"/>
    </row>
    <row r="430" spans="10:10" x14ac:dyDescent="0.35">
      <c r="J430"/>
    </row>
    <row r="431" spans="10:10" x14ac:dyDescent="0.35">
      <c r="J431"/>
    </row>
    <row r="432" spans="10:10" x14ac:dyDescent="0.35">
      <c r="J432"/>
    </row>
    <row r="433" spans="10:10" x14ac:dyDescent="0.35">
      <c r="J433"/>
    </row>
    <row r="434" spans="10:10" x14ac:dyDescent="0.35">
      <c r="J434"/>
    </row>
    <row r="435" spans="10:10" x14ac:dyDescent="0.35">
      <c r="J435"/>
    </row>
    <row r="436" spans="10:10" x14ac:dyDescent="0.35">
      <c r="J436"/>
    </row>
    <row r="437" spans="10:10" x14ac:dyDescent="0.35">
      <c r="J437"/>
    </row>
    <row r="438" spans="10:10" x14ac:dyDescent="0.35">
      <c r="J438"/>
    </row>
    <row r="439" spans="10:10" x14ac:dyDescent="0.35">
      <c r="J439"/>
    </row>
    <row r="440" spans="10:10" x14ac:dyDescent="0.35">
      <c r="J440"/>
    </row>
    <row r="441" spans="10:10" x14ac:dyDescent="0.35">
      <c r="J441"/>
    </row>
    <row r="442" spans="10:10" x14ac:dyDescent="0.35">
      <c r="J442"/>
    </row>
    <row r="443" spans="10:10" x14ac:dyDescent="0.35">
      <c r="J443"/>
    </row>
    <row r="444" spans="10:10" x14ac:dyDescent="0.35">
      <c r="J444"/>
    </row>
    <row r="445" spans="10:10" x14ac:dyDescent="0.35">
      <c r="J445"/>
    </row>
    <row r="446" spans="10:10" x14ac:dyDescent="0.35">
      <c r="J446"/>
    </row>
    <row r="447" spans="10:10" x14ac:dyDescent="0.35">
      <c r="J447"/>
    </row>
    <row r="448" spans="10:10" x14ac:dyDescent="0.35">
      <c r="J448"/>
    </row>
    <row r="449" spans="10:10" x14ac:dyDescent="0.35">
      <c r="J449"/>
    </row>
    <row r="450" spans="10:10" x14ac:dyDescent="0.35">
      <c r="J450"/>
    </row>
    <row r="451" spans="10:10" x14ac:dyDescent="0.35">
      <c r="J451"/>
    </row>
    <row r="452" spans="10:10" x14ac:dyDescent="0.35">
      <c r="J452"/>
    </row>
    <row r="453" spans="10:10" x14ac:dyDescent="0.35">
      <c r="J453"/>
    </row>
    <row r="454" spans="10:10" x14ac:dyDescent="0.35">
      <c r="J454"/>
    </row>
    <row r="455" spans="10:10" x14ac:dyDescent="0.35">
      <c r="J455"/>
    </row>
    <row r="456" spans="10:10" x14ac:dyDescent="0.35">
      <c r="J456"/>
    </row>
    <row r="457" spans="10:10" x14ac:dyDescent="0.35">
      <c r="J457"/>
    </row>
    <row r="458" spans="10:10" x14ac:dyDescent="0.35">
      <c r="J458"/>
    </row>
    <row r="459" spans="10:10" x14ac:dyDescent="0.35">
      <c r="J459"/>
    </row>
    <row r="460" spans="10:10" x14ac:dyDescent="0.35">
      <c r="J460"/>
    </row>
    <row r="461" spans="10:10" x14ac:dyDescent="0.35">
      <c r="J461"/>
    </row>
    <row r="462" spans="10:10" x14ac:dyDescent="0.35">
      <c r="J462"/>
    </row>
    <row r="463" spans="10:10" x14ac:dyDescent="0.35">
      <c r="J463"/>
    </row>
    <row r="464" spans="10:10" x14ac:dyDescent="0.35">
      <c r="J464"/>
    </row>
    <row r="465" spans="10:10" x14ac:dyDescent="0.35">
      <c r="J465"/>
    </row>
    <row r="466" spans="10:10" x14ac:dyDescent="0.35">
      <c r="J466"/>
    </row>
    <row r="467" spans="10:10" x14ac:dyDescent="0.35">
      <c r="J467"/>
    </row>
    <row r="468" spans="10:10" x14ac:dyDescent="0.35">
      <c r="J468"/>
    </row>
    <row r="469" spans="10:10" x14ac:dyDescent="0.35">
      <c r="J469"/>
    </row>
    <row r="470" spans="10:10" x14ac:dyDescent="0.35">
      <c r="J470"/>
    </row>
    <row r="471" spans="10:10" x14ac:dyDescent="0.35">
      <c r="J471"/>
    </row>
    <row r="472" spans="10:10" x14ac:dyDescent="0.35">
      <c r="J472"/>
    </row>
    <row r="473" spans="10:10" x14ac:dyDescent="0.35">
      <c r="J473"/>
    </row>
    <row r="474" spans="10:10" x14ac:dyDescent="0.35">
      <c r="J474"/>
    </row>
    <row r="475" spans="10:10" x14ac:dyDescent="0.35">
      <c r="J475"/>
    </row>
    <row r="476" spans="10:10" x14ac:dyDescent="0.35">
      <c r="J476"/>
    </row>
    <row r="477" spans="10:10" x14ac:dyDescent="0.35">
      <c r="J477"/>
    </row>
    <row r="478" spans="10:10" x14ac:dyDescent="0.35">
      <c r="J478"/>
    </row>
    <row r="479" spans="10:10" x14ac:dyDescent="0.35">
      <c r="J479"/>
    </row>
    <row r="480" spans="10:10" x14ac:dyDescent="0.35">
      <c r="J480"/>
    </row>
    <row r="481" spans="10:10" x14ac:dyDescent="0.35">
      <c r="J481"/>
    </row>
    <row r="482" spans="10:10" x14ac:dyDescent="0.35">
      <c r="J482"/>
    </row>
    <row r="483" spans="10:10" x14ac:dyDescent="0.35">
      <c r="J483"/>
    </row>
    <row r="484" spans="10:10" x14ac:dyDescent="0.35">
      <c r="J484"/>
    </row>
    <row r="485" spans="10:10" x14ac:dyDescent="0.35">
      <c r="J485"/>
    </row>
    <row r="486" spans="10:10" x14ac:dyDescent="0.35">
      <c r="J486"/>
    </row>
    <row r="487" spans="10:10" x14ac:dyDescent="0.35">
      <c r="J487"/>
    </row>
    <row r="488" spans="10:10" x14ac:dyDescent="0.35">
      <c r="J488"/>
    </row>
    <row r="489" spans="10:10" x14ac:dyDescent="0.35">
      <c r="J489"/>
    </row>
    <row r="490" spans="10:10" x14ac:dyDescent="0.35">
      <c r="J490"/>
    </row>
    <row r="491" spans="10:10" x14ac:dyDescent="0.35">
      <c r="J491"/>
    </row>
    <row r="492" spans="10:10" x14ac:dyDescent="0.35">
      <c r="J492"/>
    </row>
    <row r="493" spans="10:10" x14ac:dyDescent="0.35">
      <c r="J493"/>
    </row>
    <row r="494" spans="10:10" x14ac:dyDescent="0.35">
      <c r="J494"/>
    </row>
    <row r="495" spans="10:10" x14ac:dyDescent="0.35">
      <c r="J495"/>
    </row>
    <row r="496" spans="10:10" x14ac:dyDescent="0.35">
      <c r="J496"/>
    </row>
    <row r="497" spans="10:10" x14ac:dyDescent="0.35">
      <c r="J497"/>
    </row>
    <row r="498" spans="10:10" x14ac:dyDescent="0.35">
      <c r="J498"/>
    </row>
    <row r="499" spans="10:10" x14ac:dyDescent="0.35">
      <c r="J499"/>
    </row>
    <row r="500" spans="10:10" x14ac:dyDescent="0.35">
      <c r="J500"/>
    </row>
    <row r="501" spans="10:10" x14ac:dyDescent="0.35">
      <c r="J501"/>
    </row>
    <row r="502" spans="10:10" x14ac:dyDescent="0.35">
      <c r="J502"/>
    </row>
    <row r="503" spans="10:10" x14ac:dyDescent="0.35">
      <c r="J503"/>
    </row>
    <row r="504" spans="10:10" x14ac:dyDescent="0.35">
      <c r="J504"/>
    </row>
    <row r="505" spans="10:10" x14ac:dyDescent="0.35">
      <c r="J505"/>
    </row>
    <row r="506" spans="10:10" x14ac:dyDescent="0.35">
      <c r="J506"/>
    </row>
    <row r="507" spans="10:10" x14ac:dyDescent="0.35">
      <c r="J507"/>
    </row>
    <row r="508" spans="10:10" x14ac:dyDescent="0.35">
      <c r="J508"/>
    </row>
    <row r="509" spans="10:10" x14ac:dyDescent="0.35">
      <c r="J509"/>
    </row>
    <row r="510" spans="10:10" x14ac:dyDescent="0.35">
      <c r="J510"/>
    </row>
    <row r="511" spans="10:10" x14ac:dyDescent="0.35">
      <c r="J511"/>
    </row>
    <row r="512" spans="10:10" x14ac:dyDescent="0.35">
      <c r="J512"/>
    </row>
    <row r="513" spans="10:10" x14ac:dyDescent="0.35">
      <c r="J513"/>
    </row>
    <row r="514" spans="10:10" x14ac:dyDescent="0.35">
      <c r="J514"/>
    </row>
    <row r="515" spans="10:10" x14ac:dyDescent="0.35">
      <c r="J515"/>
    </row>
    <row r="516" spans="10:10" x14ac:dyDescent="0.35">
      <c r="J516"/>
    </row>
    <row r="517" spans="10:10" x14ac:dyDescent="0.35">
      <c r="J517"/>
    </row>
    <row r="518" spans="10:10" x14ac:dyDescent="0.35">
      <c r="J518"/>
    </row>
    <row r="519" spans="10:10" x14ac:dyDescent="0.35">
      <c r="J519"/>
    </row>
    <row r="520" spans="10:10" x14ac:dyDescent="0.35">
      <c r="J520"/>
    </row>
    <row r="521" spans="10:10" x14ac:dyDescent="0.35">
      <c r="J521"/>
    </row>
    <row r="522" spans="10:10" x14ac:dyDescent="0.35">
      <c r="J522"/>
    </row>
    <row r="523" spans="10:10" x14ac:dyDescent="0.35">
      <c r="J523"/>
    </row>
    <row r="524" spans="10:10" x14ac:dyDescent="0.35">
      <c r="J524"/>
    </row>
    <row r="525" spans="10:10" x14ac:dyDescent="0.35">
      <c r="J525"/>
    </row>
    <row r="526" spans="10:10" x14ac:dyDescent="0.35">
      <c r="J526"/>
    </row>
    <row r="527" spans="10:10" x14ac:dyDescent="0.35">
      <c r="J527"/>
    </row>
    <row r="528" spans="10:10" x14ac:dyDescent="0.35">
      <c r="J528"/>
    </row>
    <row r="529" spans="10:10" x14ac:dyDescent="0.35">
      <c r="J529"/>
    </row>
    <row r="530" spans="10:10" x14ac:dyDescent="0.35">
      <c r="J530"/>
    </row>
    <row r="531" spans="10:10" x14ac:dyDescent="0.35">
      <c r="J531"/>
    </row>
    <row r="532" spans="10:10" x14ac:dyDescent="0.35">
      <c r="J532"/>
    </row>
    <row r="533" spans="10:10" x14ac:dyDescent="0.35">
      <c r="J533"/>
    </row>
    <row r="534" spans="10:10" x14ac:dyDescent="0.35">
      <c r="J534"/>
    </row>
    <row r="535" spans="10:10" x14ac:dyDescent="0.35">
      <c r="J535"/>
    </row>
    <row r="536" spans="10:10" x14ac:dyDescent="0.35">
      <c r="J536"/>
    </row>
    <row r="537" spans="10:10" x14ac:dyDescent="0.35">
      <c r="J537"/>
    </row>
    <row r="538" spans="10:10" x14ac:dyDescent="0.35">
      <c r="J538"/>
    </row>
    <row r="539" spans="10:10" x14ac:dyDescent="0.35">
      <c r="J539"/>
    </row>
    <row r="540" spans="10:10" x14ac:dyDescent="0.35">
      <c r="J540"/>
    </row>
    <row r="541" spans="10:10" x14ac:dyDescent="0.35">
      <c r="J541"/>
    </row>
    <row r="542" spans="10:10" x14ac:dyDescent="0.35">
      <c r="J542"/>
    </row>
    <row r="543" spans="10:10" x14ac:dyDescent="0.35">
      <c r="J543"/>
    </row>
    <row r="544" spans="10:10" x14ac:dyDescent="0.35">
      <c r="J544"/>
    </row>
    <row r="545" spans="10:10" x14ac:dyDescent="0.35">
      <c r="J545"/>
    </row>
    <row r="546" spans="10:10" x14ac:dyDescent="0.35">
      <c r="J546"/>
    </row>
    <row r="547" spans="10:10" x14ac:dyDescent="0.35">
      <c r="J547"/>
    </row>
    <row r="548" spans="10:10" x14ac:dyDescent="0.35">
      <c r="J548"/>
    </row>
    <row r="549" spans="10:10" x14ac:dyDescent="0.35">
      <c r="J549"/>
    </row>
    <row r="550" spans="10:10" x14ac:dyDescent="0.35">
      <c r="J550"/>
    </row>
    <row r="551" spans="10:10" x14ac:dyDescent="0.35">
      <c r="J551"/>
    </row>
    <row r="552" spans="10:10" x14ac:dyDescent="0.35">
      <c r="J552"/>
    </row>
    <row r="553" spans="10:10" x14ac:dyDescent="0.35">
      <c r="J553"/>
    </row>
    <row r="554" spans="10:10" x14ac:dyDescent="0.35">
      <c r="J554"/>
    </row>
    <row r="555" spans="10:10" x14ac:dyDescent="0.35">
      <c r="J555"/>
    </row>
    <row r="556" spans="10:10" x14ac:dyDescent="0.35">
      <c r="J556"/>
    </row>
    <row r="557" spans="10:10" x14ac:dyDescent="0.35">
      <c r="J557"/>
    </row>
    <row r="558" spans="10:10" x14ac:dyDescent="0.35">
      <c r="J558"/>
    </row>
    <row r="559" spans="10:10" x14ac:dyDescent="0.35">
      <c r="J559"/>
    </row>
    <row r="560" spans="10:10" x14ac:dyDescent="0.35">
      <c r="J560"/>
    </row>
    <row r="561" spans="10:10" x14ac:dyDescent="0.35">
      <c r="J561"/>
    </row>
    <row r="562" spans="10:10" x14ac:dyDescent="0.35">
      <c r="J562"/>
    </row>
    <row r="563" spans="10:10" x14ac:dyDescent="0.35">
      <c r="J563"/>
    </row>
    <row r="564" spans="10:10" x14ac:dyDescent="0.35">
      <c r="J564"/>
    </row>
    <row r="565" spans="10:10" x14ac:dyDescent="0.35">
      <c r="J565"/>
    </row>
    <row r="566" spans="10:10" x14ac:dyDescent="0.35">
      <c r="J566"/>
    </row>
    <row r="567" spans="10:10" x14ac:dyDescent="0.35">
      <c r="J567"/>
    </row>
    <row r="568" spans="10:10" x14ac:dyDescent="0.35">
      <c r="J568"/>
    </row>
    <row r="569" spans="10:10" x14ac:dyDescent="0.35">
      <c r="J569"/>
    </row>
    <row r="570" spans="10:10" x14ac:dyDescent="0.35">
      <c r="J570"/>
    </row>
    <row r="571" spans="10:10" x14ac:dyDescent="0.35">
      <c r="J571"/>
    </row>
    <row r="572" spans="10:10" x14ac:dyDescent="0.35">
      <c r="J572"/>
    </row>
    <row r="573" spans="10:10" x14ac:dyDescent="0.35">
      <c r="J573"/>
    </row>
    <row r="574" spans="10:10" x14ac:dyDescent="0.35">
      <c r="J574"/>
    </row>
    <row r="575" spans="10:10" x14ac:dyDescent="0.35">
      <c r="J575"/>
    </row>
    <row r="576" spans="10:10" x14ac:dyDescent="0.35">
      <c r="J576"/>
    </row>
    <row r="577" spans="10:10" x14ac:dyDescent="0.35">
      <c r="J577"/>
    </row>
    <row r="578" spans="10:10" x14ac:dyDescent="0.35">
      <c r="J578"/>
    </row>
    <row r="579" spans="10:10" x14ac:dyDescent="0.35">
      <c r="J579"/>
    </row>
    <row r="580" spans="10:10" x14ac:dyDescent="0.35">
      <c r="J580"/>
    </row>
    <row r="581" spans="10:10" x14ac:dyDescent="0.35">
      <c r="J581"/>
    </row>
    <row r="582" spans="10:10" x14ac:dyDescent="0.35">
      <c r="J582"/>
    </row>
    <row r="583" spans="10:10" x14ac:dyDescent="0.35">
      <c r="J583"/>
    </row>
    <row r="584" spans="10:10" x14ac:dyDescent="0.35">
      <c r="J584"/>
    </row>
    <row r="585" spans="10:10" x14ac:dyDescent="0.35">
      <c r="J585"/>
    </row>
    <row r="586" spans="10:10" x14ac:dyDescent="0.35">
      <c r="J586"/>
    </row>
    <row r="587" spans="10:10" x14ac:dyDescent="0.35">
      <c r="J587"/>
    </row>
    <row r="588" spans="10:10" x14ac:dyDescent="0.35">
      <c r="J588"/>
    </row>
    <row r="589" spans="10:10" x14ac:dyDescent="0.35">
      <c r="J589"/>
    </row>
    <row r="590" spans="10:10" x14ac:dyDescent="0.35">
      <c r="J590"/>
    </row>
    <row r="591" spans="10:10" x14ac:dyDescent="0.35">
      <c r="J591"/>
    </row>
    <row r="592" spans="10:10" x14ac:dyDescent="0.35">
      <c r="J592"/>
    </row>
    <row r="593" spans="10:10" x14ac:dyDescent="0.35">
      <c r="J593"/>
    </row>
    <row r="594" spans="10:10" x14ac:dyDescent="0.35">
      <c r="J594"/>
    </row>
    <row r="595" spans="10:10" x14ac:dyDescent="0.35">
      <c r="J595"/>
    </row>
    <row r="596" spans="10:10" x14ac:dyDescent="0.35">
      <c r="J596"/>
    </row>
    <row r="597" spans="10:10" x14ac:dyDescent="0.35">
      <c r="J597"/>
    </row>
    <row r="598" spans="10:10" x14ac:dyDescent="0.35">
      <c r="J598"/>
    </row>
    <row r="599" spans="10:10" x14ac:dyDescent="0.35">
      <c r="J599"/>
    </row>
    <row r="600" spans="10:10" x14ac:dyDescent="0.35">
      <c r="J600"/>
    </row>
    <row r="601" spans="10:10" x14ac:dyDescent="0.35">
      <c r="J601"/>
    </row>
    <row r="602" spans="10:10" x14ac:dyDescent="0.35">
      <c r="J602"/>
    </row>
    <row r="603" spans="10:10" x14ac:dyDescent="0.35">
      <c r="J603"/>
    </row>
    <row r="604" spans="10:10" x14ac:dyDescent="0.35">
      <c r="J604"/>
    </row>
    <row r="605" spans="10:10" x14ac:dyDescent="0.35">
      <c r="J605"/>
    </row>
    <row r="606" spans="10:10" x14ac:dyDescent="0.35">
      <c r="J606"/>
    </row>
    <row r="607" spans="10:10" x14ac:dyDescent="0.35">
      <c r="J607"/>
    </row>
    <row r="608" spans="10:10" x14ac:dyDescent="0.35">
      <c r="J608"/>
    </row>
    <row r="609" spans="10:10" x14ac:dyDescent="0.35">
      <c r="J609"/>
    </row>
    <row r="610" spans="10:10" x14ac:dyDescent="0.35">
      <c r="J610"/>
    </row>
    <row r="611" spans="10:10" x14ac:dyDescent="0.35">
      <c r="J611"/>
    </row>
    <row r="612" spans="10:10" x14ac:dyDescent="0.35">
      <c r="J612"/>
    </row>
    <row r="613" spans="10:10" x14ac:dyDescent="0.35">
      <c r="J613"/>
    </row>
    <row r="614" spans="10:10" x14ac:dyDescent="0.35">
      <c r="J614"/>
    </row>
    <row r="615" spans="10:10" x14ac:dyDescent="0.35">
      <c r="J615"/>
    </row>
    <row r="616" spans="10:10" x14ac:dyDescent="0.35">
      <c r="J616"/>
    </row>
    <row r="617" spans="10:10" x14ac:dyDescent="0.35">
      <c r="J617"/>
    </row>
    <row r="618" spans="10:10" x14ac:dyDescent="0.35">
      <c r="J618"/>
    </row>
    <row r="619" spans="10:10" x14ac:dyDescent="0.35">
      <c r="J619"/>
    </row>
    <row r="620" spans="10:10" x14ac:dyDescent="0.35">
      <c r="J620"/>
    </row>
    <row r="621" spans="10:10" x14ac:dyDescent="0.35">
      <c r="J621"/>
    </row>
    <row r="622" spans="10:10" x14ac:dyDescent="0.35">
      <c r="J622"/>
    </row>
    <row r="623" spans="10:10" x14ac:dyDescent="0.35">
      <c r="J623"/>
    </row>
    <row r="624" spans="10:10" x14ac:dyDescent="0.35">
      <c r="J624"/>
    </row>
    <row r="625" spans="10:10" x14ac:dyDescent="0.35">
      <c r="J625"/>
    </row>
    <row r="626" spans="10:10" x14ac:dyDescent="0.35">
      <c r="J626"/>
    </row>
    <row r="627" spans="10:10" x14ac:dyDescent="0.35">
      <c r="J627"/>
    </row>
    <row r="628" spans="10:10" x14ac:dyDescent="0.35">
      <c r="J628"/>
    </row>
    <row r="629" spans="10:10" x14ac:dyDescent="0.35">
      <c r="J629"/>
    </row>
    <row r="630" spans="10:10" x14ac:dyDescent="0.35">
      <c r="J630"/>
    </row>
    <row r="631" spans="10:10" x14ac:dyDescent="0.35">
      <c r="J631"/>
    </row>
    <row r="632" spans="10:10" x14ac:dyDescent="0.35">
      <c r="J632"/>
    </row>
    <row r="633" spans="10:10" x14ac:dyDescent="0.35">
      <c r="J633"/>
    </row>
    <row r="634" spans="10:10" x14ac:dyDescent="0.35">
      <c r="J634"/>
    </row>
    <row r="635" spans="10:10" x14ac:dyDescent="0.35">
      <c r="J635"/>
    </row>
    <row r="636" spans="10:10" x14ac:dyDescent="0.35">
      <c r="J636"/>
    </row>
    <row r="637" spans="10:10" x14ac:dyDescent="0.35">
      <c r="J637"/>
    </row>
    <row r="638" spans="10:10" x14ac:dyDescent="0.35">
      <c r="J638"/>
    </row>
    <row r="639" spans="10:10" x14ac:dyDescent="0.35">
      <c r="J639"/>
    </row>
    <row r="640" spans="10:10" x14ac:dyDescent="0.35">
      <c r="J640"/>
    </row>
    <row r="641" spans="10:10" x14ac:dyDescent="0.35">
      <c r="J641"/>
    </row>
    <row r="642" spans="10:10" x14ac:dyDescent="0.35">
      <c r="J642"/>
    </row>
    <row r="643" spans="10:10" x14ac:dyDescent="0.35">
      <c r="J643"/>
    </row>
    <row r="644" spans="10:10" x14ac:dyDescent="0.35">
      <c r="J644"/>
    </row>
    <row r="645" spans="10:10" x14ac:dyDescent="0.35">
      <c r="J645"/>
    </row>
    <row r="646" spans="10:10" x14ac:dyDescent="0.35">
      <c r="J646"/>
    </row>
    <row r="647" spans="10:10" x14ac:dyDescent="0.35">
      <c r="J647"/>
    </row>
    <row r="648" spans="10:10" x14ac:dyDescent="0.35">
      <c r="J648"/>
    </row>
    <row r="649" spans="10:10" x14ac:dyDescent="0.35">
      <c r="J649"/>
    </row>
    <row r="650" spans="10:10" x14ac:dyDescent="0.35">
      <c r="J650"/>
    </row>
    <row r="651" spans="10:10" x14ac:dyDescent="0.35">
      <c r="J651"/>
    </row>
    <row r="652" spans="10:10" x14ac:dyDescent="0.35">
      <c r="J652"/>
    </row>
    <row r="653" spans="10:10" x14ac:dyDescent="0.35">
      <c r="J653"/>
    </row>
    <row r="654" spans="10:10" x14ac:dyDescent="0.35">
      <c r="J654"/>
    </row>
    <row r="655" spans="10:10" x14ac:dyDescent="0.35">
      <c r="J655"/>
    </row>
    <row r="656" spans="10:10" x14ac:dyDescent="0.35">
      <c r="J656"/>
    </row>
    <row r="657" spans="10:10" x14ac:dyDescent="0.35">
      <c r="J657"/>
    </row>
    <row r="658" spans="10:10" x14ac:dyDescent="0.35">
      <c r="J658"/>
    </row>
    <row r="659" spans="10:10" x14ac:dyDescent="0.35">
      <c r="J659"/>
    </row>
    <row r="660" spans="10:10" x14ac:dyDescent="0.35">
      <c r="J660"/>
    </row>
    <row r="661" spans="10:10" x14ac:dyDescent="0.35">
      <c r="J661"/>
    </row>
    <row r="662" spans="10:10" x14ac:dyDescent="0.35">
      <c r="J662"/>
    </row>
    <row r="663" spans="10:10" x14ac:dyDescent="0.35">
      <c r="J663"/>
    </row>
    <row r="664" spans="10:10" x14ac:dyDescent="0.35">
      <c r="J664"/>
    </row>
    <row r="665" spans="10:10" x14ac:dyDescent="0.35">
      <c r="J665"/>
    </row>
    <row r="666" spans="10:10" x14ac:dyDescent="0.35">
      <c r="J666"/>
    </row>
    <row r="667" spans="10:10" x14ac:dyDescent="0.35">
      <c r="J667"/>
    </row>
    <row r="668" spans="10:10" x14ac:dyDescent="0.35">
      <c r="J668"/>
    </row>
    <row r="669" spans="10:10" x14ac:dyDescent="0.35">
      <c r="J669"/>
    </row>
    <row r="670" spans="10:10" x14ac:dyDescent="0.35">
      <c r="J670"/>
    </row>
    <row r="671" spans="10:10" x14ac:dyDescent="0.35">
      <c r="J671"/>
    </row>
    <row r="672" spans="10:10" x14ac:dyDescent="0.35">
      <c r="J672"/>
    </row>
    <row r="673" spans="10:10" x14ac:dyDescent="0.35">
      <c r="J673"/>
    </row>
    <row r="674" spans="10:10" x14ac:dyDescent="0.35">
      <c r="J674"/>
    </row>
    <row r="675" spans="10:10" x14ac:dyDescent="0.35">
      <c r="J675"/>
    </row>
    <row r="676" spans="10:10" x14ac:dyDescent="0.35">
      <c r="J676"/>
    </row>
    <row r="677" spans="10:10" x14ac:dyDescent="0.35">
      <c r="J677"/>
    </row>
    <row r="678" spans="10:10" x14ac:dyDescent="0.35">
      <c r="J678"/>
    </row>
    <row r="679" spans="10:10" x14ac:dyDescent="0.35">
      <c r="J679"/>
    </row>
    <row r="680" spans="10:10" x14ac:dyDescent="0.35">
      <c r="J680"/>
    </row>
    <row r="681" spans="10:10" x14ac:dyDescent="0.35">
      <c r="J681"/>
    </row>
    <row r="682" spans="10:10" x14ac:dyDescent="0.35">
      <c r="J682"/>
    </row>
    <row r="683" spans="10:10" x14ac:dyDescent="0.35">
      <c r="J683"/>
    </row>
    <row r="684" spans="10:10" x14ac:dyDescent="0.35">
      <c r="J684"/>
    </row>
    <row r="685" spans="10:10" x14ac:dyDescent="0.35">
      <c r="J685"/>
    </row>
    <row r="686" spans="10:10" x14ac:dyDescent="0.35">
      <c r="J686"/>
    </row>
    <row r="687" spans="10:10" x14ac:dyDescent="0.35">
      <c r="J687"/>
    </row>
    <row r="688" spans="10:10" x14ac:dyDescent="0.35">
      <c r="J688"/>
    </row>
    <row r="689" spans="10:10" x14ac:dyDescent="0.35">
      <c r="J689"/>
    </row>
    <row r="690" spans="10:10" x14ac:dyDescent="0.35">
      <c r="J690"/>
    </row>
    <row r="691" spans="10:10" x14ac:dyDescent="0.35">
      <c r="J691"/>
    </row>
    <row r="692" spans="10:10" x14ac:dyDescent="0.35">
      <c r="J692"/>
    </row>
    <row r="693" spans="10:10" x14ac:dyDescent="0.35">
      <c r="J693"/>
    </row>
    <row r="694" spans="10:10" x14ac:dyDescent="0.35">
      <c r="J694"/>
    </row>
    <row r="695" spans="10:10" x14ac:dyDescent="0.35">
      <c r="J695"/>
    </row>
    <row r="696" spans="10:10" x14ac:dyDescent="0.35">
      <c r="J696"/>
    </row>
    <row r="697" spans="10:10" x14ac:dyDescent="0.35">
      <c r="J697"/>
    </row>
    <row r="698" spans="10:10" x14ac:dyDescent="0.35">
      <c r="J698"/>
    </row>
    <row r="699" spans="10:10" x14ac:dyDescent="0.35">
      <c r="J699"/>
    </row>
    <row r="700" spans="10:10" x14ac:dyDescent="0.35">
      <c r="J700"/>
    </row>
    <row r="701" spans="10:10" x14ac:dyDescent="0.35">
      <c r="J701"/>
    </row>
    <row r="702" spans="10:10" x14ac:dyDescent="0.35">
      <c r="J702"/>
    </row>
    <row r="703" spans="10:10" x14ac:dyDescent="0.35">
      <c r="J703"/>
    </row>
    <row r="704" spans="10:10" x14ac:dyDescent="0.35">
      <c r="J704"/>
    </row>
    <row r="705" spans="10:10" x14ac:dyDescent="0.35">
      <c r="J705"/>
    </row>
    <row r="706" spans="10:10" x14ac:dyDescent="0.35">
      <c r="J706"/>
    </row>
    <row r="707" spans="10:10" x14ac:dyDescent="0.35">
      <c r="J707"/>
    </row>
    <row r="708" spans="10:10" x14ac:dyDescent="0.35">
      <c r="J708"/>
    </row>
    <row r="709" spans="10:10" x14ac:dyDescent="0.35">
      <c r="J709"/>
    </row>
    <row r="710" spans="10:10" x14ac:dyDescent="0.35">
      <c r="J710"/>
    </row>
    <row r="711" spans="10:10" x14ac:dyDescent="0.35">
      <c r="J711"/>
    </row>
    <row r="712" spans="10:10" x14ac:dyDescent="0.35">
      <c r="J712"/>
    </row>
    <row r="713" spans="10:10" x14ac:dyDescent="0.35">
      <c r="J713"/>
    </row>
    <row r="714" spans="10:10" x14ac:dyDescent="0.35">
      <c r="J714"/>
    </row>
    <row r="715" spans="10:10" x14ac:dyDescent="0.35">
      <c r="J715"/>
    </row>
    <row r="716" spans="10:10" x14ac:dyDescent="0.35">
      <c r="J716"/>
    </row>
    <row r="717" spans="10:10" x14ac:dyDescent="0.35">
      <c r="J717"/>
    </row>
    <row r="718" spans="10:10" x14ac:dyDescent="0.35">
      <c r="J718"/>
    </row>
    <row r="719" spans="10:10" x14ac:dyDescent="0.35">
      <c r="J719"/>
    </row>
    <row r="720" spans="10:10" x14ac:dyDescent="0.35">
      <c r="J720"/>
    </row>
    <row r="721" spans="10:10" x14ac:dyDescent="0.35">
      <c r="J721"/>
    </row>
    <row r="722" spans="10:10" x14ac:dyDescent="0.35">
      <c r="J722"/>
    </row>
    <row r="723" spans="10:10" x14ac:dyDescent="0.35">
      <c r="J723"/>
    </row>
    <row r="724" spans="10:10" x14ac:dyDescent="0.35">
      <c r="J724"/>
    </row>
    <row r="725" spans="10:10" x14ac:dyDescent="0.35">
      <c r="J725"/>
    </row>
    <row r="726" spans="10:10" x14ac:dyDescent="0.35">
      <c r="J726"/>
    </row>
    <row r="727" spans="10:10" x14ac:dyDescent="0.35">
      <c r="J727"/>
    </row>
    <row r="728" spans="10:10" x14ac:dyDescent="0.35">
      <c r="J728"/>
    </row>
    <row r="729" spans="10:10" x14ac:dyDescent="0.35">
      <c r="J729"/>
    </row>
    <row r="730" spans="10:10" x14ac:dyDescent="0.35">
      <c r="J730"/>
    </row>
    <row r="731" spans="10:10" x14ac:dyDescent="0.35">
      <c r="J731"/>
    </row>
    <row r="732" spans="10:10" x14ac:dyDescent="0.35">
      <c r="J732"/>
    </row>
    <row r="733" spans="10:10" x14ac:dyDescent="0.35">
      <c r="J733"/>
    </row>
    <row r="734" spans="10:10" x14ac:dyDescent="0.35">
      <c r="J734"/>
    </row>
    <row r="735" spans="10:10" x14ac:dyDescent="0.35">
      <c r="J735"/>
    </row>
    <row r="736" spans="10:10" x14ac:dyDescent="0.35">
      <c r="J736"/>
    </row>
    <row r="737" spans="10:10" x14ac:dyDescent="0.35">
      <c r="J737"/>
    </row>
    <row r="738" spans="10:10" x14ac:dyDescent="0.35">
      <c r="J738"/>
    </row>
    <row r="739" spans="10:10" x14ac:dyDescent="0.35">
      <c r="J739"/>
    </row>
    <row r="740" spans="10:10" x14ac:dyDescent="0.35">
      <c r="J740"/>
    </row>
    <row r="741" spans="10:10" x14ac:dyDescent="0.35">
      <c r="J741"/>
    </row>
    <row r="742" spans="10:10" x14ac:dyDescent="0.35">
      <c r="J742"/>
    </row>
    <row r="743" spans="10:10" x14ac:dyDescent="0.35">
      <c r="J743"/>
    </row>
    <row r="744" spans="10:10" x14ac:dyDescent="0.35">
      <c r="J744"/>
    </row>
    <row r="745" spans="10:10" x14ac:dyDescent="0.35">
      <c r="J745"/>
    </row>
    <row r="746" spans="10:10" x14ac:dyDescent="0.35">
      <c r="J746"/>
    </row>
    <row r="747" spans="10:10" x14ac:dyDescent="0.35">
      <c r="J747"/>
    </row>
    <row r="748" spans="10:10" x14ac:dyDescent="0.35">
      <c r="J748"/>
    </row>
    <row r="749" spans="10:10" x14ac:dyDescent="0.35">
      <c r="J749"/>
    </row>
    <row r="750" spans="10:10" x14ac:dyDescent="0.35">
      <c r="J750"/>
    </row>
    <row r="751" spans="10:10" x14ac:dyDescent="0.35">
      <c r="J751"/>
    </row>
    <row r="752" spans="10:10" x14ac:dyDescent="0.35">
      <c r="J752"/>
    </row>
    <row r="753" spans="10:10" x14ac:dyDescent="0.35">
      <c r="J753"/>
    </row>
    <row r="754" spans="10:10" x14ac:dyDescent="0.35">
      <c r="J754"/>
    </row>
    <row r="755" spans="10:10" x14ac:dyDescent="0.35">
      <c r="J755"/>
    </row>
    <row r="756" spans="10:10" x14ac:dyDescent="0.35">
      <c r="J756"/>
    </row>
    <row r="757" spans="10:10" x14ac:dyDescent="0.35">
      <c r="J757"/>
    </row>
    <row r="758" spans="10:10" x14ac:dyDescent="0.35">
      <c r="J758"/>
    </row>
    <row r="759" spans="10:10" x14ac:dyDescent="0.35">
      <c r="J759"/>
    </row>
    <row r="760" spans="10:10" x14ac:dyDescent="0.35">
      <c r="J760"/>
    </row>
    <row r="761" spans="10:10" x14ac:dyDescent="0.35">
      <c r="J761"/>
    </row>
    <row r="762" spans="10:10" x14ac:dyDescent="0.35">
      <c r="J762"/>
    </row>
    <row r="763" spans="10:10" x14ac:dyDescent="0.35">
      <c r="J763"/>
    </row>
    <row r="764" spans="10:10" x14ac:dyDescent="0.35">
      <c r="J764"/>
    </row>
    <row r="765" spans="10:10" x14ac:dyDescent="0.35">
      <c r="J765"/>
    </row>
    <row r="766" spans="10:10" x14ac:dyDescent="0.35">
      <c r="J766"/>
    </row>
    <row r="767" spans="10:10" x14ac:dyDescent="0.35">
      <c r="J767"/>
    </row>
    <row r="768" spans="10:10" x14ac:dyDescent="0.35">
      <c r="J768"/>
    </row>
    <row r="769" spans="10:10" x14ac:dyDescent="0.35">
      <c r="J769"/>
    </row>
    <row r="770" spans="10:10" x14ac:dyDescent="0.35">
      <c r="J770"/>
    </row>
    <row r="771" spans="10:10" x14ac:dyDescent="0.35">
      <c r="J771"/>
    </row>
    <row r="772" spans="10:10" x14ac:dyDescent="0.35">
      <c r="J772"/>
    </row>
    <row r="773" spans="10:10" x14ac:dyDescent="0.35">
      <c r="J773"/>
    </row>
    <row r="774" spans="10:10" x14ac:dyDescent="0.35">
      <c r="J774"/>
    </row>
    <row r="775" spans="10:10" x14ac:dyDescent="0.35">
      <c r="J775"/>
    </row>
    <row r="776" spans="10:10" x14ac:dyDescent="0.35">
      <c r="J776"/>
    </row>
    <row r="777" spans="10:10" x14ac:dyDescent="0.35">
      <c r="J777"/>
    </row>
    <row r="778" spans="10:10" x14ac:dyDescent="0.35">
      <c r="J778"/>
    </row>
    <row r="779" spans="10:10" x14ac:dyDescent="0.35">
      <c r="J779"/>
    </row>
    <row r="780" spans="10:10" x14ac:dyDescent="0.35">
      <c r="J780"/>
    </row>
    <row r="781" spans="10:10" x14ac:dyDescent="0.35">
      <c r="J781"/>
    </row>
    <row r="782" spans="10:10" x14ac:dyDescent="0.35">
      <c r="J782"/>
    </row>
    <row r="783" spans="10:10" x14ac:dyDescent="0.35">
      <c r="J783"/>
    </row>
    <row r="784" spans="10:10" x14ac:dyDescent="0.35">
      <c r="J784"/>
    </row>
    <row r="785" spans="10:10" x14ac:dyDescent="0.35">
      <c r="J785"/>
    </row>
    <row r="786" spans="10:10" x14ac:dyDescent="0.35">
      <c r="J786"/>
    </row>
    <row r="787" spans="10:10" x14ac:dyDescent="0.35">
      <c r="J787"/>
    </row>
    <row r="788" spans="10:10" x14ac:dyDescent="0.35">
      <c r="J788"/>
    </row>
    <row r="789" spans="10:10" x14ac:dyDescent="0.35">
      <c r="J789"/>
    </row>
    <row r="790" spans="10:10" x14ac:dyDescent="0.35">
      <c r="J790"/>
    </row>
    <row r="791" spans="10:10" x14ac:dyDescent="0.35">
      <c r="J791"/>
    </row>
    <row r="792" spans="10:10" x14ac:dyDescent="0.35">
      <c r="J792"/>
    </row>
    <row r="793" spans="10:10" x14ac:dyDescent="0.35">
      <c r="J793"/>
    </row>
    <row r="794" spans="10:10" x14ac:dyDescent="0.35">
      <c r="J794"/>
    </row>
    <row r="795" spans="10:10" x14ac:dyDescent="0.35">
      <c r="J795"/>
    </row>
    <row r="796" spans="10:10" x14ac:dyDescent="0.35">
      <c r="J796"/>
    </row>
    <row r="797" spans="10:10" x14ac:dyDescent="0.35">
      <c r="J797"/>
    </row>
    <row r="798" spans="10:10" x14ac:dyDescent="0.35">
      <c r="J798"/>
    </row>
    <row r="799" spans="10:10" x14ac:dyDescent="0.35">
      <c r="J799"/>
    </row>
    <row r="800" spans="10:10" x14ac:dyDescent="0.35">
      <c r="J800"/>
    </row>
    <row r="801" spans="10:10" x14ac:dyDescent="0.35">
      <c r="J801"/>
    </row>
    <row r="802" spans="10:10" x14ac:dyDescent="0.35">
      <c r="J802"/>
    </row>
    <row r="803" spans="10:10" x14ac:dyDescent="0.35">
      <c r="J803"/>
    </row>
    <row r="804" spans="10:10" x14ac:dyDescent="0.35">
      <c r="J804"/>
    </row>
    <row r="805" spans="10:10" x14ac:dyDescent="0.35">
      <c r="J805"/>
    </row>
    <row r="806" spans="10:10" x14ac:dyDescent="0.35">
      <c r="J806"/>
    </row>
    <row r="807" spans="10:10" x14ac:dyDescent="0.35">
      <c r="J807"/>
    </row>
    <row r="808" spans="10:10" x14ac:dyDescent="0.35">
      <c r="J808"/>
    </row>
    <row r="809" spans="10:10" x14ac:dyDescent="0.35">
      <c r="J809"/>
    </row>
    <row r="810" spans="10:10" x14ac:dyDescent="0.35">
      <c r="J810"/>
    </row>
    <row r="811" spans="10:10" x14ac:dyDescent="0.35">
      <c r="J811"/>
    </row>
    <row r="812" spans="10:10" x14ac:dyDescent="0.35">
      <c r="J812"/>
    </row>
    <row r="813" spans="10:10" x14ac:dyDescent="0.35">
      <c r="J813"/>
    </row>
    <row r="814" spans="10:10" x14ac:dyDescent="0.35">
      <c r="J814"/>
    </row>
    <row r="815" spans="10:10" x14ac:dyDescent="0.35">
      <c r="J815"/>
    </row>
    <row r="816" spans="10:10" x14ac:dyDescent="0.35">
      <c r="J816"/>
    </row>
    <row r="817" spans="10:10" x14ac:dyDescent="0.35">
      <c r="J817"/>
    </row>
    <row r="818" spans="10:10" x14ac:dyDescent="0.35">
      <c r="J818"/>
    </row>
    <row r="819" spans="10:10" x14ac:dyDescent="0.35">
      <c r="J819"/>
    </row>
    <row r="820" spans="10:10" x14ac:dyDescent="0.35">
      <c r="J820"/>
    </row>
    <row r="821" spans="10:10" x14ac:dyDescent="0.35">
      <c r="J821"/>
    </row>
    <row r="822" spans="10:10" x14ac:dyDescent="0.35">
      <c r="J822"/>
    </row>
    <row r="823" spans="10:10" x14ac:dyDescent="0.35">
      <c r="J823"/>
    </row>
    <row r="824" spans="10:10" x14ac:dyDescent="0.35">
      <c r="J824"/>
    </row>
    <row r="825" spans="10:10" x14ac:dyDescent="0.35">
      <c r="J825"/>
    </row>
    <row r="826" spans="10:10" x14ac:dyDescent="0.35">
      <c r="J826"/>
    </row>
    <row r="827" spans="10:10" x14ac:dyDescent="0.35">
      <c r="J827"/>
    </row>
    <row r="828" spans="10:10" x14ac:dyDescent="0.35">
      <c r="J828"/>
    </row>
    <row r="829" spans="10:10" x14ac:dyDescent="0.35">
      <c r="J829"/>
    </row>
    <row r="830" spans="10:10" x14ac:dyDescent="0.35">
      <c r="J830"/>
    </row>
    <row r="831" spans="10:10" x14ac:dyDescent="0.35">
      <c r="J831"/>
    </row>
    <row r="832" spans="10:10" x14ac:dyDescent="0.35">
      <c r="J832"/>
    </row>
    <row r="833" spans="10:10" x14ac:dyDescent="0.35">
      <c r="J833"/>
    </row>
    <row r="834" spans="10:10" x14ac:dyDescent="0.35">
      <c r="J834"/>
    </row>
    <row r="835" spans="10:10" x14ac:dyDescent="0.35">
      <c r="J835"/>
    </row>
    <row r="836" spans="10:10" x14ac:dyDescent="0.35">
      <c r="J836"/>
    </row>
    <row r="837" spans="10:10" x14ac:dyDescent="0.35">
      <c r="J837"/>
    </row>
    <row r="838" spans="10:10" x14ac:dyDescent="0.35">
      <c r="J838"/>
    </row>
    <row r="839" spans="10:10" x14ac:dyDescent="0.35">
      <c r="J839"/>
    </row>
    <row r="840" spans="10:10" x14ac:dyDescent="0.35">
      <c r="J840"/>
    </row>
    <row r="841" spans="10:10" x14ac:dyDescent="0.35">
      <c r="J841"/>
    </row>
    <row r="842" spans="10:10" x14ac:dyDescent="0.35">
      <c r="J842"/>
    </row>
    <row r="843" spans="10:10" x14ac:dyDescent="0.35">
      <c r="J843"/>
    </row>
    <row r="844" spans="10:10" x14ac:dyDescent="0.35">
      <c r="J844"/>
    </row>
    <row r="845" spans="10:10" x14ac:dyDescent="0.35">
      <c r="J845"/>
    </row>
    <row r="846" spans="10:10" x14ac:dyDescent="0.35">
      <c r="J846"/>
    </row>
    <row r="847" spans="10:10" x14ac:dyDescent="0.35">
      <c r="J847"/>
    </row>
    <row r="848" spans="10:10" x14ac:dyDescent="0.35">
      <c r="J848"/>
    </row>
    <row r="849" spans="10:10" x14ac:dyDescent="0.35">
      <c r="J849"/>
    </row>
    <row r="850" spans="10:10" x14ac:dyDescent="0.35">
      <c r="J850"/>
    </row>
    <row r="851" spans="10:10" x14ac:dyDescent="0.35">
      <c r="J851"/>
    </row>
    <row r="852" spans="10:10" x14ac:dyDescent="0.35">
      <c r="J852"/>
    </row>
    <row r="853" spans="10:10" x14ac:dyDescent="0.35">
      <c r="J853"/>
    </row>
    <row r="854" spans="10:10" x14ac:dyDescent="0.35">
      <c r="J854"/>
    </row>
    <row r="855" spans="10:10" x14ac:dyDescent="0.35">
      <c r="J855"/>
    </row>
    <row r="856" spans="10:10" x14ac:dyDescent="0.35">
      <c r="J856"/>
    </row>
    <row r="857" spans="10:10" x14ac:dyDescent="0.35">
      <c r="J857"/>
    </row>
    <row r="858" spans="10:10" x14ac:dyDescent="0.35">
      <c r="J858"/>
    </row>
    <row r="859" spans="10:10" x14ac:dyDescent="0.35">
      <c r="J859"/>
    </row>
    <row r="860" spans="10:10" x14ac:dyDescent="0.35">
      <c r="J860"/>
    </row>
    <row r="861" spans="10:10" x14ac:dyDescent="0.35">
      <c r="J861"/>
    </row>
    <row r="862" spans="10:10" x14ac:dyDescent="0.35">
      <c r="J862"/>
    </row>
    <row r="863" spans="10:10" x14ac:dyDescent="0.35">
      <c r="J863"/>
    </row>
    <row r="864" spans="10:10" x14ac:dyDescent="0.35">
      <c r="J864"/>
    </row>
    <row r="865" spans="10:10" x14ac:dyDescent="0.35">
      <c r="J865"/>
    </row>
    <row r="866" spans="10:10" x14ac:dyDescent="0.35">
      <c r="J866"/>
    </row>
    <row r="867" spans="10:10" x14ac:dyDescent="0.35">
      <c r="J867"/>
    </row>
    <row r="868" spans="10:10" x14ac:dyDescent="0.35">
      <c r="J868"/>
    </row>
    <row r="869" spans="10:10" x14ac:dyDescent="0.35">
      <c r="J869"/>
    </row>
    <row r="870" spans="10:10" x14ac:dyDescent="0.35">
      <c r="J870"/>
    </row>
    <row r="871" spans="10:10" x14ac:dyDescent="0.35">
      <c r="J871"/>
    </row>
    <row r="872" spans="10:10" x14ac:dyDescent="0.35">
      <c r="J872"/>
    </row>
    <row r="873" spans="10:10" x14ac:dyDescent="0.35">
      <c r="J873"/>
    </row>
    <row r="874" spans="10:10" x14ac:dyDescent="0.35">
      <c r="J874"/>
    </row>
    <row r="875" spans="10:10" x14ac:dyDescent="0.35">
      <c r="J875"/>
    </row>
    <row r="876" spans="10:10" x14ac:dyDescent="0.35">
      <c r="J876"/>
    </row>
    <row r="877" spans="10:10" x14ac:dyDescent="0.35">
      <c r="J877"/>
    </row>
    <row r="878" spans="10:10" x14ac:dyDescent="0.35">
      <c r="J878"/>
    </row>
    <row r="879" spans="10:10" x14ac:dyDescent="0.35">
      <c r="J879"/>
    </row>
    <row r="880" spans="10:10" x14ac:dyDescent="0.35">
      <c r="J880"/>
    </row>
    <row r="881" spans="10:10" x14ac:dyDescent="0.35">
      <c r="J881"/>
    </row>
    <row r="882" spans="10:10" x14ac:dyDescent="0.35">
      <c r="J882"/>
    </row>
    <row r="883" spans="10:10" x14ac:dyDescent="0.35">
      <c r="J883"/>
    </row>
    <row r="884" spans="10:10" x14ac:dyDescent="0.35">
      <c r="J884"/>
    </row>
    <row r="885" spans="10:10" x14ac:dyDescent="0.35">
      <c r="J885"/>
    </row>
    <row r="886" spans="10:10" x14ac:dyDescent="0.35">
      <c r="J886"/>
    </row>
    <row r="887" spans="10:10" x14ac:dyDescent="0.35">
      <c r="J887"/>
    </row>
    <row r="888" spans="10:10" x14ac:dyDescent="0.35">
      <c r="J888"/>
    </row>
    <row r="889" spans="10:10" x14ac:dyDescent="0.35">
      <c r="J889"/>
    </row>
    <row r="890" spans="10:10" x14ac:dyDescent="0.35">
      <c r="J890"/>
    </row>
    <row r="891" spans="10:10" x14ac:dyDescent="0.35">
      <c r="J891"/>
    </row>
    <row r="892" spans="10:10" x14ac:dyDescent="0.35">
      <c r="J892"/>
    </row>
    <row r="893" spans="10:10" x14ac:dyDescent="0.35">
      <c r="J893"/>
    </row>
    <row r="894" spans="10:10" x14ac:dyDescent="0.35">
      <c r="J894"/>
    </row>
    <row r="895" spans="10:10" x14ac:dyDescent="0.35">
      <c r="J895"/>
    </row>
    <row r="896" spans="10:10" x14ac:dyDescent="0.35">
      <c r="J896"/>
    </row>
    <row r="897" spans="10:10" x14ac:dyDescent="0.35">
      <c r="J897"/>
    </row>
    <row r="898" spans="10:10" x14ac:dyDescent="0.35">
      <c r="J898"/>
    </row>
    <row r="899" spans="10:10" x14ac:dyDescent="0.35">
      <c r="J899"/>
    </row>
    <row r="900" spans="10:10" x14ac:dyDescent="0.35">
      <c r="J900"/>
    </row>
    <row r="901" spans="10:10" x14ac:dyDescent="0.35">
      <c r="J901"/>
    </row>
    <row r="902" spans="10:10" x14ac:dyDescent="0.35">
      <c r="J902"/>
    </row>
    <row r="903" spans="10:10" x14ac:dyDescent="0.35">
      <c r="J903"/>
    </row>
    <row r="904" spans="10:10" x14ac:dyDescent="0.35">
      <c r="J904"/>
    </row>
    <row r="905" spans="10:10" x14ac:dyDescent="0.35">
      <c r="J905"/>
    </row>
    <row r="906" spans="10:10" x14ac:dyDescent="0.35">
      <c r="J906"/>
    </row>
    <row r="907" spans="10:10" x14ac:dyDescent="0.35">
      <c r="J907"/>
    </row>
    <row r="908" spans="10:10" x14ac:dyDescent="0.35">
      <c r="J908"/>
    </row>
    <row r="909" spans="10:10" x14ac:dyDescent="0.35">
      <c r="J909"/>
    </row>
    <row r="910" spans="10:10" x14ac:dyDescent="0.35">
      <c r="J910"/>
    </row>
    <row r="911" spans="10:10" x14ac:dyDescent="0.35">
      <c r="J911"/>
    </row>
    <row r="912" spans="10:10" x14ac:dyDescent="0.35">
      <c r="J912"/>
    </row>
    <row r="913" spans="10:10" x14ac:dyDescent="0.35">
      <c r="J913"/>
    </row>
    <row r="914" spans="10:10" x14ac:dyDescent="0.35">
      <c r="J914"/>
    </row>
    <row r="915" spans="10:10" x14ac:dyDescent="0.35">
      <c r="J915"/>
    </row>
    <row r="916" spans="10:10" x14ac:dyDescent="0.35">
      <c r="J916"/>
    </row>
    <row r="917" spans="10:10" x14ac:dyDescent="0.35">
      <c r="J917"/>
    </row>
    <row r="918" spans="10:10" x14ac:dyDescent="0.35">
      <c r="J918"/>
    </row>
    <row r="919" spans="10:10" x14ac:dyDescent="0.35">
      <c r="J919"/>
    </row>
    <row r="920" spans="10:10" x14ac:dyDescent="0.35">
      <c r="J920"/>
    </row>
    <row r="921" spans="10:10" x14ac:dyDescent="0.35">
      <c r="J921"/>
    </row>
    <row r="922" spans="10:10" x14ac:dyDescent="0.35">
      <c r="J922"/>
    </row>
    <row r="923" spans="10:10" x14ac:dyDescent="0.35">
      <c r="J923"/>
    </row>
    <row r="924" spans="10:10" x14ac:dyDescent="0.35">
      <c r="J924"/>
    </row>
    <row r="925" spans="10:10" x14ac:dyDescent="0.35">
      <c r="J925"/>
    </row>
    <row r="926" spans="10:10" x14ac:dyDescent="0.35">
      <c r="J926"/>
    </row>
    <row r="927" spans="10:10" x14ac:dyDescent="0.35">
      <c r="J927"/>
    </row>
    <row r="928" spans="10:10" x14ac:dyDescent="0.35">
      <c r="J928"/>
    </row>
    <row r="929" spans="10:10" x14ac:dyDescent="0.35">
      <c r="J929"/>
    </row>
    <row r="930" spans="10:10" x14ac:dyDescent="0.35">
      <c r="J930"/>
    </row>
    <row r="931" spans="10:10" x14ac:dyDescent="0.35">
      <c r="J931"/>
    </row>
    <row r="932" spans="10:10" x14ac:dyDescent="0.35">
      <c r="J932"/>
    </row>
    <row r="933" spans="10:10" x14ac:dyDescent="0.35">
      <c r="J933"/>
    </row>
    <row r="934" spans="10:10" x14ac:dyDescent="0.35">
      <c r="J934"/>
    </row>
    <row r="935" spans="10:10" x14ac:dyDescent="0.35">
      <c r="J935"/>
    </row>
    <row r="936" spans="10:10" x14ac:dyDescent="0.35">
      <c r="J936"/>
    </row>
    <row r="937" spans="10:10" x14ac:dyDescent="0.35">
      <c r="J937"/>
    </row>
    <row r="938" spans="10:10" x14ac:dyDescent="0.35">
      <c r="J938"/>
    </row>
    <row r="939" spans="10:10" x14ac:dyDescent="0.35">
      <c r="J939"/>
    </row>
    <row r="940" spans="10:10" x14ac:dyDescent="0.35">
      <c r="J940"/>
    </row>
    <row r="941" spans="10:10" x14ac:dyDescent="0.35">
      <c r="J941"/>
    </row>
    <row r="942" spans="10:10" x14ac:dyDescent="0.35">
      <c r="J942"/>
    </row>
    <row r="943" spans="10:10" x14ac:dyDescent="0.35">
      <c r="J943"/>
    </row>
    <row r="944" spans="10:10" x14ac:dyDescent="0.35">
      <c r="J944"/>
    </row>
    <row r="945" spans="10:10" x14ac:dyDescent="0.35">
      <c r="J945"/>
    </row>
    <row r="946" spans="10:10" x14ac:dyDescent="0.35">
      <c r="J946"/>
    </row>
    <row r="947" spans="10:10" x14ac:dyDescent="0.35">
      <c r="J947"/>
    </row>
    <row r="948" spans="10:10" x14ac:dyDescent="0.35">
      <c r="J948"/>
    </row>
    <row r="949" spans="10:10" x14ac:dyDescent="0.35">
      <c r="J949"/>
    </row>
    <row r="950" spans="10:10" x14ac:dyDescent="0.35">
      <c r="J950"/>
    </row>
    <row r="951" spans="10:10" x14ac:dyDescent="0.35">
      <c r="J951"/>
    </row>
    <row r="952" spans="10:10" x14ac:dyDescent="0.35">
      <c r="J952"/>
    </row>
    <row r="953" spans="10:10" x14ac:dyDescent="0.35">
      <c r="J953"/>
    </row>
    <row r="954" spans="10:10" x14ac:dyDescent="0.35">
      <c r="J954"/>
    </row>
    <row r="955" spans="10:10" x14ac:dyDescent="0.35">
      <c r="J955"/>
    </row>
    <row r="956" spans="10:10" x14ac:dyDescent="0.35">
      <c r="J956"/>
    </row>
    <row r="957" spans="10:10" x14ac:dyDescent="0.35">
      <c r="J957"/>
    </row>
    <row r="958" spans="10:10" x14ac:dyDescent="0.35">
      <c r="J958"/>
    </row>
    <row r="959" spans="10:10" x14ac:dyDescent="0.35">
      <c r="J959"/>
    </row>
    <row r="960" spans="10:10" x14ac:dyDescent="0.35">
      <c r="J960"/>
    </row>
    <row r="961" spans="10:10" x14ac:dyDescent="0.35">
      <c r="J961"/>
    </row>
    <row r="962" spans="10:10" x14ac:dyDescent="0.35">
      <c r="J962"/>
    </row>
    <row r="963" spans="10:10" x14ac:dyDescent="0.35">
      <c r="J963"/>
    </row>
    <row r="964" spans="10:10" x14ac:dyDescent="0.35">
      <c r="J964"/>
    </row>
    <row r="965" spans="10:10" x14ac:dyDescent="0.35">
      <c r="J965"/>
    </row>
    <row r="966" spans="10:10" x14ac:dyDescent="0.35">
      <c r="J966"/>
    </row>
    <row r="967" spans="10:10" x14ac:dyDescent="0.35">
      <c r="J967"/>
    </row>
    <row r="968" spans="10:10" x14ac:dyDescent="0.35">
      <c r="J968"/>
    </row>
    <row r="969" spans="10:10" x14ac:dyDescent="0.35">
      <c r="J969"/>
    </row>
    <row r="970" spans="10:10" x14ac:dyDescent="0.35">
      <c r="J970"/>
    </row>
    <row r="971" spans="10:10" x14ac:dyDescent="0.35">
      <c r="J971"/>
    </row>
    <row r="972" spans="10:10" x14ac:dyDescent="0.35">
      <c r="J972"/>
    </row>
    <row r="973" spans="10:10" x14ac:dyDescent="0.35">
      <c r="J973"/>
    </row>
    <row r="974" spans="10:10" x14ac:dyDescent="0.35">
      <c r="J974"/>
    </row>
    <row r="975" spans="10:10" x14ac:dyDescent="0.35">
      <c r="J975"/>
    </row>
    <row r="976" spans="10:10" x14ac:dyDescent="0.35">
      <c r="J976"/>
    </row>
    <row r="977" spans="10:10" x14ac:dyDescent="0.35">
      <c r="J977"/>
    </row>
    <row r="978" spans="10:10" x14ac:dyDescent="0.35">
      <c r="J978"/>
    </row>
    <row r="979" spans="10:10" x14ac:dyDescent="0.35">
      <c r="J979"/>
    </row>
    <row r="980" spans="10:10" x14ac:dyDescent="0.35">
      <c r="J980"/>
    </row>
    <row r="981" spans="10:10" x14ac:dyDescent="0.35">
      <c r="J981"/>
    </row>
    <row r="982" spans="10:10" x14ac:dyDescent="0.35">
      <c r="J982"/>
    </row>
    <row r="983" spans="10:10" x14ac:dyDescent="0.35">
      <c r="J983"/>
    </row>
    <row r="984" spans="10:10" x14ac:dyDescent="0.35">
      <c r="J984"/>
    </row>
    <row r="985" spans="10:10" x14ac:dyDescent="0.35">
      <c r="J985"/>
    </row>
    <row r="986" spans="10:10" x14ac:dyDescent="0.35">
      <c r="J986"/>
    </row>
    <row r="987" spans="10:10" x14ac:dyDescent="0.35">
      <c r="J987"/>
    </row>
    <row r="988" spans="10:10" x14ac:dyDescent="0.35">
      <c r="J988"/>
    </row>
    <row r="989" spans="10:10" x14ac:dyDescent="0.35">
      <c r="J989"/>
    </row>
    <row r="990" spans="10:10" x14ac:dyDescent="0.35">
      <c r="J990"/>
    </row>
    <row r="991" spans="10:10" x14ac:dyDescent="0.35">
      <c r="J991"/>
    </row>
    <row r="992" spans="10:10" x14ac:dyDescent="0.35">
      <c r="J992"/>
    </row>
    <row r="993" spans="10:10" x14ac:dyDescent="0.35">
      <c r="J993"/>
    </row>
    <row r="994" spans="10:10" x14ac:dyDescent="0.35">
      <c r="J994"/>
    </row>
    <row r="995" spans="10:10" x14ac:dyDescent="0.35">
      <c r="J995"/>
    </row>
    <row r="996" spans="10:10" x14ac:dyDescent="0.35">
      <c r="J996"/>
    </row>
    <row r="997" spans="10:10" x14ac:dyDescent="0.35">
      <c r="J997"/>
    </row>
    <row r="998" spans="10:10" x14ac:dyDescent="0.35">
      <c r="J998"/>
    </row>
    <row r="999" spans="10:10" x14ac:dyDescent="0.35">
      <c r="J999"/>
    </row>
    <row r="1000" spans="10:10" x14ac:dyDescent="0.35">
      <c r="J1000"/>
    </row>
    <row r="1001" spans="10:10" x14ac:dyDescent="0.35">
      <c r="J1001"/>
    </row>
    <row r="1002" spans="10:10" x14ac:dyDescent="0.35">
      <c r="J1002"/>
    </row>
    <row r="1003" spans="10:10" x14ac:dyDescent="0.35">
      <c r="J1003"/>
    </row>
    <row r="1004" spans="10:10" x14ac:dyDescent="0.35">
      <c r="J1004"/>
    </row>
    <row r="1005" spans="10:10" x14ac:dyDescent="0.35">
      <c r="J1005"/>
    </row>
    <row r="1006" spans="10:10" x14ac:dyDescent="0.35">
      <c r="J1006"/>
    </row>
    <row r="1007" spans="10:10" x14ac:dyDescent="0.35">
      <c r="J1007"/>
    </row>
    <row r="1008" spans="10:10" x14ac:dyDescent="0.35">
      <c r="J1008"/>
    </row>
    <row r="1009" spans="10:10" x14ac:dyDescent="0.35">
      <c r="J1009"/>
    </row>
    <row r="1010" spans="10:10" x14ac:dyDescent="0.35">
      <c r="J1010"/>
    </row>
    <row r="1011" spans="10:10" x14ac:dyDescent="0.35">
      <c r="J1011"/>
    </row>
    <row r="1012" spans="10:10" x14ac:dyDescent="0.35">
      <c r="J1012"/>
    </row>
    <row r="1013" spans="10:10" x14ac:dyDescent="0.35">
      <c r="J1013"/>
    </row>
    <row r="1014" spans="10:10" x14ac:dyDescent="0.35">
      <c r="J1014"/>
    </row>
    <row r="1015" spans="10:10" x14ac:dyDescent="0.35">
      <c r="J1015"/>
    </row>
    <row r="1016" spans="10:10" x14ac:dyDescent="0.35">
      <c r="J1016"/>
    </row>
    <row r="1017" spans="10:10" x14ac:dyDescent="0.35">
      <c r="J1017"/>
    </row>
    <row r="1018" spans="10:10" x14ac:dyDescent="0.35">
      <c r="J1018"/>
    </row>
    <row r="1019" spans="10:10" x14ac:dyDescent="0.35">
      <c r="J1019"/>
    </row>
    <row r="1020" spans="10:10" x14ac:dyDescent="0.35">
      <c r="J1020"/>
    </row>
    <row r="1021" spans="10:10" x14ac:dyDescent="0.35">
      <c r="J1021"/>
    </row>
    <row r="1022" spans="10:10" x14ac:dyDescent="0.35">
      <c r="J1022"/>
    </row>
    <row r="1023" spans="10:10" x14ac:dyDescent="0.35">
      <c r="J1023"/>
    </row>
    <row r="1024" spans="10:10" x14ac:dyDescent="0.35">
      <c r="J1024"/>
    </row>
    <row r="1025" spans="10:10" x14ac:dyDescent="0.35">
      <c r="J1025"/>
    </row>
    <row r="1026" spans="10:10" x14ac:dyDescent="0.35">
      <c r="J1026"/>
    </row>
    <row r="1027" spans="10:10" x14ac:dyDescent="0.35">
      <c r="J1027"/>
    </row>
    <row r="1028" spans="10:10" x14ac:dyDescent="0.35">
      <c r="J1028"/>
    </row>
    <row r="1029" spans="10:10" x14ac:dyDescent="0.35">
      <c r="J1029"/>
    </row>
    <row r="1030" spans="10:10" x14ac:dyDescent="0.35">
      <c r="J1030"/>
    </row>
    <row r="1031" spans="10:10" x14ac:dyDescent="0.35">
      <c r="J1031"/>
    </row>
    <row r="1032" spans="10:10" x14ac:dyDescent="0.35">
      <c r="J1032"/>
    </row>
    <row r="1033" spans="10:10" x14ac:dyDescent="0.35">
      <c r="J1033"/>
    </row>
    <row r="1034" spans="10:10" x14ac:dyDescent="0.35">
      <c r="J1034"/>
    </row>
    <row r="1035" spans="10:10" x14ac:dyDescent="0.35">
      <c r="J1035"/>
    </row>
    <row r="1036" spans="10:10" x14ac:dyDescent="0.35">
      <c r="J1036"/>
    </row>
    <row r="1037" spans="10:10" x14ac:dyDescent="0.35">
      <c r="J1037"/>
    </row>
    <row r="1038" spans="10:10" x14ac:dyDescent="0.35">
      <c r="J1038"/>
    </row>
    <row r="1039" spans="10:10" x14ac:dyDescent="0.35">
      <c r="J1039"/>
    </row>
    <row r="1040" spans="10:10" x14ac:dyDescent="0.35">
      <c r="J1040"/>
    </row>
    <row r="1041" spans="10:10" x14ac:dyDescent="0.35">
      <c r="J1041"/>
    </row>
    <row r="1042" spans="10:10" x14ac:dyDescent="0.35">
      <c r="J1042"/>
    </row>
    <row r="1043" spans="10:10" x14ac:dyDescent="0.35">
      <c r="J1043"/>
    </row>
    <row r="1044" spans="10:10" x14ac:dyDescent="0.35">
      <c r="J1044"/>
    </row>
    <row r="1045" spans="10:10" x14ac:dyDescent="0.35">
      <c r="J1045"/>
    </row>
    <row r="1046" spans="10:10" x14ac:dyDescent="0.35">
      <c r="J1046"/>
    </row>
    <row r="1047" spans="10:10" x14ac:dyDescent="0.35">
      <c r="J1047"/>
    </row>
    <row r="1048" spans="10:10" x14ac:dyDescent="0.35">
      <c r="J1048"/>
    </row>
    <row r="1049" spans="10:10" x14ac:dyDescent="0.35">
      <c r="J1049"/>
    </row>
    <row r="1050" spans="10:10" x14ac:dyDescent="0.35">
      <c r="J1050"/>
    </row>
    <row r="1051" spans="10:10" x14ac:dyDescent="0.35">
      <c r="J1051"/>
    </row>
    <row r="1052" spans="10:10" x14ac:dyDescent="0.35">
      <c r="J1052"/>
    </row>
    <row r="1053" spans="10:10" x14ac:dyDescent="0.35">
      <c r="J1053"/>
    </row>
    <row r="1054" spans="10:10" x14ac:dyDescent="0.35">
      <c r="J1054"/>
    </row>
    <row r="1055" spans="10:10" x14ac:dyDescent="0.35">
      <c r="J1055"/>
    </row>
    <row r="1056" spans="10:10" x14ac:dyDescent="0.35">
      <c r="J1056"/>
    </row>
    <row r="1057" spans="10:10" x14ac:dyDescent="0.35">
      <c r="J1057"/>
    </row>
    <row r="1058" spans="10:10" x14ac:dyDescent="0.35">
      <c r="J1058"/>
    </row>
    <row r="1059" spans="10:10" x14ac:dyDescent="0.35">
      <c r="J1059"/>
    </row>
    <row r="1060" spans="10:10" x14ac:dyDescent="0.35">
      <c r="J1060"/>
    </row>
    <row r="1061" spans="10:10" x14ac:dyDescent="0.35">
      <c r="J1061"/>
    </row>
    <row r="1062" spans="10:10" x14ac:dyDescent="0.35">
      <c r="J1062"/>
    </row>
    <row r="1063" spans="10:10" x14ac:dyDescent="0.35">
      <c r="J1063"/>
    </row>
    <row r="1064" spans="10:10" x14ac:dyDescent="0.35">
      <c r="J1064"/>
    </row>
    <row r="1065" spans="10:10" x14ac:dyDescent="0.35">
      <c r="J1065"/>
    </row>
    <row r="1066" spans="10:10" x14ac:dyDescent="0.35">
      <c r="J1066"/>
    </row>
    <row r="1067" spans="10:10" x14ac:dyDescent="0.35">
      <c r="J1067"/>
    </row>
    <row r="1068" spans="10:10" x14ac:dyDescent="0.35">
      <c r="J1068"/>
    </row>
    <row r="1069" spans="10:10" x14ac:dyDescent="0.35">
      <c r="J1069"/>
    </row>
    <row r="1070" spans="10:10" x14ac:dyDescent="0.35">
      <c r="J1070"/>
    </row>
    <row r="1071" spans="10:10" x14ac:dyDescent="0.35">
      <c r="J1071"/>
    </row>
    <row r="1072" spans="10:10" x14ac:dyDescent="0.35">
      <c r="J1072"/>
    </row>
    <row r="1073" spans="10:10" x14ac:dyDescent="0.35">
      <c r="J1073"/>
    </row>
    <row r="1074" spans="10:10" x14ac:dyDescent="0.35">
      <c r="J1074"/>
    </row>
    <row r="1075" spans="10:10" x14ac:dyDescent="0.35">
      <c r="J1075"/>
    </row>
    <row r="1076" spans="10:10" x14ac:dyDescent="0.35">
      <c r="J1076"/>
    </row>
    <row r="1077" spans="10:10" x14ac:dyDescent="0.35">
      <c r="J1077"/>
    </row>
    <row r="1078" spans="10:10" x14ac:dyDescent="0.35">
      <c r="J1078"/>
    </row>
    <row r="1079" spans="10:10" x14ac:dyDescent="0.35">
      <c r="J1079"/>
    </row>
    <row r="1080" spans="10:10" x14ac:dyDescent="0.35">
      <c r="J1080"/>
    </row>
    <row r="1081" spans="10:10" x14ac:dyDescent="0.35">
      <c r="J1081"/>
    </row>
    <row r="1082" spans="10:10" x14ac:dyDescent="0.35">
      <c r="J1082"/>
    </row>
    <row r="1083" spans="10:10" x14ac:dyDescent="0.35">
      <c r="J1083"/>
    </row>
    <row r="1084" spans="10:10" x14ac:dyDescent="0.35">
      <c r="J1084"/>
    </row>
    <row r="1085" spans="10:10" x14ac:dyDescent="0.35">
      <c r="J1085"/>
    </row>
    <row r="1086" spans="10:10" x14ac:dyDescent="0.35">
      <c r="J1086"/>
    </row>
    <row r="1087" spans="10:10" x14ac:dyDescent="0.35">
      <c r="J1087"/>
    </row>
    <row r="1088" spans="10:10" x14ac:dyDescent="0.35">
      <c r="J1088"/>
    </row>
    <row r="1089" spans="10:10" x14ac:dyDescent="0.35">
      <c r="J1089"/>
    </row>
    <row r="1090" spans="10:10" x14ac:dyDescent="0.35">
      <c r="J1090"/>
    </row>
    <row r="1091" spans="10:10" x14ac:dyDescent="0.35">
      <c r="J1091"/>
    </row>
    <row r="1092" spans="10:10" x14ac:dyDescent="0.35">
      <c r="J1092"/>
    </row>
    <row r="1093" spans="10:10" x14ac:dyDescent="0.35">
      <c r="J1093"/>
    </row>
    <row r="1094" spans="10:10" x14ac:dyDescent="0.35">
      <c r="J1094"/>
    </row>
    <row r="1095" spans="10:10" x14ac:dyDescent="0.35">
      <c r="J1095"/>
    </row>
    <row r="1096" spans="10:10" x14ac:dyDescent="0.35">
      <c r="J1096"/>
    </row>
    <row r="1097" spans="10:10" x14ac:dyDescent="0.35">
      <c r="J1097"/>
    </row>
    <row r="1098" spans="10:10" x14ac:dyDescent="0.35">
      <c r="J1098"/>
    </row>
    <row r="1099" spans="10:10" x14ac:dyDescent="0.35">
      <c r="J1099"/>
    </row>
    <row r="1100" spans="10:10" x14ac:dyDescent="0.35">
      <c r="J1100"/>
    </row>
    <row r="1101" spans="10:10" x14ac:dyDescent="0.35">
      <c r="J1101"/>
    </row>
    <row r="1102" spans="10:10" x14ac:dyDescent="0.35">
      <c r="J1102"/>
    </row>
    <row r="1103" spans="10:10" x14ac:dyDescent="0.35">
      <c r="J1103"/>
    </row>
    <row r="1104" spans="10:10" x14ac:dyDescent="0.35">
      <c r="J1104"/>
    </row>
    <row r="1105" spans="10:10" x14ac:dyDescent="0.35">
      <c r="J1105"/>
    </row>
    <row r="1106" spans="10:10" x14ac:dyDescent="0.35">
      <c r="J1106"/>
    </row>
    <row r="1107" spans="10:10" x14ac:dyDescent="0.35">
      <c r="J1107"/>
    </row>
    <row r="1108" spans="10:10" x14ac:dyDescent="0.35">
      <c r="J1108"/>
    </row>
    <row r="1109" spans="10:10" x14ac:dyDescent="0.35">
      <c r="J1109"/>
    </row>
    <row r="1110" spans="10:10" x14ac:dyDescent="0.35">
      <c r="J1110"/>
    </row>
    <row r="1111" spans="10:10" x14ac:dyDescent="0.35">
      <c r="J1111"/>
    </row>
    <row r="1112" spans="10:10" x14ac:dyDescent="0.35">
      <c r="J1112"/>
    </row>
    <row r="1113" spans="10:10" x14ac:dyDescent="0.35">
      <c r="J1113"/>
    </row>
    <row r="1114" spans="10:10" x14ac:dyDescent="0.35">
      <c r="J1114"/>
    </row>
    <row r="1115" spans="10:10" x14ac:dyDescent="0.35">
      <c r="J1115"/>
    </row>
    <row r="1116" spans="10:10" x14ac:dyDescent="0.35">
      <c r="J1116"/>
    </row>
    <row r="1117" spans="10:10" x14ac:dyDescent="0.35">
      <c r="J1117"/>
    </row>
    <row r="1118" spans="10:10" x14ac:dyDescent="0.35">
      <c r="J1118"/>
    </row>
    <row r="1119" spans="10:10" x14ac:dyDescent="0.35">
      <c r="J1119"/>
    </row>
    <row r="1120" spans="10:10" x14ac:dyDescent="0.35">
      <c r="J1120"/>
    </row>
    <row r="1121" spans="10:10" x14ac:dyDescent="0.35">
      <c r="J1121"/>
    </row>
    <row r="1122" spans="10:10" x14ac:dyDescent="0.35">
      <c r="J1122"/>
    </row>
    <row r="1123" spans="10:10" x14ac:dyDescent="0.35">
      <c r="J1123"/>
    </row>
    <row r="1124" spans="10:10" x14ac:dyDescent="0.35">
      <c r="J1124"/>
    </row>
    <row r="1125" spans="10:10" x14ac:dyDescent="0.35">
      <c r="J1125"/>
    </row>
    <row r="1126" spans="10:10" x14ac:dyDescent="0.35">
      <c r="J1126"/>
    </row>
    <row r="1127" spans="10:10" x14ac:dyDescent="0.35">
      <c r="J1127"/>
    </row>
    <row r="1128" spans="10:10" x14ac:dyDescent="0.35">
      <c r="J1128"/>
    </row>
    <row r="1129" spans="10:10" x14ac:dyDescent="0.35">
      <c r="J1129"/>
    </row>
    <row r="1130" spans="10:10" x14ac:dyDescent="0.35">
      <c r="J1130"/>
    </row>
    <row r="1131" spans="10:10" x14ac:dyDescent="0.35">
      <c r="J1131"/>
    </row>
    <row r="1132" spans="10:10" x14ac:dyDescent="0.35">
      <c r="J1132"/>
    </row>
    <row r="1133" spans="10:10" x14ac:dyDescent="0.35">
      <c r="J1133"/>
    </row>
    <row r="1134" spans="10:10" x14ac:dyDescent="0.35">
      <c r="J1134"/>
    </row>
    <row r="1135" spans="10:10" x14ac:dyDescent="0.35">
      <c r="J1135"/>
    </row>
    <row r="1136" spans="10:10" x14ac:dyDescent="0.35">
      <c r="J1136"/>
    </row>
    <row r="1137" spans="10:10" x14ac:dyDescent="0.35">
      <c r="J1137"/>
    </row>
    <row r="1138" spans="10:10" x14ac:dyDescent="0.35">
      <c r="J1138"/>
    </row>
    <row r="1139" spans="10:10" x14ac:dyDescent="0.35">
      <c r="J1139"/>
    </row>
    <row r="1140" spans="10:10" x14ac:dyDescent="0.35">
      <c r="J1140"/>
    </row>
    <row r="1141" spans="10:10" x14ac:dyDescent="0.35">
      <c r="J1141"/>
    </row>
    <row r="1142" spans="10:10" x14ac:dyDescent="0.35">
      <c r="J1142"/>
    </row>
    <row r="1143" spans="10:10" x14ac:dyDescent="0.35">
      <c r="J1143"/>
    </row>
    <row r="1144" spans="10:10" x14ac:dyDescent="0.35">
      <c r="J1144"/>
    </row>
    <row r="1145" spans="10:10" x14ac:dyDescent="0.35">
      <c r="J1145"/>
    </row>
    <row r="1146" spans="10:10" x14ac:dyDescent="0.35">
      <c r="J1146"/>
    </row>
    <row r="1147" spans="10:10" x14ac:dyDescent="0.35">
      <c r="J1147"/>
    </row>
    <row r="1148" spans="10:10" x14ac:dyDescent="0.35">
      <c r="J1148"/>
    </row>
    <row r="1149" spans="10:10" x14ac:dyDescent="0.35">
      <c r="J1149"/>
    </row>
    <row r="1150" spans="10:10" x14ac:dyDescent="0.35">
      <c r="J1150"/>
    </row>
    <row r="1151" spans="10:10" x14ac:dyDescent="0.35">
      <c r="J1151"/>
    </row>
    <row r="1152" spans="10:10" x14ac:dyDescent="0.35">
      <c r="J1152"/>
    </row>
    <row r="1153" spans="10:10" x14ac:dyDescent="0.35">
      <c r="J1153"/>
    </row>
    <row r="1154" spans="10:10" x14ac:dyDescent="0.35">
      <c r="J1154"/>
    </row>
    <row r="1155" spans="10:10" x14ac:dyDescent="0.35">
      <c r="J1155"/>
    </row>
    <row r="1156" spans="10:10" x14ac:dyDescent="0.35">
      <c r="J1156"/>
    </row>
    <row r="1157" spans="10:10" x14ac:dyDescent="0.35">
      <c r="J1157"/>
    </row>
    <row r="1158" spans="10:10" x14ac:dyDescent="0.35">
      <c r="J1158"/>
    </row>
  </sheetData>
  <sheetProtection algorithmName="SHA-512" hashValue="bhLpXs/OTkxlh2hvjJjZ3th+DePQhy8JWJq9S/A6c3aCgeKMVXAr07iSz8N0FQtLH1Rub7MhZFE9Lvye+CKlxQ==" saltValue="MEtHsUCVUlR354v2tbe7Rg==" spinCount="100000" sheet="1" objects="1" scenarios="1"/>
  <protectedRanges>
    <protectedRange sqref="J62" name="Diapazons10"/>
    <protectedRange sqref="C8:C10 C14:C15" name="iNFLĀCIJA"/>
    <protectedRange sqref="C2:E2" name="Ieņēmumu starpība"/>
    <protectedRange sqref="C4:E5" name="Zudumu starpība"/>
    <protectedRange sqref="C7:C11 D12 D19 C19:C20 D21 C13:C16 D17" name="Inflācijas un darbaalagas starpība"/>
    <protectedRange sqref="C22:E22" name="Pārvades izmaksu starpība"/>
    <protectedRange sqref="C23:E23" name="cita sso izmaksu starpība"/>
    <protectedRange sqref="D24:E24" name="Neparedzētās izmaksas"/>
    <protectedRange sqref="C26:C29 C32:C43" name="Iepriekšēja perioda nobīdes"/>
    <protectedRange sqref="J56" name="Diapazons10_2"/>
  </protectedRanges>
  <mergeCells count="26">
    <mergeCell ref="G55:I55"/>
    <mergeCell ref="D18:E18"/>
    <mergeCell ref="D19:E19"/>
    <mergeCell ref="D20:E20"/>
    <mergeCell ref="D21:E21"/>
    <mergeCell ref="B54:I54"/>
    <mergeCell ref="D22:E22"/>
    <mergeCell ref="D23:E23"/>
    <mergeCell ref="D24:E24"/>
    <mergeCell ref="G62:I62"/>
    <mergeCell ref="G57:I57"/>
    <mergeCell ref="G58:I58"/>
    <mergeCell ref="G56:I56"/>
    <mergeCell ref="G59:I59"/>
    <mergeCell ref="G60:I60"/>
    <mergeCell ref="D6:E6"/>
    <mergeCell ref="D7:E7"/>
    <mergeCell ref="D8:E8"/>
    <mergeCell ref="D9:E9"/>
    <mergeCell ref="D11:E11"/>
    <mergeCell ref="D17:E17"/>
    <mergeCell ref="D13:E13"/>
    <mergeCell ref="D12:E12"/>
    <mergeCell ref="D14:E14"/>
    <mergeCell ref="D15:E15"/>
    <mergeCell ref="D16:E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4018-C1DD-4747-9B71-70A4DF2A6850}">
  <dimension ref="A1:L1158"/>
  <sheetViews>
    <sheetView zoomScaleNormal="100" workbookViewId="0">
      <selection activeCell="I58" sqref="I58"/>
    </sheetView>
  </sheetViews>
  <sheetFormatPr defaultRowHeight="14.5" x14ac:dyDescent="0.35"/>
  <cols>
    <col min="2" max="2" width="44.90625" customWidth="1"/>
    <col min="3" max="7" width="21.90625" customWidth="1"/>
    <col min="8" max="8" width="16.453125" customWidth="1"/>
    <col min="9" max="9" width="12.54296875" style="8" customWidth="1"/>
  </cols>
  <sheetData>
    <row r="1" spans="2:12" ht="43.5" x14ac:dyDescent="0.35">
      <c r="B1" s="1"/>
      <c r="C1" s="2" t="s">
        <v>144</v>
      </c>
      <c r="D1" s="2" t="s">
        <v>145</v>
      </c>
      <c r="E1" s="2" t="s">
        <v>146</v>
      </c>
      <c r="F1" s="2" t="s">
        <v>147</v>
      </c>
      <c r="G1" s="2" t="s">
        <v>136</v>
      </c>
      <c r="H1" s="2" t="s">
        <v>148</v>
      </c>
      <c r="I1" s="10" t="s">
        <v>45</v>
      </c>
    </row>
    <row r="2" spans="2:12" ht="29" x14ac:dyDescent="0.35">
      <c r="B2" s="5" t="s">
        <v>169</v>
      </c>
      <c r="C2" s="17">
        <f>'TP dati'!I34+'6_mēn_2_TP'!J59</f>
        <v>0</v>
      </c>
      <c r="D2" s="17">
        <f>'TP dati'!F39</f>
        <v>0</v>
      </c>
      <c r="E2" s="17">
        <f>'TP dati'!F40</f>
        <v>0</v>
      </c>
      <c r="F2" s="6" t="s">
        <v>46</v>
      </c>
      <c r="G2" s="6" t="s">
        <v>46</v>
      </c>
      <c r="H2" s="6">
        <f>D2+E2</f>
        <v>0</v>
      </c>
      <c r="I2" s="9">
        <f>H2-C2</f>
        <v>0</v>
      </c>
    </row>
    <row r="3" spans="2:12" ht="43.5" x14ac:dyDescent="0.35">
      <c r="B3" s="5" t="s">
        <v>170</v>
      </c>
      <c r="C3" s="6">
        <f>C4*C5</f>
        <v>0</v>
      </c>
      <c r="D3" s="6">
        <f>D4*D5</f>
        <v>0</v>
      </c>
      <c r="E3" s="6">
        <f>IF(D4+E4&lt;=C4,E4*E5,((C4-D4)*E5))</f>
        <v>0</v>
      </c>
      <c r="F3" s="6" t="s">
        <v>46</v>
      </c>
      <c r="G3" s="6" t="s">
        <v>46</v>
      </c>
      <c r="H3" s="6">
        <f>D3+E3</f>
        <v>0</v>
      </c>
      <c r="I3" s="9">
        <f>C3-H3</f>
        <v>0</v>
      </c>
    </row>
    <row r="4" spans="2:12" x14ac:dyDescent="0.35">
      <c r="B4" s="7" t="s">
        <v>47</v>
      </c>
      <c r="C4" s="17">
        <f>'TP dati'!F33</f>
        <v>0</v>
      </c>
      <c r="D4" s="76"/>
      <c r="E4" s="76"/>
      <c r="F4" s="6" t="s">
        <v>46</v>
      </c>
      <c r="G4" s="6" t="s">
        <v>46</v>
      </c>
      <c r="H4" s="6" t="s">
        <v>46</v>
      </c>
      <c r="I4" s="9" t="s">
        <v>46</v>
      </c>
    </row>
    <row r="5" spans="2:12" x14ac:dyDescent="0.35">
      <c r="B5" s="7" t="s">
        <v>171</v>
      </c>
      <c r="C5" s="17">
        <f>'TP dati'!F32</f>
        <v>0</v>
      </c>
      <c r="D5" s="76"/>
      <c r="E5" s="76"/>
      <c r="F5" s="6" t="s">
        <v>46</v>
      </c>
      <c r="G5" s="6" t="s">
        <v>46</v>
      </c>
      <c r="H5" s="6" t="s">
        <v>46</v>
      </c>
      <c r="I5" s="9" t="s">
        <v>46</v>
      </c>
    </row>
    <row r="6" spans="2:12" ht="43.5" x14ac:dyDescent="0.35">
      <c r="B6" s="5" t="s">
        <v>172</v>
      </c>
      <c r="C6" s="6">
        <f>C7</f>
        <v>0</v>
      </c>
      <c r="D6" s="260"/>
      <c r="E6" s="261"/>
      <c r="F6" s="6" t="s">
        <v>46</v>
      </c>
      <c r="G6" s="6" t="s">
        <v>46</v>
      </c>
      <c r="H6" s="6"/>
      <c r="I6" s="87" t="e">
        <f>D7*('TP dati'!G45-'TP dati'!G47)/'TP dati'!G45+D13*('TP dati'!F45-'TP dati'!F47)/'TP dati'!F45</f>
        <v>#DIV/0!</v>
      </c>
    </row>
    <row r="7" spans="2:12" ht="43.5" x14ac:dyDescent="0.35">
      <c r="B7" s="7" t="s">
        <v>48</v>
      </c>
      <c r="C7" s="17">
        <f>C8+C9+C10</f>
        <v>0</v>
      </c>
      <c r="D7" s="260">
        <f>C7</f>
        <v>0</v>
      </c>
      <c r="E7" s="261"/>
      <c r="F7" s="6" t="s">
        <v>46</v>
      </c>
      <c r="G7" s="6" t="s">
        <v>46</v>
      </c>
      <c r="H7" s="6" t="s">
        <v>46</v>
      </c>
      <c r="I7" s="9" t="s">
        <v>46</v>
      </c>
      <c r="L7" s="3"/>
    </row>
    <row r="8" spans="2:12" ht="58" x14ac:dyDescent="0.35">
      <c r="B8" s="7" t="s">
        <v>55</v>
      </c>
      <c r="C8" s="17">
        <f>'TP dati'!F18</f>
        <v>0</v>
      </c>
      <c r="D8" s="260">
        <f>C8</f>
        <v>0</v>
      </c>
      <c r="E8" s="261"/>
      <c r="F8" s="6"/>
      <c r="G8" s="6"/>
      <c r="H8" s="6"/>
      <c r="I8" s="9"/>
      <c r="L8" s="3"/>
    </row>
    <row r="9" spans="2:12" ht="60" customHeight="1" x14ac:dyDescent="0.35">
      <c r="B9" s="5" t="str">
        <f>'6_mēn_2_TP'!B9</f>
        <v>tarifu aprēķinā iekļautās personāla izmaksas, kas aprēķinātas, izmantojot kārtējā gada inflācijas prognozi un kas attiecināmas uz attiecīgo tarifu periodu </v>
      </c>
      <c r="C9" s="17">
        <f>'TP dati'!F13</f>
        <v>0</v>
      </c>
      <c r="D9" s="260">
        <f>C9</f>
        <v>0</v>
      </c>
      <c r="E9" s="261"/>
      <c r="F9" s="6"/>
      <c r="G9" s="6"/>
      <c r="H9" s="6"/>
      <c r="I9" s="9"/>
      <c r="L9" s="3"/>
    </row>
    <row r="10" spans="2:12" ht="43.5" x14ac:dyDescent="0.35">
      <c r="B10" s="7" t="s">
        <v>56</v>
      </c>
      <c r="C10" s="17">
        <f>'TP dati'!F22</f>
        <v>0</v>
      </c>
      <c r="D10" s="260">
        <f>'TP dati'!E22</f>
        <v>0</v>
      </c>
      <c r="E10" s="261"/>
      <c r="F10" s="6"/>
      <c r="G10" s="6"/>
      <c r="H10" s="6"/>
      <c r="I10" s="9"/>
      <c r="L10" s="3"/>
    </row>
    <row r="11" spans="2:12" x14ac:dyDescent="0.35">
      <c r="B11" s="13" t="s">
        <v>52</v>
      </c>
      <c r="C11" s="26">
        <f>'TP dati'!G44</f>
        <v>0</v>
      </c>
      <c r="D11" s="291"/>
      <c r="E11" s="292"/>
      <c r="F11" s="6" t="s">
        <v>46</v>
      </c>
      <c r="G11" s="6" t="s">
        <v>46</v>
      </c>
      <c r="H11" s="6" t="s">
        <v>46</v>
      </c>
      <c r="I11" s="9" t="s">
        <v>46</v>
      </c>
      <c r="L11" s="3"/>
    </row>
    <row r="12" spans="2:12" x14ac:dyDescent="0.35">
      <c r="B12" s="13" t="s">
        <v>53</v>
      </c>
      <c r="C12" s="6" t="s">
        <v>46</v>
      </c>
      <c r="D12" s="291">
        <f>'TP dati'!G46</f>
        <v>0</v>
      </c>
      <c r="E12" s="292"/>
      <c r="F12" s="6" t="s">
        <v>46</v>
      </c>
      <c r="G12" s="6" t="s">
        <v>46</v>
      </c>
      <c r="H12" s="6" t="s">
        <v>46</v>
      </c>
      <c r="I12" s="9" t="s">
        <v>46</v>
      </c>
    </row>
    <row r="13" spans="2:12" ht="43.5" x14ac:dyDescent="0.35">
      <c r="B13" s="7" t="s">
        <v>54</v>
      </c>
      <c r="C13" s="17">
        <f>C14+C15</f>
        <v>0</v>
      </c>
      <c r="D13" s="260">
        <f>C13</f>
        <v>0</v>
      </c>
      <c r="E13" s="261"/>
      <c r="F13" s="6" t="s">
        <v>46</v>
      </c>
      <c r="G13" s="6" t="s">
        <v>46</v>
      </c>
      <c r="H13" s="6" t="s">
        <v>46</v>
      </c>
      <c r="I13" s="9" t="s">
        <v>46</v>
      </c>
      <c r="L13" s="3"/>
    </row>
    <row r="14" spans="2:12" ht="58" x14ac:dyDescent="0.35">
      <c r="B14" s="7" t="s">
        <v>55</v>
      </c>
      <c r="C14" s="17">
        <f>'TP dati'!F17</f>
        <v>0</v>
      </c>
      <c r="D14" s="260">
        <f>C14</f>
        <v>0</v>
      </c>
      <c r="E14" s="261"/>
      <c r="F14" s="6"/>
      <c r="G14" s="6"/>
      <c r="H14" s="6"/>
      <c r="I14" s="9"/>
      <c r="L14" s="3"/>
    </row>
    <row r="15" spans="2:12" ht="43.5" x14ac:dyDescent="0.35">
      <c r="B15" s="7" t="s">
        <v>56</v>
      </c>
      <c r="C15" s="17">
        <f>'TP dati'!F21</f>
        <v>0</v>
      </c>
      <c r="D15" s="260">
        <f>C15</f>
        <v>0</v>
      </c>
      <c r="E15" s="261"/>
      <c r="F15" s="6"/>
      <c r="G15" s="6"/>
      <c r="H15" s="6"/>
      <c r="I15" s="9"/>
      <c r="L15" s="3"/>
    </row>
    <row r="16" spans="2:12" x14ac:dyDescent="0.35">
      <c r="B16" s="13" t="s">
        <v>52</v>
      </c>
      <c r="C16" s="26">
        <f>'TP dati'!F44</f>
        <v>0</v>
      </c>
      <c r="D16" s="291"/>
      <c r="E16" s="292"/>
      <c r="F16" s="6" t="s">
        <v>46</v>
      </c>
      <c r="G16" s="6" t="s">
        <v>46</v>
      </c>
      <c r="H16" s="6" t="s">
        <v>46</v>
      </c>
      <c r="I16" s="9" t="s">
        <v>46</v>
      </c>
      <c r="L16" s="3"/>
    </row>
    <row r="17" spans="2:9" x14ac:dyDescent="0.35">
      <c r="B17" s="13" t="s">
        <v>57</v>
      </c>
      <c r="C17" s="6" t="s">
        <v>46</v>
      </c>
      <c r="D17" s="291">
        <f>'TP dati'!F46</f>
        <v>0</v>
      </c>
      <c r="E17" s="292"/>
      <c r="F17" s="6" t="s">
        <v>46</v>
      </c>
      <c r="G17" s="6" t="s">
        <v>46</v>
      </c>
      <c r="H17" s="6" t="s">
        <v>46</v>
      </c>
      <c r="I17" s="9" t="s">
        <v>46</v>
      </c>
    </row>
    <row r="18" spans="2:9" ht="79.5" customHeight="1" x14ac:dyDescent="0.35">
      <c r="B18" s="5" t="s">
        <v>173</v>
      </c>
      <c r="C18" s="6">
        <f>C19</f>
        <v>0</v>
      </c>
      <c r="D18" s="260"/>
      <c r="E18" s="261"/>
      <c r="F18" s="6" t="s">
        <v>46</v>
      </c>
      <c r="G18" s="6" t="s">
        <v>46</v>
      </c>
      <c r="H18" s="6"/>
      <c r="I18" s="88" t="e">
        <f>D19*('TP dati'!G56-'TP dati'!G58)/'TP dati'!G56</f>
        <v>#DIV/0!</v>
      </c>
    </row>
    <row r="19" spans="2:9" ht="62" customHeight="1" x14ac:dyDescent="0.35">
      <c r="B19" s="5" t="s">
        <v>58</v>
      </c>
      <c r="C19" s="17">
        <f>'TP dati'!F14</f>
        <v>0</v>
      </c>
      <c r="D19" s="260">
        <f>C19</f>
        <v>0</v>
      </c>
      <c r="E19" s="261"/>
      <c r="F19" s="6" t="s">
        <v>46</v>
      </c>
      <c r="G19" s="6" t="s">
        <v>46</v>
      </c>
      <c r="H19" s="6" t="s">
        <v>46</v>
      </c>
      <c r="I19" s="9" t="s">
        <v>46</v>
      </c>
    </row>
    <row r="20" spans="2:9" ht="22" customHeight="1" x14ac:dyDescent="0.35">
      <c r="B20" s="13" t="s">
        <v>59</v>
      </c>
      <c r="C20" s="226">
        <f>'TP dati'!G55</f>
        <v>0</v>
      </c>
      <c r="D20" s="291"/>
      <c r="E20" s="292"/>
      <c r="F20" s="6" t="s">
        <v>46</v>
      </c>
      <c r="G20" s="6" t="s">
        <v>46</v>
      </c>
      <c r="H20" s="6" t="s">
        <v>46</v>
      </c>
      <c r="I20" s="9" t="s">
        <v>46</v>
      </c>
    </row>
    <row r="21" spans="2:9" ht="16.5" customHeight="1" x14ac:dyDescent="0.35">
      <c r="B21" s="13" t="s">
        <v>60</v>
      </c>
      <c r="C21" s="6" t="s">
        <v>46</v>
      </c>
      <c r="D21" s="291">
        <f>'TP dati'!G57</f>
        <v>0</v>
      </c>
      <c r="E21" s="292"/>
      <c r="F21" s="6" t="s">
        <v>46</v>
      </c>
      <c r="G21" s="6" t="s">
        <v>46</v>
      </c>
      <c r="H21" s="6" t="s">
        <v>46</v>
      </c>
      <c r="I21" s="9" t="s">
        <v>46</v>
      </c>
    </row>
    <row r="22" spans="2:9" ht="29" hidden="1" x14ac:dyDescent="0.35">
      <c r="B22" s="5" t="s">
        <v>61</v>
      </c>
      <c r="C22" s="17">
        <f>'TP dati'!F23</f>
        <v>0</v>
      </c>
      <c r="D22" s="263"/>
      <c r="E22" s="264"/>
      <c r="F22" s="6" t="s">
        <v>46</v>
      </c>
      <c r="G22" s="6" t="s">
        <v>46</v>
      </c>
      <c r="H22" s="6">
        <f>D22+D22</f>
        <v>0</v>
      </c>
      <c r="I22" s="9">
        <f>C22-H22</f>
        <v>0</v>
      </c>
    </row>
    <row r="23" spans="2:9" ht="43.5" hidden="1" x14ac:dyDescent="0.35">
      <c r="B23" s="5" t="s">
        <v>62</v>
      </c>
      <c r="C23" s="17">
        <f>'TP dati'!F30</f>
        <v>0</v>
      </c>
      <c r="D23" s="263"/>
      <c r="E23" s="264"/>
      <c r="F23" s="6" t="s">
        <v>46</v>
      </c>
      <c r="G23" s="6" t="s">
        <v>46</v>
      </c>
      <c r="H23" s="6">
        <f>D23</f>
        <v>0</v>
      </c>
      <c r="I23" s="9">
        <f>C23-H23</f>
        <v>0</v>
      </c>
    </row>
    <row r="24" spans="2:9" ht="72.5" x14ac:dyDescent="0.35">
      <c r="B24" s="5" t="s">
        <v>174</v>
      </c>
      <c r="C24" s="76">
        <v>0</v>
      </c>
      <c r="D24" s="263"/>
      <c r="E24" s="264"/>
      <c r="F24" s="6" t="s">
        <v>46</v>
      </c>
      <c r="G24" s="6" t="s">
        <v>46</v>
      </c>
      <c r="H24" s="6">
        <f>D24</f>
        <v>0</v>
      </c>
      <c r="I24" s="9">
        <f>C24-H24</f>
        <v>0</v>
      </c>
    </row>
    <row r="25" spans="2:9" ht="120.5" customHeight="1" x14ac:dyDescent="0.35">
      <c r="B25" s="5" t="s">
        <v>175</v>
      </c>
      <c r="C25" s="6" t="e">
        <f>C35-C28+C27-C26</f>
        <v>#DIV/0!</v>
      </c>
      <c r="D25" s="6" t="s">
        <v>46</v>
      </c>
      <c r="E25" s="6" t="s">
        <v>46</v>
      </c>
      <c r="F25" s="6" t="s">
        <v>46</v>
      </c>
      <c r="G25" s="6" t="s">
        <v>46</v>
      </c>
      <c r="H25" s="6" t="s">
        <v>46</v>
      </c>
      <c r="I25" s="9" t="e">
        <f>C25</f>
        <v>#DIV/0!</v>
      </c>
    </row>
    <row r="26" spans="2:9" x14ac:dyDescent="0.35">
      <c r="B26" s="5" t="s">
        <v>78</v>
      </c>
      <c r="C26" s="17">
        <f>'TP dati'!E38</f>
        <v>0</v>
      </c>
      <c r="D26" s="6" t="s">
        <v>46</v>
      </c>
      <c r="E26" s="6" t="s">
        <v>46</v>
      </c>
      <c r="F26" s="6" t="s">
        <v>46</v>
      </c>
      <c r="G26" s="6" t="s">
        <v>46</v>
      </c>
      <c r="H26" s="6" t="s">
        <v>46</v>
      </c>
      <c r="I26" s="9" t="s">
        <v>46</v>
      </c>
    </row>
    <row r="27" spans="2:9" x14ac:dyDescent="0.35">
      <c r="B27" s="5" t="s">
        <v>143</v>
      </c>
      <c r="C27" s="17">
        <f>'TP dati'!E41</f>
        <v>0</v>
      </c>
      <c r="D27" s="6" t="s">
        <v>46</v>
      </c>
      <c r="E27" s="6" t="s">
        <v>46</v>
      </c>
      <c r="F27" s="6" t="s">
        <v>46</v>
      </c>
      <c r="G27" s="6" t="s">
        <v>46</v>
      </c>
      <c r="H27" s="6" t="s">
        <v>46</v>
      </c>
      <c r="I27" s="9" t="s">
        <v>46</v>
      </c>
    </row>
    <row r="28" spans="2:9" ht="27.65" customHeight="1" x14ac:dyDescent="0.35">
      <c r="B28" s="12" t="s">
        <v>79</v>
      </c>
      <c r="C28" s="6">
        <f>SUM(C29:C34)</f>
        <v>0</v>
      </c>
      <c r="D28" s="6" t="s">
        <v>46</v>
      </c>
      <c r="E28" s="6" t="s">
        <v>46</v>
      </c>
      <c r="F28" s="6" t="s">
        <v>46</v>
      </c>
      <c r="G28" s="6" t="s">
        <v>46</v>
      </c>
      <c r="H28" s="6" t="s">
        <v>46</v>
      </c>
      <c r="I28" s="9" t="s">
        <v>46</v>
      </c>
    </row>
    <row r="29" spans="2:9" ht="27.65" customHeight="1" x14ac:dyDescent="0.35">
      <c r="B29" s="7" t="s">
        <v>167</v>
      </c>
      <c r="C29" s="76"/>
      <c r="D29" s="6" t="s">
        <v>46</v>
      </c>
      <c r="E29" s="6" t="s">
        <v>46</v>
      </c>
      <c r="F29" s="6" t="s">
        <v>46</v>
      </c>
      <c r="G29" s="6" t="s">
        <v>46</v>
      </c>
      <c r="H29" s="6"/>
      <c r="I29" s="9"/>
    </row>
    <row r="30" spans="2:9" ht="21.9" customHeight="1" x14ac:dyDescent="0.35">
      <c r="B30" s="7" t="s">
        <v>66</v>
      </c>
      <c r="C30" s="76"/>
      <c r="D30" s="6" t="s">
        <v>46</v>
      </c>
      <c r="E30" s="6" t="s">
        <v>46</v>
      </c>
      <c r="F30" s="6" t="s">
        <v>46</v>
      </c>
      <c r="G30" s="6" t="s">
        <v>46</v>
      </c>
      <c r="H30" s="6"/>
      <c r="I30" s="9"/>
    </row>
    <row r="31" spans="2:9" ht="27.65" customHeight="1" x14ac:dyDescent="0.35">
      <c r="B31" s="7" t="s">
        <v>67</v>
      </c>
      <c r="C31" s="76"/>
      <c r="D31" s="6" t="s">
        <v>46</v>
      </c>
      <c r="E31" s="6" t="s">
        <v>46</v>
      </c>
      <c r="F31" s="6" t="s">
        <v>46</v>
      </c>
      <c r="G31" s="6" t="s">
        <v>46</v>
      </c>
      <c r="H31" s="6"/>
      <c r="I31" s="9"/>
    </row>
    <row r="32" spans="2:9" ht="22.5" hidden="1" customHeight="1" x14ac:dyDescent="0.35">
      <c r="B32" s="7" t="s">
        <v>20</v>
      </c>
      <c r="C32" s="76"/>
      <c r="D32" s="6" t="s">
        <v>46</v>
      </c>
      <c r="E32" s="6" t="s">
        <v>46</v>
      </c>
      <c r="F32" s="6" t="s">
        <v>46</v>
      </c>
      <c r="G32" s="6" t="s">
        <v>46</v>
      </c>
      <c r="H32" s="6"/>
      <c r="I32" s="9"/>
    </row>
    <row r="33" spans="2:9" ht="27.65" hidden="1" customHeight="1" x14ac:dyDescent="0.35">
      <c r="B33" s="7" t="s">
        <v>31</v>
      </c>
      <c r="C33" s="76"/>
      <c r="D33" s="6" t="s">
        <v>46</v>
      </c>
      <c r="E33" s="6" t="s">
        <v>46</v>
      </c>
      <c r="F33" s="6" t="s">
        <v>46</v>
      </c>
      <c r="G33" s="6" t="s">
        <v>46</v>
      </c>
      <c r="H33" s="6"/>
      <c r="I33" s="9"/>
    </row>
    <row r="34" spans="2:9" ht="27.65" customHeight="1" x14ac:dyDescent="0.35">
      <c r="B34" s="7" t="s">
        <v>68</v>
      </c>
      <c r="C34" s="76"/>
      <c r="D34" s="6" t="s">
        <v>46</v>
      </c>
      <c r="E34" s="6" t="s">
        <v>46</v>
      </c>
      <c r="F34" s="6" t="s">
        <v>46</v>
      </c>
      <c r="G34" s="6" t="s">
        <v>46</v>
      </c>
      <c r="H34" s="6"/>
      <c r="I34" s="9"/>
    </row>
    <row r="35" spans="2:9" x14ac:dyDescent="0.35">
      <c r="B35" s="12" t="s">
        <v>69</v>
      </c>
      <c r="C35" s="6" t="e">
        <f>C36+SUM(C39:C43)</f>
        <v>#DIV/0!</v>
      </c>
      <c r="D35" s="6" t="s">
        <v>46</v>
      </c>
      <c r="E35" s="6" t="s">
        <v>46</v>
      </c>
      <c r="F35" s="6" t="s">
        <v>46</v>
      </c>
      <c r="G35" s="6" t="s">
        <v>46</v>
      </c>
      <c r="H35" s="6" t="s">
        <v>46</v>
      </c>
      <c r="I35" s="9" t="s">
        <v>46</v>
      </c>
    </row>
    <row r="36" spans="2:9" ht="29" x14ac:dyDescent="0.35">
      <c r="B36" s="7" t="s">
        <v>167</v>
      </c>
      <c r="C36" s="17">
        <f>C37*C38</f>
        <v>0</v>
      </c>
      <c r="D36" s="6" t="s">
        <v>46</v>
      </c>
      <c r="E36" s="6" t="s">
        <v>46</v>
      </c>
      <c r="F36" s="6" t="s">
        <v>46</v>
      </c>
      <c r="G36" s="6" t="s">
        <v>46</v>
      </c>
      <c r="H36" s="6"/>
      <c r="I36" s="9"/>
    </row>
    <row r="37" spans="2:9" x14ac:dyDescent="0.35">
      <c r="B37" s="7" t="s">
        <v>47</v>
      </c>
      <c r="C37" s="76"/>
      <c r="D37" s="6"/>
      <c r="E37" s="6"/>
      <c r="F37" s="6"/>
      <c r="G37" s="6"/>
      <c r="H37" s="6"/>
      <c r="I37" s="9"/>
    </row>
    <row r="38" spans="2:9" x14ac:dyDescent="0.35">
      <c r="B38" s="7" t="s">
        <v>171</v>
      </c>
      <c r="C38" s="76"/>
      <c r="D38" s="6"/>
      <c r="E38" s="6"/>
      <c r="F38" s="6"/>
      <c r="G38" s="6"/>
      <c r="H38" s="6"/>
      <c r="I38" s="9"/>
    </row>
    <row r="39" spans="2:9" x14ac:dyDescent="0.35">
      <c r="B39" s="7" t="s">
        <v>66</v>
      </c>
      <c r="C39" s="17" t="e">
        <f>'6_mēn_2_TP'!D7*('TP dati'!F47-'TP dati'!F49)/'TP dati'!F47+'6_mēn_2_TP'!D13*('TP dati'!E47-'TP dati'!E49)/'TP dati'!E47</f>
        <v>#DIV/0!</v>
      </c>
      <c r="D39" s="6" t="s">
        <v>46</v>
      </c>
      <c r="E39" s="6" t="s">
        <v>46</v>
      </c>
      <c r="F39" s="6" t="s">
        <v>46</v>
      </c>
      <c r="G39" s="6" t="s">
        <v>46</v>
      </c>
      <c r="H39" s="6"/>
      <c r="I39" s="9"/>
    </row>
    <row r="40" spans="2:9" ht="29" x14ac:dyDescent="0.35">
      <c r="B40" s="7" t="s">
        <v>67</v>
      </c>
      <c r="C40" s="17" t="e">
        <f>'6_mēn_2_TP'!D19*('TP dati'!F56-'TP dati'!F58)/'TP dati'!F56</f>
        <v>#DIV/0!</v>
      </c>
      <c r="D40" s="6" t="s">
        <v>46</v>
      </c>
      <c r="E40" s="6" t="s">
        <v>46</v>
      </c>
      <c r="F40" s="6" t="s">
        <v>46</v>
      </c>
      <c r="G40" s="6" t="s">
        <v>46</v>
      </c>
      <c r="H40" s="6"/>
      <c r="I40" s="9"/>
    </row>
    <row r="41" spans="2:9" hidden="1" x14ac:dyDescent="0.35">
      <c r="B41" s="7" t="s">
        <v>20</v>
      </c>
      <c r="C41" s="76"/>
      <c r="D41" s="6" t="s">
        <v>46</v>
      </c>
      <c r="E41" s="6" t="s">
        <v>46</v>
      </c>
      <c r="F41" s="6" t="s">
        <v>46</v>
      </c>
      <c r="G41" s="6" t="s">
        <v>46</v>
      </c>
      <c r="H41" s="6"/>
      <c r="I41" s="9"/>
    </row>
    <row r="42" spans="2:9" ht="29" hidden="1" x14ac:dyDescent="0.35">
      <c r="B42" s="7" t="s">
        <v>31</v>
      </c>
      <c r="C42" s="76"/>
      <c r="D42" s="6" t="s">
        <v>46</v>
      </c>
      <c r="E42" s="6" t="s">
        <v>46</v>
      </c>
      <c r="F42" s="6" t="s">
        <v>46</v>
      </c>
      <c r="G42" s="6" t="s">
        <v>46</v>
      </c>
      <c r="H42" s="6"/>
      <c r="I42" s="9"/>
    </row>
    <row r="43" spans="2:9" ht="29" x14ac:dyDescent="0.35">
      <c r="B43" s="7" t="s">
        <v>68</v>
      </c>
      <c r="C43" s="76"/>
      <c r="D43" s="6" t="s">
        <v>46</v>
      </c>
      <c r="E43" s="6" t="s">
        <v>46</v>
      </c>
      <c r="F43" s="6" t="s">
        <v>46</v>
      </c>
      <c r="G43" s="6" t="s">
        <v>46</v>
      </c>
      <c r="H43" s="6"/>
      <c r="I43" s="9"/>
    </row>
    <row r="44" spans="2:9" ht="31" x14ac:dyDescent="0.35">
      <c r="B44" s="7" t="s">
        <v>180</v>
      </c>
      <c r="C44" s="6" t="s">
        <v>46</v>
      </c>
      <c r="D44" s="6" t="s">
        <v>46</v>
      </c>
      <c r="E44" s="6" t="s">
        <v>46</v>
      </c>
      <c r="F44" s="6">
        <f>F45+F50+F53</f>
        <v>0</v>
      </c>
      <c r="G44" s="6">
        <f>G45+G50+G53</f>
        <v>0</v>
      </c>
      <c r="H44" s="6" t="s">
        <v>46</v>
      </c>
      <c r="I44" s="9">
        <f>SUM(F44:G44)</f>
        <v>0</v>
      </c>
    </row>
    <row r="45" spans="2:9" ht="29" x14ac:dyDescent="0.35">
      <c r="B45" s="7" t="s">
        <v>167</v>
      </c>
      <c r="C45" s="6" t="s">
        <v>46</v>
      </c>
      <c r="D45" s="6" t="s">
        <v>46</v>
      </c>
      <c r="E45" s="6" t="s">
        <v>46</v>
      </c>
      <c r="F45" s="6">
        <f>F48*F49-F46*F47</f>
        <v>0</v>
      </c>
      <c r="G45" s="6">
        <f>G48*G49-G46*G47</f>
        <v>0</v>
      </c>
      <c r="H45" s="6" t="s">
        <v>46</v>
      </c>
      <c r="I45" s="9">
        <f>SUM(F45:G45)</f>
        <v>0</v>
      </c>
    </row>
    <row r="46" spans="2:9" x14ac:dyDescent="0.35">
      <c r="B46" s="7" t="s">
        <v>176</v>
      </c>
      <c r="C46" s="6" t="s">
        <v>46</v>
      </c>
      <c r="D46" s="6" t="s">
        <v>46</v>
      </c>
      <c r="E46" s="6" t="s">
        <v>46</v>
      </c>
      <c r="F46" s="76"/>
      <c r="G46" s="76"/>
      <c r="H46" s="6" t="s">
        <v>46</v>
      </c>
      <c r="I46" s="9" t="s">
        <v>46</v>
      </c>
    </row>
    <row r="47" spans="2:9" x14ac:dyDescent="0.35">
      <c r="B47" s="7" t="s">
        <v>177</v>
      </c>
      <c r="C47" s="6" t="s">
        <v>46</v>
      </c>
      <c r="D47" s="6" t="s">
        <v>46</v>
      </c>
      <c r="E47" s="6" t="s">
        <v>46</v>
      </c>
      <c r="F47" s="76"/>
      <c r="G47" s="76"/>
      <c r="H47" s="6" t="s">
        <v>46</v>
      </c>
      <c r="I47" s="9" t="s">
        <v>46</v>
      </c>
    </row>
    <row r="48" spans="2:9" ht="24.75" customHeight="1" x14ac:dyDescent="0.35">
      <c r="B48" s="7" t="s">
        <v>178</v>
      </c>
      <c r="C48" s="6" t="s">
        <v>46</v>
      </c>
      <c r="D48" s="6" t="s">
        <v>46</v>
      </c>
      <c r="E48" s="6" t="s">
        <v>46</v>
      </c>
      <c r="F48" s="76"/>
      <c r="G48" s="76"/>
      <c r="H48" s="6" t="s">
        <v>46</v>
      </c>
      <c r="I48" s="9" t="s">
        <v>46</v>
      </c>
    </row>
    <row r="49" spans="1:9" ht="24.75" customHeight="1" x14ac:dyDescent="0.35">
      <c r="B49" s="7" t="s">
        <v>179</v>
      </c>
      <c r="C49" s="6" t="s">
        <v>46</v>
      </c>
      <c r="D49" s="6" t="s">
        <v>46</v>
      </c>
      <c r="E49" s="6" t="s">
        <v>46</v>
      </c>
      <c r="F49" s="76"/>
      <c r="G49" s="76"/>
      <c r="H49" s="6" t="s">
        <v>46</v>
      </c>
      <c r="I49" s="9" t="s">
        <v>46</v>
      </c>
    </row>
    <row r="50" spans="1:9" hidden="1" x14ac:dyDescent="0.35">
      <c r="B50" s="5" t="s">
        <v>70</v>
      </c>
      <c r="C50" s="6" t="s">
        <v>46</v>
      </c>
      <c r="D50" s="6" t="s">
        <v>46</v>
      </c>
      <c r="E50" s="6" t="s">
        <v>46</v>
      </c>
      <c r="F50" s="6">
        <f>F52-F51</f>
        <v>0</v>
      </c>
      <c r="G50" s="6">
        <f>G52-G51</f>
        <v>0</v>
      </c>
      <c r="H50" s="6" t="s">
        <v>46</v>
      </c>
      <c r="I50" s="9">
        <f>SUM(F50:G50)</f>
        <v>0</v>
      </c>
    </row>
    <row r="51" spans="1:9" hidden="1" x14ac:dyDescent="0.35">
      <c r="B51" s="7" t="s">
        <v>71</v>
      </c>
      <c r="C51" s="6" t="s">
        <v>46</v>
      </c>
      <c r="D51" s="6" t="s">
        <v>46</v>
      </c>
      <c r="E51" s="6" t="s">
        <v>46</v>
      </c>
      <c r="F51" s="76"/>
      <c r="G51" s="76"/>
      <c r="H51" s="6" t="s">
        <v>46</v>
      </c>
      <c r="I51" s="9" t="s">
        <v>46</v>
      </c>
    </row>
    <row r="52" spans="1:9" ht="29" hidden="1" x14ac:dyDescent="0.35">
      <c r="B52" s="7" t="s">
        <v>72</v>
      </c>
      <c r="C52" s="6" t="s">
        <v>46</v>
      </c>
      <c r="D52" s="6" t="s">
        <v>46</v>
      </c>
      <c r="E52" s="6" t="s">
        <v>46</v>
      </c>
      <c r="F52" s="76"/>
      <c r="G52" s="76"/>
      <c r="H52" s="6" t="s">
        <v>46</v>
      </c>
      <c r="I52" s="9" t="s">
        <v>46</v>
      </c>
    </row>
    <row r="53" spans="1:9" ht="43.5" x14ac:dyDescent="0.35">
      <c r="B53" s="5" t="s">
        <v>73</v>
      </c>
      <c r="C53" s="6" t="s">
        <v>46</v>
      </c>
      <c r="D53" s="6" t="s">
        <v>46</v>
      </c>
      <c r="E53" s="6" t="s">
        <v>46</v>
      </c>
      <c r="F53" s="76"/>
      <c r="G53" s="76"/>
      <c r="H53" s="6" t="s">
        <v>46</v>
      </c>
      <c r="I53" s="9">
        <f>SUM(F53:G53)</f>
        <v>0</v>
      </c>
    </row>
    <row r="54" spans="1:9" x14ac:dyDescent="0.35">
      <c r="B54" s="265" t="s">
        <v>74</v>
      </c>
      <c r="C54" s="266"/>
      <c r="D54" s="266"/>
      <c r="E54" s="266"/>
      <c r="F54" s="266"/>
      <c r="G54" s="266"/>
      <c r="H54" s="267"/>
      <c r="I54" s="252" t="e">
        <f>I3+I6+I22+I23+I24+I25+I44-I2</f>
        <v>#DIV/0!</v>
      </c>
    </row>
    <row r="55" spans="1:9" x14ac:dyDescent="0.35">
      <c r="B55" s="4" t="s">
        <v>75</v>
      </c>
      <c r="F55" s="293"/>
      <c r="G55" s="293"/>
      <c r="H55" s="293"/>
      <c r="I55" s="18"/>
    </row>
    <row r="56" spans="1:9" ht="15.5" x14ac:dyDescent="0.35">
      <c r="B56" s="4"/>
      <c r="F56" s="282" t="s">
        <v>117</v>
      </c>
      <c r="G56" s="283"/>
      <c r="H56" s="284"/>
      <c r="I56" s="39" t="e">
        <f>IF(AVERAGE(D5:E5)-C5&gt;6,I3,0)</f>
        <v>#DIV/0!</v>
      </c>
    </row>
    <row r="57" spans="1:9" ht="17.399999999999999" customHeight="1" x14ac:dyDescent="0.35">
      <c r="F57" s="296" t="s">
        <v>76</v>
      </c>
      <c r="G57" s="296"/>
      <c r="H57" s="296"/>
      <c r="I57" s="29" t="e">
        <f>IF(ABS(I54/I62)&lt;=0.01,0,IF(AND(I54&gt;0,I54&gt;I62*0.01),I54,IF(AND(I54&lt;0,ABS(I54)&lt;=I62*0.25,ABS(I54)&gt;=I62*0.01),I54,-I62*0.25)))</f>
        <v>#DIV/0!</v>
      </c>
    </row>
    <row r="58" spans="1:9" ht="18.5" customHeight="1" x14ac:dyDescent="0.35">
      <c r="A58" s="31"/>
      <c r="B58" s="31"/>
      <c r="C58" s="31"/>
      <c r="F58" s="295" t="str">
        <f>'6_mēn_2_TP'!G58</f>
        <v xml:space="preserve">Uzkrājums no iepriekšējā gada </v>
      </c>
      <c r="G58" s="295"/>
      <c r="H58" s="295"/>
      <c r="I58" s="18"/>
    </row>
    <row r="59" spans="1:9" ht="15.65" customHeight="1" x14ac:dyDescent="0.35">
      <c r="B59" s="4"/>
      <c r="F59" s="295" t="str">
        <f>'6_mēn_2_TP'!G59</f>
        <v>Izmantotais Regulatīvā rēķina apmērs</v>
      </c>
      <c r="G59" s="295"/>
      <c r="H59" s="295"/>
      <c r="I59" s="18"/>
    </row>
    <row r="60" spans="1:9" ht="18" customHeight="1" x14ac:dyDescent="0.55000000000000004">
      <c r="B60" s="4"/>
      <c r="F60" s="294" t="s">
        <v>74</v>
      </c>
      <c r="G60" s="294"/>
      <c r="H60" s="294"/>
      <c r="I60" s="30" t="e">
        <f>I54+I58-I59+I56</f>
        <v>#DIV/0!</v>
      </c>
    </row>
    <row r="61" spans="1:9" ht="31.25" customHeight="1" x14ac:dyDescent="0.35">
      <c r="I61"/>
    </row>
    <row r="62" spans="1:9" x14ac:dyDescent="0.35">
      <c r="F62" s="269" t="s">
        <v>107</v>
      </c>
      <c r="G62" s="269"/>
      <c r="H62" s="269"/>
      <c r="I62" s="6">
        <f>'6_mēn_2_TP'!J62</f>
        <v>0</v>
      </c>
    </row>
    <row r="63" spans="1:9" x14ac:dyDescent="0.35">
      <c r="I63"/>
    </row>
    <row r="64" spans="1:9" x14ac:dyDescent="0.35">
      <c r="I64"/>
    </row>
    <row r="65" spans="9:9" x14ac:dyDescent="0.35">
      <c r="I65"/>
    </row>
    <row r="66" spans="9:9" x14ac:dyDescent="0.35">
      <c r="I66"/>
    </row>
    <row r="67" spans="9:9" x14ac:dyDescent="0.35">
      <c r="I67"/>
    </row>
    <row r="68" spans="9:9" x14ac:dyDescent="0.35">
      <c r="I68"/>
    </row>
    <row r="69" spans="9:9" x14ac:dyDescent="0.35">
      <c r="I69"/>
    </row>
    <row r="70" spans="9:9" x14ac:dyDescent="0.35">
      <c r="I70"/>
    </row>
    <row r="71" spans="9:9" x14ac:dyDescent="0.35">
      <c r="I71"/>
    </row>
    <row r="72" spans="9:9" x14ac:dyDescent="0.35">
      <c r="I72"/>
    </row>
    <row r="73" spans="9:9" x14ac:dyDescent="0.35">
      <c r="I73"/>
    </row>
    <row r="74" spans="9:9" x14ac:dyDescent="0.35">
      <c r="I74"/>
    </row>
    <row r="75" spans="9:9" x14ac:dyDescent="0.35">
      <c r="I75"/>
    </row>
    <row r="76" spans="9:9" x14ac:dyDescent="0.35">
      <c r="I76"/>
    </row>
    <row r="77" spans="9:9" x14ac:dyDescent="0.35">
      <c r="I77"/>
    </row>
    <row r="78" spans="9:9" x14ac:dyDescent="0.35">
      <c r="I78"/>
    </row>
    <row r="79" spans="9:9" x14ac:dyDescent="0.35">
      <c r="I79"/>
    </row>
    <row r="80" spans="9:9" x14ac:dyDescent="0.35">
      <c r="I80"/>
    </row>
    <row r="81" spans="9:9" x14ac:dyDescent="0.35">
      <c r="I81"/>
    </row>
    <row r="82" spans="9:9" x14ac:dyDescent="0.35">
      <c r="I82"/>
    </row>
    <row r="83" spans="9:9" x14ac:dyDescent="0.35">
      <c r="I83"/>
    </row>
    <row r="84" spans="9:9" x14ac:dyDescent="0.35">
      <c r="I84"/>
    </row>
    <row r="85" spans="9:9" x14ac:dyDescent="0.35">
      <c r="I85"/>
    </row>
    <row r="86" spans="9:9" x14ac:dyDescent="0.35">
      <c r="I86"/>
    </row>
    <row r="87" spans="9:9" x14ac:dyDescent="0.35">
      <c r="I87"/>
    </row>
    <row r="88" spans="9:9" x14ac:dyDescent="0.35">
      <c r="I88"/>
    </row>
    <row r="89" spans="9:9" x14ac:dyDescent="0.35">
      <c r="I89"/>
    </row>
    <row r="90" spans="9:9" x14ac:dyDescent="0.35">
      <c r="I90"/>
    </row>
    <row r="91" spans="9:9" x14ac:dyDescent="0.35">
      <c r="I91"/>
    </row>
    <row r="92" spans="9:9" x14ac:dyDescent="0.35">
      <c r="I92"/>
    </row>
    <row r="93" spans="9:9" x14ac:dyDescent="0.35">
      <c r="I93"/>
    </row>
    <row r="94" spans="9:9" x14ac:dyDescent="0.35">
      <c r="I94"/>
    </row>
    <row r="95" spans="9:9" x14ac:dyDescent="0.35">
      <c r="I95"/>
    </row>
    <row r="96" spans="9:9" x14ac:dyDescent="0.35">
      <c r="I96"/>
    </row>
    <row r="97" spans="9:9" x14ac:dyDescent="0.35">
      <c r="I97"/>
    </row>
    <row r="98" spans="9:9" x14ac:dyDescent="0.35">
      <c r="I98"/>
    </row>
    <row r="99" spans="9:9" x14ac:dyDescent="0.35">
      <c r="I99"/>
    </row>
    <row r="100" spans="9:9" x14ac:dyDescent="0.35">
      <c r="I100"/>
    </row>
    <row r="101" spans="9:9" x14ac:dyDescent="0.35">
      <c r="I101"/>
    </row>
    <row r="102" spans="9:9" x14ac:dyDescent="0.35">
      <c r="I102"/>
    </row>
    <row r="103" spans="9:9" x14ac:dyDescent="0.35">
      <c r="I103"/>
    </row>
    <row r="104" spans="9:9" x14ac:dyDescent="0.35">
      <c r="I104"/>
    </row>
    <row r="105" spans="9:9" x14ac:dyDescent="0.35">
      <c r="I105"/>
    </row>
    <row r="106" spans="9:9" x14ac:dyDescent="0.35">
      <c r="I106"/>
    </row>
    <row r="107" spans="9:9" x14ac:dyDescent="0.35">
      <c r="I107"/>
    </row>
    <row r="108" spans="9:9" x14ac:dyDescent="0.35">
      <c r="I108"/>
    </row>
    <row r="109" spans="9:9" x14ac:dyDescent="0.35">
      <c r="I109"/>
    </row>
    <row r="110" spans="9:9" x14ac:dyDescent="0.35">
      <c r="I110"/>
    </row>
    <row r="111" spans="9:9" x14ac:dyDescent="0.35">
      <c r="I111"/>
    </row>
    <row r="112" spans="9:9" x14ac:dyDescent="0.35">
      <c r="I112"/>
    </row>
    <row r="113" spans="9:9" x14ac:dyDescent="0.35">
      <c r="I113"/>
    </row>
    <row r="114" spans="9:9" x14ac:dyDescent="0.35">
      <c r="I114"/>
    </row>
    <row r="115" spans="9:9" x14ac:dyDescent="0.35">
      <c r="I115"/>
    </row>
    <row r="116" spans="9:9" x14ac:dyDescent="0.35">
      <c r="I116"/>
    </row>
    <row r="117" spans="9:9" x14ac:dyDescent="0.35">
      <c r="I117"/>
    </row>
    <row r="118" spans="9:9" x14ac:dyDescent="0.35">
      <c r="I118"/>
    </row>
    <row r="119" spans="9:9" x14ac:dyDescent="0.35">
      <c r="I119"/>
    </row>
    <row r="120" spans="9:9" x14ac:dyDescent="0.35">
      <c r="I120"/>
    </row>
    <row r="121" spans="9:9" x14ac:dyDescent="0.35">
      <c r="I121"/>
    </row>
    <row r="122" spans="9:9" x14ac:dyDescent="0.35">
      <c r="I122"/>
    </row>
    <row r="123" spans="9:9" x14ac:dyDescent="0.35">
      <c r="I123"/>
    </row>
    <row r="124" spans="9:9" x14ac:dyDescent="0.35">
      <c r="I124"/>
    </row>
    <row r="125" spans="9:9" x14ac:dyDescent="0.35">
      <c r="I125"/>
    </row>
    <row r="126" spans="9:9" x14ac:dyDescent="0.35">
      <c r="I126"/>
    </row>
    <row r="127" spans="9:9" x14ac:dyDescent="0.35">
      <c r="I127"/>
    </row>
    <row r="128" spans="9:9" x14ac:dyDescent="0.35">
      <c r="I128"/>
    </row>
    <row r="129" spans="9:9" x14ac:dyDescent="0.35">
      <c r="I129"/>
    </row>
    <row r="130" spans="9:9" x14ac:dyDescent="0.35">
      <c r="I130"/>
    </row>
    <row r="131" spans="9:9" x14ac:dyDescent="0.35">
      <c r="I131"/>
    </row>
    <row r="132" spans="9:9" x14ac:dyDescent="0.35">
      <c r="I132"/>
    </row>
    <row r="133" spans="9:9" x14ac:dyDescent="0.35">
      <c r="I133"/>
    </row>
    <row r="134" spans="9:9" x14ac:dyDescent="0.35">
      <c r="I134"/>
    </row>
    <row r="135" spans="9:9" x14ac:dyDescent="0.35">
      <c r="I135"/>
    </row>
    <row r="136" spans="9:9" x14ac:dyDescent="0.35">
      <c r="I136"/>
    </row>
    <row r="137" spans="9:9" x14ac:dyDescent="0.35">
      <c r="I137"/>
    </row>
    <row r="138" spans="9:9" x14ac:dyDescent="0.35">
      <c r="I138"/>
    </row>
    <row r="139" spans="9:9" x14ac:dyDescent="0.35">
      <c r="I139"/>
    </row>
    <row r="140" spans="9:9" x14ac:dyDescent="0.35">
      <c r="I140"/>
    </row>
    <row r="141" spans="9:9" x14ac:dyDescent="0.35">
      <c r="I141"/>
    </row>
    <row r="142" spans="9:9" x14ac:dyDescent="0.35">
      <c r="I142"/>
    </row>
    <row r="143" spans="9:9" x14ac:dyDescent="0.35">
      <c r="I143"/>
    </row>
    <row r="144" spans="9:9" x14ac:dyDescent="0.35">
      <c r="I144"/>
    </row>
    <row r="145" spans="9:9" x14ac:dyDescent="0.35">
      <c r="I145"/>
    </row>
    <row r="146" spans="9:9" x14ac:dyDescent="0.35">
      <c r="I146"/>
    </row>
    <row r="147" spans="9:9" x14ac:dyDescent="0.35">
      <c r="I147"/>
    </row>
    <row r="148" spans="9:9" x14ac:dyDescent="0.35">
      <c r="I148"/>
    </row>
    <row r="149" spans="9:9" x14ac:dyDescent="0.35">
      <c r="I149"/>
    </row>
    <row r="150" spans="9:9" x14ac:dyDescent="0.35">
      <c r="I150"/>
    </row>
    <row r="151" spans="9:9" x14ac:dyDescent="0.35">
      <c r="I151"/>
    </row>
    <row r="152" spans="9:9" x14ac:dyDescent="0.35">
      <c r="I152"/>
    </row>
    <row r="153" spans="9:9" x14ac:dyDescent="0.35">
      <c r="I153"/>
    </row>
    <row r="154" spans="9:9" x14ac:dyDescent="0.35">
      <c r="I154"/>
    </row>
    <row r="155" spans="9:9" x14ac:dyDescent="0.35">
      <c r="I155"/>
    </row>
    <row r="156" spans="9:9" x14ac:dyDescent="0.35">
      <c r="I156"/>
    </row>
    <row r="157" spans="9:9" x14ac:dyDescent="0.35">
      <c r="I157"/>
    </row>
    <row r="158" spans="9:9" x14ac:dyDescent="0.35">
      <c r="I158"/>
    </row>
    <row r="159" spans="9:9" x14ac:dyDescent="0.35">
      <c r="I159"/>
    </row>
    <row r="160" spans="9:9" x14ac:dyDescent="0.35">
      <c r="I160"/>
    </row>
    <row r="161" spans="9:9" x14ac:dyDescent="0.35">
      <c r="I161"/>
    </row>
    <row r="162" spans="9:9" x14ac:dyDescent="0.35">
      <c r="I162"/>
    </row>
    <row r="163" spans="9:9" x14ac:dyDescent="0.35">
      <c r="I163"/>
    </row>
    <row r="164" spans="9:9" x14ac:dyDescent="0.35">
      <c r="I164"/>
    </row>
    <row r="165" spans="9:9" x14ac:dyDescent="0.35">
      <c r="I165"/>
    </row>
    <row r="166" spans="9:9" x14ac:dyDescent="0.35">
      <c r="I166"/>
    </row>
    <row r="167" spans="9:9" x14ac:dyDescent="0.35">
      <c r="I167"/>
    </row>
    <row r="168" spans="9:9" x14ac:dyDescent="0.35">
      <c r="I168"/>
    </row>
    <row r="169" spans="9:9" x14ac:dyDescent="0.35">
      <c r="I169"/>
    </row>
    <row r="170" spans="9:9" x14ac:dyDescent="0.35">
      <c r="I170"/>
    </row>
    <row r="171" spans="9:9" x14ac:dyDescent="0.35">
      <c r="I171"/>
    </row>
    <row r="172" spans="9:9" x14ac:dyDescent="0.35">
      <c r="I172"/>
    </row>
    <row r="173" spans="9:9" x14ac:dyDescent="0.35">
      <c r="I173"/>
    </row>
    <row r="174" spans="9:9" x14ac:dyDescent="0.35">
      <c r="I174"/>
    </row>
    <row r="175" spans="9:9" x14ac:dyDescent="0.35">
      <c r="I175"/>
    </row>
    <row r="176" spans="9:9" x14ac:dyDescent="0.35">
      <c r="I176"/>
    </row>
    <row r="177" spans="9:9" x14ac:dyDescent="0.35">
      <c r="I177"/>
    </row>
    <row r="178" spans="9:9" x14ac:dyDescent="0.35">
      <c r="I178"/>
    </row>
    <row r="179" spans="9:9" x14ac:dyDescent="0.35">
      <c r="I179"/>
    </row>
    <row r="180" spans="9:9" x14ac:dyDescent="0.35">
      <c r="I180"/>
    </row>
    <row r="181" spans="9:9" x14ac:dyDescent="0.35">
      <c r="I181"/>
    </row>
    <row r="182" spans="9:9" x14ac:dyDescent="0.35">
      <c r="I182"/>
    </row>
    <row r="183" spans="9:9" x14ac:dyDescent="0.35">
      <c r="I183"/>
    </row>
    <row r="184" spans="9:9" x14ac:dyDescent="0.35">
      <c r="I184"/>
    </row>
    <row r="185" spans="9:9" x14ac:dyDescent="0.35">
      <c r="I185"/>
    </row>
    <row r="186" spans="9:9" x14ac:dyDescent="0.35">
      <c r="I186"/>
    </row>
    <row r="187" spans="9:9" x14ac:dyDescent="0.35">
      <c r="I187"/>
    </row>
    <row r="188" spans="9:9" x14ac:dyDescent="0.35">
      <c r="I188"/>
    </row>
    <row r="189" spans="9:9" x14ac:dyDescent="0.35">
      <c r="I189"/>
    </row>
    <row r="190" spans="9:9" x14ac:dyDescent="0.35">
      <c r="I190"/>
    </row>
    <row r="191" spans="9:9" x14ac:dyDescent="0.35">
      <c r="I191"/>
    </row>
    <row r="192" spans="9:9" x14ac:dyDescent="0.35">
      <c r="I192"/>
    </row>
    <row r="193" spans="9:9" x14ac:dyDescent="0.35">
      <c r="I193"/>
    </row>
    <row r="194" spans="9:9" x14ac:dyDescent="0.35">
      <c r="I194"/>
    </row>
    <row r="195" spans="9:9" x14ac:dyDescent="0.35">
      <c r="I195"/>
    </row>
    <row r="196" spans="9:9" x14ac:dyDescent="0.35">
      <c r="I196"/>
    </row>
    <row r="197" spans="9:9" x14ac:dyDescent="0.35">
      <c r="I197"/>
    </row>
    <row r="198" spans="9:9" x14ac:dyDescent="0.35">
      <c r="I198"/>
    </row>
    <row r="199" spans="9:9" x14ac:dyDescent="0.35">
      <c r="I199"/>
    </row>
    <row r="200" spans="9:9" x14ac:dyDescent="0.35">
      <c r="I200"/>
    </row>
    <row r="201" spans="9:9" x14ac:dyDescent="0.35">
      <c r="I201"/>
    </row>
    <row r="202" spans="9:9" x14ac:dyDescent="0.35">
      <c r="I202"/>
    </row>
    <row r="203" spans="9:9" x14ac:dyDescent="0.35">
      <c r="I203"/>
    </row>
    <row r="204" spans="9:9" x14ac:dyDescent="0.35">
      <c r="I204"/>
    </row>
    <row r="205" spans="9:9" x14ac:dyDescent="0.35">
      <c r="I205"/>
    </row>
    <row r="206" spans="9:9" x14ac:dyDescent="0.35">
      <c r="I206"/>
    </row>
    <row r="207" spans="9:9" x14ac:dyDescent="0.35">
      <c r="I207"/>
    </row>
    <row r="208" spans="9:9" x14ac:dyDescent="0.35">
      <c r="I208"/>
    </row>
    <row r="209" spans="9:9" x14ac:dyDescent="0.35">
      <c r="I209"/>
    </row>
    <row r="210" spans="9:9" x14ac:dyDescent="0.35">
      <c r="I210"/>
    </row>
    <row r="211" spans="9:9" x14ac:dyDescent="0.35">
      <c r="I211"/>
    </row>
    <row r="212" spans="9:9" x14ac:dyDescent="0.35">
      <c r="I212"/>
    </row>
    <row r="213" spans="9:9" x14ac:dyDescent="0.35">
      <c r="I213"/>
    </row>
    <row r="214" spans="9:9" x14ac:dyDescent="0.35">
      <c r="I214"/>
    </row>
    <row r="215" spans="9:9" x14ac:dyDescent="0.35">
      <c r="I215"/>
    </row>
    <row r="216" spans="9:9" x14ac:dyDescent="0.35">
      <c r="I216"/>
    </row>
    <row r="217" spans="9:9" x14ac:dyDescent="0.35">
      <c r="I217"/>
    </row>
    <row r="218" spans="9:9" x14ac:dyDescent="0.35">
      <c r="I218"/>
    </row>
    <row r="219" spans="9:9" x14ac:dyDescent="0.35">
      <c r="I219"/>
    </row>
    <row r="220" spans="9:9" x14ac:dyDescent="0.35">
      <c r="I220"/>
    </row>
    <row r="221" spans="9:9" x14ac:dyDescent="0.35">
      <c r="I221"/>
    </row>
    <row r="222" spans="9:9" x14ac:dyDescent="0.35">
      <c r="I222"/>
    </row>
    <row r="223" spans="9:9" x14ac:dyDescent="0.35">
      <c r="I223"/>
    </row>
    <row r="224" spans="9:9" x14ac:dyDescent="0.35">
      <c r="I224"/>
    </row>
    <row r="225" spans="9:9" x14ac:dyDescent="0.35">
      <c r="I225"/>
    </row>
    <row r="226" spans="9:9" x14ac:dyDescent="0.35">
      <c r="I226"/>
    </row>
    <row r="227" spans="9:9" x14ac:dyDescent="0.35">
      <c r="I227"/>
    </row>
    <row r="228" spans="9:9" x14ac:dyDescent="0.35">
      <c r="I228"/>
    </row>
    <row r="229" spans="9:9" x14ac:dyDescent="0.35">
      <c r="I229"/>
    </row>
    <row r="230" spans="9:9" x14ac:dyDescent="0.35">
      <c r="I230"/>
    </row>
    <row r="231" spans="9:9" x14ac:dyDescent="0.35">
      <c r="I231"/>
    </row>
    <row r="232" spans="9:9" x14ac:dyDescent="0.35">
      <c r="I232"/>
    </row>
    <row r="233" spans="9:9" x14ac:dyDescent="0.35">
      <c r="I233"/>
    </row>
    <row r="234" spans="9:9" x14ac:dyDescent="0.35">
      <c r="I234"/>
    </row>
    <row r="235" spans="9:9" x14ac:dyDescent="0.35">
      <c r="I235"/>
    </row>
    <row r="236" spans="9:9" x14ac:dyDescent="0.35">
      <c r="I236"/>
    </row>
    <row r="237" spans="9:9" x14ac:dyDescent="0.35">
      <c r="I237"/>
    </row>
    <row r="238" spans="9:9" x14ac:dyDescent="0.35">
      <c r="I238"/>
    </row>
    <row r="239" spans="9:9" x14ac:dyDescent="0.35">
      <c r="I239"/>
    </row>
    <row r="240" spans="9:9" x14ac:dyDescent="0.35">
      <c r="I240"/>
    </row>
    <row r="241" spans="9:9" x14ac:dyDescent="0.35">
      <c r="I241"/>
    </row>
    <row r="242" spans="9:9" x14ac:dyDescent="0.35">
      <c r="I242"/>
    </row>
    <row r="243" spans="9:9" x14ac:dyDescent="0.35">
      <c r="I243"/>
    </row>
    <row r="244" spans="9:9" x14ac:dyDescent="0.35">
      <c r="I244"/>
    </row>
    <row r="245" spans="9:9" x14ac:dyDescent="0.35">
      <c r="I245"/>
    </row>
    <row r="246" spans="9:9" x14ac:dyDescent="0.35">
      <c r="I246"/>
    </row>
    <row r="247" spans="9:9" x14ac:dyDescent="0.35">
      <c r="I247"/>
    </row>
    <row r="248" spans="9:9" x14ac:dyDescent="0.35">
      <c r="I248"/>
    </row>
    <row r="249" spans="9:9" x14ac:dyDescent="0.35">
      <c r="I249"/>
    </row>
    <row r="250" spans="9:9" x14ac:dyDescent="0.35">
      <c r="I250"/>
    </row>
    <row r="251" spans="9:9" x14ac:dyDescent="0.35">
      <c r="I251"/>
    </row>
    <row r="252" spans="9:9" x14ac:dyDescent="0.35">
      <c r="I252"/>
    </row>
    <row r="253" spans="9:9" x14ac:dyDescent="0.35">
      <c r="I253"/>
    </row>
    <row r="254" spans="9:9" x14ac:dyDescent="0.35">
      <c r="I254"/>
    </row>
    <row r="255" spans="9:9" x14ac:dyDescent="0.35">
      <c r="I255"/>
    </row>
    <row r="256" spans="9:9" x14ac:dyDescent="0.35">
      <c r="I256"/>
    </row>
    <row r="257" spans="9:9" x14ac:dyDescent="0.35">
      <c r="I257"/>
    </row>
    <row r="258" spans="9:9" x14ac:dyDescent="0.35">
      <c r="I258"/>
    </row>
    <row r="259" spans="9:9" x14ac:dyDescent="0.35">
      <c r="I259"/>
    </row>
    <row r="260" spans="9:9" x14ac:dyDescent="0.35">
      <c r="I260"/>
    </row>
    <row r="261" spans="9:9" x14ac:dyDescent="0.35">
      <c r="I261"/>
    </row>
    <row r="262" spans="9:9" x14ac:dyDescent="0.35">
      <c r="I262"/>
    </row>
    <row r="263" spans="9:9" x14ac:dyDescent="0.35">
      <c r="I263"/>
    </row>
    <row r="264" spans="9:9" x14ac:dyDescent="0.35">
      <c r="I264"/>
    </row>
    <row r="265" spans="9:9" x14ac:dyDescent="0.35">
      <c r="I265"/>
    </row>
    <row r="266" spans="9:9" x14ac:dyDescent="0.35">
      <c r="I266"/>
    </row>
    <row r="267" spans="9:9" x14ac:dyDescent="0.35">
      <c r="I267"/>
    </row>
    <row r="268" spans="9:9" x14ac:dyDescent="0.35">
      <c r="I268"/>
    </row>
    <row r="269" spans="9:9" x14ac:dyDescent="0.35">
      <c r="I269"/>
    </row>
    <row r="270" spans="9:9" x14ac:dyDescent="0.35">
      <c r="I270"/>
    </row>
    <row r="271" spans="9:9" x14ac:dyDescent="0.35">
      <c r="I271"/>
    </row>
    <row r="272" spans="9:9" x14ac:dyDescent="0.35">
      <c r="I272"/>
    </row>
    <row r="273" spans="9:9" x14ac:dyDescent="0.35">
      <c r="I273"/>
    </row>
    <row r="274" spans="9:9" x14ac:dyDescent="0.35">
      <c r="I274"/>
    </row>
    <row r="275" spans="9:9" x14ac:dyDescent="0.35">
      <c r="I275"/>
    </row>
    <row r="276" spans="9:9" x14ac:dyDescent="0.35">
      <c r="I276"/>
    </row>
    <row r="277" spans="9:9" x14ac:dyDescent="0.35">
      <c r="I277"/>
    </row>
    <row r="278" spans="9:9" x14ac:dyDescent="0.35">
      <c r="I278"/>
    </row>
    <row r="279" spans="9:9" x14ac:dyDescent="0.35">
      <c r="I279"/>
    </row>
    <row r="280" spans="9:9" x14ac:dyDescent="0.35">
      <c r="I280"/>
    </row>
    <row r="281" spans="9:9" x14ac:dyDescent="0.35">
      <c r="I281"/>
    </row>
    <row r="282" spans="9:9" x14ac:dyDescent="0.35">
      <c r="I282"/>
    </row>
    <row r="283" spans="9:9" x14ac:dyDescent="0.35">
      <c r="I283"/>
    </row>
    <row r="284" spans="9:9" x14ac:dyDescent="0.35">
      <c r="I284"/>
    </row>
    <row r="285" spans="9:9" x14ac:dyDescent="0.35">
      <c r="I285"/>
    </row>
    <row r="286" spans="9:9" x14ac:dyDescent="0.35">
      <c r="I286"/>
    </row>
    <row r="287" spans="9:9" x14ac:dyDescent="0.35">
      <c r="I287"/>
    </row>
    <row r="288" spans="9:9" x14ac:dyDescent="0.35">
      <c r="I288"/>
    </row>
    <row r="289" spans="9:9" x14ac:dyDescent="0.35">
      <c r="I289"/>
    </row>
    <row r="290" spans="9:9" x14ac:dyDescent="0.35">
      <c r="I290"/>
    </row>
    <row r="291" spans="9:9" x14ac:dyDescent="0.35">
      <c r="I291"/>
    </row>
    <row r="292" spans="9:9" x14ac:dyDescent="0.35">
      <c r="I292"/>
    </row>
    <row r="293" spans="9:9" x14ac:dyDescent="0.35">
      <c r="I293"/>
    </row>
    <row r="294" spans="9:9" x14ac:dyDescent="0.35">
      <c r="I294"/>
    </row>
    <row r="295" spans="9:9" x14ac:dyDescent="0.35">
      <c r="I295"/>
    </row>
    <row r="296" spans="9:9" x14ac:dyDescent="0.35">
      <c r="I296"/>
    </row>
    <row r="297" spans="9:9" x14ac:dyDescent="0.35">
      <c r="I297"/>
    </row>
    <row r="298" spans="9:9" x14ac:dyDescent="0.35">
      <c r="I298"/>
    </row>
    <row r="299" spans="9:9" x14ac:dyDescent="0.35">
      <c r="I299"/>
    </row>
    <row r="300" spans="9:9" x14ac:dyDescent="0.35">
      <c r="I300"/>
    </row>
    <row r="301" spans="9:9" x14ac:dyDescent="0.35">
      <c r="I301"/>
    </row>
    <row r="302" spans="9:9" x14ac:dyDescent="0.35">
      <c r="I302"/>
    </row>
    <row r="303" spans="9:9" x14ac:dyDescent="0.35">
      <c r="I303"/>
    </row>
    <row r="304" spans="9:9" x14ac:dyDescent="0.35">
      <c r="I304"/>
    </row>
    <row r="305" spans="9:9" x14ac:dyDescent="0.35">
      <c r="I305"/>
    </row>
    <row r="306" spans="9:9" x14ac:dyDescent="0.35">
      <c r="I306"/>
    </row>
    <row r="307" spans="9:9" x14ac:dyDescent="0.35">
      <c r="I307"/>
    </row>
    <row r="308" spans="9:9" x14ac:dyDescent="0.35">
      <c r="I308"/>
    </row>
    <row r="309" spans="9:9" x14ac:dyDescent="0.35">
      <c r="I309"/>
    </row>
    <row r="310" spans="9:9" x14ac:dyDescent="0.35">
      <c r="I310"/>
    </row>
    <row r="311" spans="9:9" x14ac:dyDescent="0.35">
      <c r="I311"/>
    </row>
    <row r="312" spans="9:9" x14ac:dyDescent="0.35">
      <c r="I312"/>
    </row>
    <row r="313" spans="9:9" x14ac:dyDescent="0.35">
      <c r="I313"/>
    </row>
    <row r="314" spans="9:9" x14ac:dyDescent="0.35">
      <c r="I314"/>
    </row>
    <row r="315" spans="9:9" x14ac:dyDescent="0.35">
      <c r="I315"/>
    </row>
    <row r="316" spans="9:9" x14ac:dyDescent="0.35">
      <c r="I316"/>
    </row>
    <row r="317" spans="9:9" x14ac:dyDescent="0.35">
      <c r="I317"/>
    </row>
    <row r="318" spans="9:9" x14ac:dyDescent="0.35">
      <c r="I318"/>
    </row>
    <row r="319" spans="9:9" x14ac:dyDescent="0.35">
      <c r="I319"/>
    </row>
    <row r="320" spans="9:9" x14ac:dyDescent="0.35">
      <c r="I320"/>
    </row>
    <row r="321" spans="9:9" x14ac:dyDescent="0.35">
      <c r="I321"/>
    </row>
    <row r="322" spans="9:9" x14ac:dyDescent="0.35">
      <c r="I322"/>
    </row>
    <row r="323" spans="9:9" x14ac:dyDescent="0.35">
      <c r="I323"/>
    </row>
    <row r="324" spans="9:9" x14ac:dyDescent="0.35">
      <c r="I324"/>
    </row>
    <row r="325" spans="9:9" x14ac:dyDescent="0.35">
      <c r="I325"/>
    </row>
    <row r="326" spans="9:9" x14ac:dyDescent="0.35">
      <c r="I326"/>
    </row>
    <row r="327" spans="9:9" x14ac:dyDescent="0.35">
      <c r="I327"/>
    </row>
    <row r="328" spans="9:9" x14ac:dyDescent="0.35">
      <c r="I328"/>
    </row>
    <row r="329" spans="9:9" x14ac:dyDescent="0.35">
      <c r="I329"/>
    </row>
    <row r="330" spans="9:9" x14ac:dyDescent="0.35">
      <c r="I330"/>
    </row>
    <row r="331" spans="9:9" x14ac:dyDescent="0.35">
      <c r="I331"/>
    </row>
    <row r="332" spans="9:9" x14ac:dyDescent="0.35">
      <c r="I332"/>
    </row>
    <row r="333" spans="9:9" x14ac:dyDescent="0.35">
      <c r="I333"/>
    </row>
    <row r="334" spans="9:9" x14ac:dyDescent="0.35">
      <c r="I334"/>
    </row>
    <row r="335" spans="9:9" x14ac:dyDescent="0.35">
      <c r="I335"/>
    </row>
    <row r="336" spans="9:9" x14ac:dyDescent="0.35">
      <c r="I336"/>
    </row>
    <row r="337" spans="9:9" x14ac:dyDescent="0.35">
      <c r="I337"/>
    </row>
    <row r="338" spans="9:9" x14ac:dyDescent="0.35">
      <c r="I338"/>
    </row>
    <row r="339" spans="9:9" x14ac:dyDescent="0.35">
      <c r="I339"/>
    </row>
    <row r="340" spans="9:9" x14ac:dyDescent="0.35">
      <c r="I340"/>
    </row>
    <row r="341" spans="9:9" x14ac:dyDescent="0.35">
      <c r="I341"/>
    </row>
    <row r="342" spans="9:9" x14ac:dyDescent="0.35">
      <c r="I342"/>
    </row>
    <row r="343" spans="9:9" x14ac:dyDescent="0.35">
      <c r="I343"/>
    </row>
    <row r="344" spans="9:9" x14ac:dyDescent="0.35">
      <c r="I344"/>
    </row>
    <row r="345" spans="9:9" x14ac:dyDescent="0.35">
      <c r="I345"/>
    </row>
    <row r="346" spans="9:9" x14ac:dyDescent="0.35">
      <c r="I346"/>
    </row>
    <row r="347" spans="9:9" x14ac:dyDescent="0.35">
      <c r="I347"/>
    </row>
    <row r="348" spans="9:9" x14ac:dyDescent="0.35">
      <c r="I348"/>
    </row>
    <row r="349" spans="9:9" x14ac:dyDescent="0.35">
      <c r="I349"/>
    </row>
    <row r="350" spans="9:9" x14ac:dyDescent="0.35">
      <c r="I350"/>
    </row>
    <row r="351" spans="9:9" x14ac:dyDescent="0.35">
      <c r="I351"/>
    </row>
    <row r="352" spans="9:9" x14ac:dyDescent="0.35">
      <c r="I352"/>
    </row>
    <row r="353" spans="9:9" x14ac:dyDescent="0.35">
      <c r="I353"/>
    </row>
    <row r="354" spans="9:9" x14ac:dyDescent="0.35">
      <c r="I354"/>
    </row>
    <row r="355" spans="9:9" x14ac:dyDescent="0.35">
      <c r="I355"/>
    </row>
    <row r="356" spans="9:9" x14ac:dyDescent="0.35">
      <c r="I356"/>
    </row>
    <row r="357" spans="9:9" x14ac:dyDescent="0.35">
      <c r="I357"/>
    </row>
    <row r="358" spans="9:9" x14ac:dyDescent="0.35">
      <c r="I358"/>
    </row>
    <row r="359" spans="9:9" x14ac:dyDescent="0.35">
      <c r="I359"/>
    </row>
    <row r="360" spans="9:9" x14ac:dyDescent="0.35">
      <c r="I360"/>
    </row>
    <row r="361" spans="9:9" x14ac:dyDescent="0.35">
      <c r="I361"/>
    </row>
    <row r="362" spans="9:9" x14ac:dyDescent="0.35">
      <c r="I362"/>
    </row>
    <row r="363" spans="9:9" x14ac:dyDescent="0.35">
      <c r="I363"/>
    </row>
    <row r="364" spans="9:9" x14ac:dyDescent="0.35">
      <c r="I364"/>
    </row>
    <row r="365" spans="9:9" x14ac:dyDescent="0.35">
      <c r="I365"/>
    </row>
    <row r="366" spans="9:9" x14ac:dyDescent="0.35">
      <c r="I366"/>
    </row>
    <row r="367" spans="9:9" x14ac:dyDescent="0.35">
      <c r="I367"/>
    </row>
    <row r="368" spans="9:9" x14ac:dyDescent="0.35">
      <c r="I368"/>
    </row>
    <row r="369" spans="9:9" x14ac:dyDescent="0.35">
      <c r="I369"/>
    </row>
    <row r="370" spans="9:9" x14ac:dyDescent="0.35">
      <c r="I370"/>
    </row>
    <row r="371" spans="9:9" x14ac:dyDescent="0.35">
      <c r="I371"/>
    </row>
    <row r="372" spans="9:9" x14ac:dyDescent="0.35">
      <c r="I372"/>
    </row>
    <row r="373" spans="9:9" x14ac:dyDescent="0.35">
      <c r="I373"/>
    </row>
    <row r="374" spans="9:9" x14ac:dyDescent="0.35">
      <c r="I374"/>
    </row>
    <row r="375" spans="9:9" x14ac:dyDescent="0.35">
      <c r="I375"/>
    </row>
    <row r="376" spans="9:9" x14ac:dyDescent="0.35">
      <c r="I376"/>
    </row>
    <row r="377" spans="9:9" x14ac:dyDescent="0.35">
      <c r="I377"/>
    </row>
    <row r="378" spans="9:9" x14ac:dyDescent="0.35">
      <c r="I378"/>
    </row>
    <row r="379" spans="9:9" x14ac:dyDescent="0.35">
      <c r="I379"/>
    </row>
    <row r="380" spans="9:9" x14ac:dyDescent="0.35">
      <c r="I380"/>
    </row>
    <row r="381" spans="9:9" x14ac:dyDescent="0.35">
      <c r="I381"/>
    </row>
    <row r="382" spans="9:9" x14ac:dyDescent="0.35">
      <c r="I382"/>
    </row>
    <row r="383" spans="9:9" x14ac:dyDescent="0.35">
      <c r="I383"/>
    </row>
    <row r="384" spans="9:9" x14ac:dyDescent="0.35">
      <c r="I384"/>
    </row>
    <row r="385" spans="9:9" x14ac:dyDescent="0.35">
      <c r="I385"/>
    </row>
    <row r="386" spans="9:9" x14ac:dyDescent="0.35">
      <c r="I386"/>
    </row>
    <row r="387" spans="9:9" x14ac:dyDescent="0.35">
      <c r="I387"/>
    </row>
    <row r="388" spans="9:9" x14ac:dyDescent="0.35">
      <c r="I388"/>
    </row>
    <row r="389" spans="9:9" x14ac:dyDescent="0.35">
      <c r="I389"/>
    </row>
    <row r="390" spans="9:9" x14ac:dyDescent="0.35">
      <c r="I390"/>
    </row>
    <row r="391" spans="9:9" x14ac:dyDescent="0.35">
      <c r="I391"/>
    </row>
    <row r="392" spans="9:9" x14ac:dyDescent="0.35">
      <c r="I392"/>
    </row>
    <row r="393" spans="9:9" x14ac:dyDescent="0.35">
      <c r="I393"/>
    </row>
    <row r="394" spans="9:9" x14ac:dyDescent="0.35">
      <c r="I394"/>
    </row>
    <row r="395" spans="9:9" x14ac:dyDescent="0.35">
      <c r="I395"/>
    </row>
    <row r="396" spans="9:9" x14ac:dyDescent="0.35">
      <c r="I396"/>
    </row>
    <row r="397" spans="9:9" x14ac:dyDescent="0.35">
      <c r="I397"/>
    </row>
    <row r="398" spans="9:9" x14ac:dyDescent="0.35">
      <c r="I398"/>
    </row>
    <row r="399" spans="9:9" x14ac:dyDescent="0.35">
      <c r="I399"/>
    </row>
    <row r="400" spans="9:9" x14ac:dyDescent="0.35">
      <c r="I400"/>
    </row>
    <row r="401" spans="9:9" x14ac:dyDescent="0.35">
      <c r="I401"/>
    </row>
    <row r="402" spans="9:9" x14ac:dyDescent="0.35">
      <c r="I402"/>
    </row>
    <row r="403" spans="9:9" x14ac:dyDescent="0.35">
      <c r="I403"/>
    </row>
    <row r="404" spans="9:9" x14ac:dyDescent="0.35">
      <c r="I404"/>
    </row>
    <row r="405" spans="9:9" x14ac:dyDescent="0.35">
      <c r="I405"/>
    </row>
    <row r="406" spans="9:9" x14ac:dyDescent="0.35">
      <c r="I406"/>
    </row>
    <row r="407" spans="9:9" x14ac:dyDescent="0.35">
      <c r="I407"/>
    </row>
    <row r="408" spans="9:9" x14ac:dyDescent="0.35">
      <c r="I408"/>
    </row>
    <row r="409" spans="9:9" x14ac:dyDescent="0.35">
      <c r="I409"/>
    </row>
    <row r="410" spans="9:9" x14ac:dyDescent="0.35">
      <c r="I410"/>
    </row>
    <row r="411" spans="9:9" x14ac:dyDescent="0.35">
      <c r="I411"/>
    </row>
    <row r="412" spans="9:9" x14ac:dyDescent="0.35">
      <c r="I412"/>
    </row>
    <row r="413" spans="9:9" x14ac:dyDescent="0.35">
      <c r="I413"/>
    </row>
    <row r="414" spans="9:9" x14ac:dyDescent="0.35">
      <c r="I414"/>
    </row>
    <row r="415" spans="9:9" x14ac:dyDescent="0.35">
      <c r="I415"/>
    </row>
    <row r="416" spans="9:9" x14ac:dyDescent="0.35">
      <c r="I416"/>
    </row>
    <row r="417" spans="9:9" x14ac:dyDescent="0.35">
      <c r="I417"/>
    </row>
    <row r="418" spans="9:9" x14ac:dyDescent="0.35">
      <c r="I418"/>
    </row>
    <row r="419" spans="9:9" x14ac:dyDescent="0.35">
      <c r="I419"/>
    </row>
    <row r="420" spans="9:9" x14ac:dyDescent="0.35">
      <c r="I420"/>
    </row>
    <row r="421" spans="9:9" x14ac:dyDescent="0.35">
      <c r="I421"/>
    </row>
    <row r="422" spans="9:9" x14ac:dyDescent="0.35">
      <c r="I422"/>
    </row>
    <row r="423" spans="9:9" x14ac:dyDescent="0.35">
      <c r="I423"/>
    </row>
    <row r="424" spans="9:9" x14ac:dyDescent="0.35">
      <c r="I424"/>
    </row>
    <row r="425" spans="9:9" x14ac:dyDescent="0.35">
      <c r="I425"/>
    </row>
    <row r="426" spans="9:9" x14ac:dyDescent="0.35">
      <c r="I426"/>
    </row>
    <row r="427" spans="9:9" x14ac:dyDescent="0.35">
      <c r="I427"/>
    </row>
    <row r="428" spans="9:9" x14ac:dyDescent="0.35">
      <c r="I428"/>
    </row>
    <row r="429" spans="9:9" x14ac:dyDescent="0.35">
      <c r="I429"/>
    </row>
    <row r="430" spans="9:9" x14ac:dyDescent="0.35">
      <c r="I430"/>
    </row>
    <row r="431" spans="9:9" x14ac:dyDescent="0.35">
      <c r="I431"/>
    </row>
    <row r="432" spans="9:9" x14ac:dyDescent="0.35">
      <c r="I432"/>
    </row>
    <row r="433" spans="9:9" x14ac:dyDescent="0.35">
      <c r="I433"/>
    </row>
    <row r="434" spans="9:9" x14ac:dyDescent="0.35">
      <c r="I434"/>
    </row>
    <row r="435" spans="9:9" x14ac:dyDescent="0.35">
      <c r="I435"/>
    </row>
    <row r="436" spans="9:9" x14ac:dyDescent="0.35">
      <c r="I436"/>
    </row>
    <row r="437" spans="9:9" x14ac:dyDescent="0.35">
      <c r="I437"/>
    </row>
    <row r="438" spans="9:9" x14ac:dyDescent="0.35">
      <c r="I438"/>
    </row>
    <row r="439" spans="9:9" x14ac:dyDescent="0.35">
      <c r="I439"/>
    </row>
    <row r="440" spans="9:9" x14ac:dyDescent="0.35">
      <c r="I440"/>
    </row>
    <row r="441" spans="9:9" x14ac:dyDescent="0.35">
      <c r="I441"/>
    </row>
    <row r="442" spans="9:9" x14ac:dyDescent="0.35">
      <c r="I442"/>
    </row>
    <row r="443" spans="9:9" x14ac:dyDescent="0.35">
      <c r="I443"/>
    </row>
    <row r="444" spans="9:9" x14ac:dyDescent="0.35">
      <c r="I444"/>
    </row>
    <row r="445" spans="9:9" x14ac:dyDescent="0.35">
      <c r="I445"/>
    </row>
    <row r="446" spans="9:9" x14ac:dyDescent="0.35">
      <c r="I446"/>
    </row>
    <row r="447" spans="9:9" x14ac:dyDescent="0.35">
      <c r="I447"/>
    </row>
    <row r="448" spans="9:9" x14ac:dyDescent="0.35">
      <c r="I448"/>
    </row>
    <row r="449" spans="9:9" x14ac:dyDescent="0.35">
      <c r="I449"/>
    </row>
    <row r="450" spans="9:9" x14ac:dyDescent="0.35">
      <c r="I450"/>
    </row>
    <row r="451" spans="9:9" x14ac:dyDescent="0.35">
      <c r="I451"/>
    </row>
    <row r="452" spans="9:9" x14ac:dyDescent="0.35">
      <c r="I452"/>
    </row>
    <row r="453" spans="9:9" x14ac:dyDescent="0.35">
      <c r="I453"/>
    </row>
    <row r="454" spans="9:9" x14ac:dyDescent="0.35">
      <c r="I454"/>
    </row>
    <row r="455" spans="9:9" x14ac:dyDescent="0.35">
      <c r="I455"/>
    </row>
    <row r="456" spans="9:9" x14ac:dyDescent="0.35">
      <c r="I456"/>
    </row>
    <row r="457" spans="9:9" x14ac:dyDescent="0.35">
      <c r="I457"/>
    </row>
    <row r="458" spans="9:9" x14ac:dyDescent="0.35">
      <c r="I458"/>
    </row>
    <row r="459" spans="9:9" x14ac:dyDescent="0.35">
      <c r="I459"/>
    </row>
    <row r="460" spans="9:9" x14ac:dyDescent="0.35">
      <c r="I460"/>
    </row>
    <row r="461" spans="9:9" x14ac:dyDescent="0.35">
      <c r="I461"/>
    </row>
    <row r="462" spans="9:9" x14ac:dyDescent="0.35">
      <c r="I462"/>
    </row>
    <row r="463" spans="9:9" x14ac:dyDescent="0.35">
      <c r="I463"/>
    </row>
    <row r="464" spans="9:9" x14ac:dyDescent="0.35">
      <c r="I464"/>
    </row>
    <row r="465" spans="9:9" x14ac:dyDescent="0.35">
      <c r="I465"/>
    </row>
    <row r="466" spans="9:9" x14ac:dyDescent="0.35">
      <c r="I466"/>
    </row>
    <row r="467" spans="9:9" x14ac:dyDescent="0.35">
      <c r="I467"/>
    </row>
    <row r="468" spans="9:9" x14ac:dyDescent="0.35">
      <c r="I468"/>
    </row>
    <row r="469" spans="9:9" x14ac:dyDescent="0.35">
      <c r="I469"/>
    </row>
    <row r="470" spans="9:9" x14ac:dyDescent="0.35">
      <c r="I470"/>
    </row>
    <row r="471" spans="9:9" x14ac:dyDescent="0.35">
      <c r="I471"/>
    </row>
    <row r="472" spans="9:9" x14ac:dyDescent="0.35">
      <c r="I472"/>
    </row>
    <row r="473" spans="9:9" x14ac:dyDescent="0.35">
      <c r="I473"/>
    </row>
    <row r="474" spans="9:9" x14ac:dyDescent="0.35">
      <c r="I474"/>
    </row>
    <row r="475" spans="9:9" x14ac:dyDescent="0.35">
      <c r="I475"/>
    </row>
    <row r="476" spans="9:9" x14ac:dyDescent="0.35">
      <c r="I476"/>
    </row>
    <row r="477" spans="9:9" x14ac:dyDescent="0.35">
      <c r="I477"/>
    </row>
    <row r="478" spans="9:9" x14ac:dyDescent="0.35">
      <c r="I478"/>
    </row>
    <row r="479" spans="9:9" x14ac:dyDescent="0.35">
      <c r="I479"/>
    </row>
    <row r="480" spans="9:9" x14ac:dyDescent="0.35">
      <c r="I480"/>
    </row>
    <row r="481" spans="9:9" x14ac:dyDescent="0.35">
      <c r="I481"/>
    </row>
    <row r="482" spans="9:9" x14ac:dyDescent="0.35">
      <c r="I482"/>
    </row>
    <row r="483" spans="9:9" x14ac:dyDescent="0.35">
      <c r="I483"/>
    </row>
    <row r="484" spans="9:9" x14ac:dyDescent="0.35">
      <c r="I484"/>
    </row>
    <row r="485" spans="9:9" x14ac:dyDescent="0.35">
      <c r="I485"/>
    </row>
    <row r="486" spans="9:9" x14ac:dyDescent="0.35">
      <c r="I486"/>
    </row>
    <row r="487" spans="9:9" x14ac:dyDescent="0.35">
      <c r="I487"/>
    </row>
    <row r="488" spans="9:9" x14ac:dyDescent="0.35">
      <c r="I488"/>
    </row>
    <row r="489" spans="9:9" x14ac:dyDescent="0.35">
      <c r="I489"/>
    </row>
    <row r="490" spans="9:9" x14ac:dyDescent="0.35">
      <c r="I490"/>
    </row>
    <row r="491" spans="9:9" x14ac:dyDescent="0.35">
      <c r="I491"/>
    </row>
    <row r="492" spans="9:9" x14ac:dyDescent="0.35">
      <c r="I492"/>
    </row>
    <row r="493" spans="9:9" x14ac:dyDescent="0.35">
      <c r="I493"/>
    </row>
    <row r="494" spans="9:9" x14ac:dyDescent="0.35">
      <c r="I494"/>
    </row>
    <row r="495" spans="9:9" x14ac:dyDescent="0.35">
      <c r="I495"/>
    </row>
    <row r="496" spans="9:9" x14ac:dyDescent="0.35">
      <c r="I496"/>
    </row>
    <row r="497" spans="9:9" x14ac:dyDescent="0.35">
      <c r="I497"/>
    </row>
    <row r="498" spans="9:9" x14ac:dyDescent="0.35">
      <c r="I498"/>
    </row>
    <row r="499" spans="9:9" x14ac:dyDescent="0.35">
      <c r="I499"/>
    </row>
    <row r="500" spans="9:9" x14ac:dyDescent="0.35">
      <c r="I500"/>
    </row>
    <row r="501" spans="9:9" x14ac:dyDescent="0.35">
      <c r="I501"/>
    </row>
    <row r="502" spans="9:9" x14ac:dyDescent="0.35">
      <c r="I502"/>
    </row>
    <row r="503" spans="9:9" x14ac:dyDescent="0.35">
      <c r="I503"/>
    </row>
    <row r="504" spans="9:9" x14ac:dyDescent="0.35">
      <c r="I504"/>
    </row>
    <row r="505" spans="9:9" x14ac:dyDescent="0.35">
      <c r="I505"/>
    </row>
    <row r="506" spans="9:9" x14ac:dyDescent="0.35">
      <c r="I506"/>
    </row>
    <row r="507" spans="9:9" x14ac:dyDescent="0.35">
      <c r="I507"/>
    </row>
    <row r="508" spans="9:9" x14ac:dyDescent="0.35">
      <c r="I508"/>
    </row>
    <row r="509" spans="9:9" x14ac:dyDescent="0.35">
      <c r="I509"/>
    </row>
    <row r="510" spans="9:9" x14ac:dyDescent="0.35">
      <c r="I510"/>
    </row>
    <row r="511" spans="9:9" x14ac:dyDescent="0.35">
      <c r="I511"/>
    </row>
    <row r="512" spans="9:9" x14ac:dyDescent="0.35">
      <c r="I512"/>
    </row>
    <row r="513" spans="9:9" x14ac:dyDescent="0.35">
      <c r="I513"/>
    </row>
    <row r="514" spans="9:9" x14ac:dyDescent="0.35">
      <c r="I514"/>
    </row>
    <row r="515" spans="9:9" x14ac:dyDescent="0.35">
      <c r="I515"/>
    </row>
    <row r="516" spans="9:9" x14ac:dyDescent="0.35">
      <c r="I516"/>
    </row>
    <row r="517" spans="9:9" x14ac:dyDescent="0.35">
      <c r="I517"/>
    </row>
    <row r="518" spans="9:9" x14ac:dyDescent="0.35">
      <c r="I518"/>
    </row>
    <row r="519" spans="9:9" x14ac:dyDescent="0.35">
      <c r="I519"/>
    </row>
    <row r="520" spans="9:9" x14ac:dyDescent="0.35">
      <c r="I520"/>
    </row>
    <row r="521" spans="9:9" x14ac:dyDescent="0.35">
      <c r="I521"/>
    </row>
    <row r="522" spans="9:9" x14ac:dyDescent="0.35">
      <c r="I522"/>
    </row>
    <row r="523" spans="9:9" x14ac:dyDescent="0.35">
      <c r="I523"/>
    </row>
    <row r="524" spans="9:9" x14ac:dyDescent="0.35">
      <c r="I524"/>
    </row>
    <row r="525" spans="9:9" x14ac:dyDescent="0.35">
      <c r="I525"/>
    </row>
    <row r="526" spans="9:9" x14ac:dyDescent="0.35">
      <c r="I526"/>
    </row>
    <row r="527" spans="9:9" x14ac:dyDescent="0.35">
      <c r="I527"/>
    </row>
    <row r="528" spans="9:9" x14ac:dyDescent="0.35">
      <c r="I528"/>
    </row>
    <row r="529" spans="9:9" x14ac:dyDescent="0.35">
      <c r="I529"/>
    </row>
    <row r="530" spans="9:9" x14ac:dyDescent="0.35">
      <c r="I530"/>
    </row>
    <row r="531" spans="9:9" x14ac:dyDescent="0.35">
      <c r="I531"/>
    </row>
    <row r="532" spans="9:9" x14ac:dyDescent="0.35">
      <c r="I532"/>
    </row>
    <row r="533" spans="9:9" x14ac:dyDescent="0.35">
      <c r="I533"/>
    </row>
    <row r="534" spans="9:9" x14ac:dyDescent="0.35">
      <c r="I534"/>
    </row>
    <row r="535" spans="9:9" x14ac:dyDescent="0.35">
      <c r="I535"/>
    </row>
    <row r="536" spans="9:9" x14ac:dyDescent="0.35">
      <c r="I536"/>
    </row>
    <row r="537" spans="9:9" x14ac:dyDescent="0.35">
      <c r="I537"/>
    </row>
    <row r="538" spans="9:9" x14ac:dyDescent="0.35">
      <c r="I538"/>
    </row>
    <row r="539" spans="9:9" x14ac:dyDescent="0.35">
      <c r="I539"/>
    </row>
    <row r="540" spans="9:9" x14ac:dyDescent="0.35">
      <c r="I540"/>
    </row>
    <row r="541" spans="9:9" x14ac:dyDescent="0.35">
      <c r="I541"/>
    </row>
    <row r="542" spans="9:9" x14ac:dyDescent="0.35">
      <c r="I542"/>
    </row>
    <row r="543" spans="9:9" x14ac:dyDescent="0.35">
      <c r="I543"/>
    </row>
    <row r="544" spans="9:9" x14ac:dyDescent="0.35">
      <c r="I544"/>
    </row>
    <row r="545" spans="9:9" x14ac:dyDescent="0.35">
      <c r="I545"/>
    </row>
    <row r="546" spans="9:9" x14ac:dyDescent="0.35">
      <c r="I546"/>
    </row>
    <row r="547" spans="9:9" x14ac:dyDescent="0.35">
      <c r="I547"/>
    </row>
    <row r="548" spans="9:9" x14ac:dyDescent="0.35">
      <c r="I548"/>
    </row>
    <row r="549" spans="9:9" x14ac:dyDescent="0.35">
      <c r="I549"/>
    </row>
    <row r="550" spans="9:9" x14ac:dyDescent="0.35">
      <c r="I550"/>
    </row>
    <row r="551" spans="9:9" x14ac:dyDescent="0.35">
      <c r="I551"/>
    </row>
    <row r="552" spans="9:9" x14ac:dyDescent="0.35">
      <c r="I552"/>
    </row>
    <row r="553" spans="9:9" x14ac:dyDescent="0.35">
      <c r="I553"/>
    </row>
    <row r="554" spans="9:9" x14ac:dyDescent="0.35">
      <c r="I554"/>
    </row>
    <row r="555" spans="9:9" x14ac:dyDescent="0.35">
      <c r="I555"/>
    </row>
    <row r="556" spans="9:9" x14ac:dyDescent="0.35">
      <c r="I556"/>
    </row>
    <row r="557" spans="9:9" x14ac:dyDescent="0.35">
      <c r="I557"/>
    </row>
    <row r="558" spans="9:9" x14ac:dyDescent="0.35">
      <c r="I558"/>
    </row>
    <row r="559" spans="9:9" x14ac:dyDescent="0.35">
      <c r="I559"/>
    </row>
    <row r="560" spans="9:9" x14ac:dyDescent="0.35">
      <c r="I560"/>
    </row>
    <row r="561" spans="9:9" x14ac:dyDescent="0.35">
      <c r="I561"/>
    </row>
    <row r="562" spans="9:9" x14ac:dyDescent="0.35">
      <c r="I562"/>
    </row>
    <row r="563" spans="9:9" x14ac:dyDescent="0.35">
      <c r="I563"/>
    </row>
    <row r="564" spans="9:9" x14ac:dyDescent="0.35">
      <c r="I564"/>
    </row>
    <row r="565" spans="9:9" x14ac:dyDescent="0.35">
      <c r="I565"/>
    </row>
    <row r="566" spans="9:9" x14ac:dyDescent="0.35">
      <c r="I566"/>
    </row>
    <row r="567" spans="9:9" x14ac:dyDescent="0.35">
      <c r="I567"/>
    </row>
    <row r="568" spans="9:9" x14ac:dyDescent="0.35">
      <c r="I568"/>
    </row>
    <row r="569" spans="9:9" x14ac:dyDescent="0.35">
      <c r="I569"/>
    </row>
    <row r="570" spans="9:9" x14ac:dyDescent="0.35">
      <c r="I570"/>
    </row>
    <row r="571" spans="9:9" x14ac:dyDescent="0.35">
      <c r="I571"/>
    </row>
    <row r="572" spans="9:9" x14ac:dyDescent="0.35">
      <c r="I572"/>
    </row>
    <row r="573" spans="9:9" x14ac:dyDescent="0.35">
      <c r="I573"/>
    </row>
    <row r="574" spans="9:9" x14ac:dyDescent="0.35">
      <c r="I574"/>
    </row>
    <row r="575" spans="9:9" x14ac:dyDescent="0.35">
      <c r="I575"/>
    </row>
    <row r="576" spans="9:9" x14ac:dyDescent="0.35">
      <c r="I576"/>
    </row>
    <row r="577" spans="9:9" x14ac:dyDescent="0.35">
      <c r="I577"/>
    </row>
    <row r="578" spans="9:9" x14ac:dyDescent="0.35">
      <c r="I578"/>
    </row>
    <row r="579" spans="9:9" x14ac:dyDescent="0.35">
      <c r="I579"/>
    </row>
    <row r="580" spans="9:9" x14ac:dyDescent="0.35">
      <c r="I580"/>
    </row>
    <row r="581" spans="9:9" x14ac:dyDescent="0.35">
      <c r="I581"/>
    </row>
    <row r="582" spans="9:9" x14ac:dyDescent="0.35">
      <c r="I582"/>
    </row>
    <row r="583" spans="9:9" x14ac:dyDescent="0.35">
      <c r="I583"/>
    </row>
    <row r="584" spans="9:9" x14ac:dyDescent="0.35">
      <c r="I584"/>
    </row>
    <row r="585" spans="9:9" x14ac:dyDescent="0.35">
      <c r="I585"/>
    </row>
    <row r="586" spans="9:9" x14ac:dyDescent="0.35">
      <c r="I586"/>
    </row>
    <row r="587" spans="9:9" x14ac:dyDescent="0.35">
      <c r="I587"/>
    </row>
    <row r="588" spans="9:9" x14ac:dyDescent="0.35">
      <c r="I588"/>
    </row>
    <row r="589" spans="9:9" x14ac:dyDescent="0.35">
      <c r="I589"/>
    </row>
    <row r="590" spans="9:9" x14ac:dyDescent="0.35">
      <c r="I590"/>
    </row>
    <row r="591" spans="9:9" x14ac:dyDescent="0.35">
      <c r="I591"/>
    </row>
    <row r="592" spans="9:9" x14ac:dyDescent="0.35">
      <c r="I592"/>
    </row>
    <row r="593" spans="9:9" x14ac:dyDescent="0.35">
      <c r="I593"/>
    </row>
    <row r="594" spans="9:9" x14ac:dyDescent="0.35">
      <c r="I594"/>
    </row>
    <row r="595" spans="9:9" x14ac:dyDescent="0.35">
      <c r="I595"/>
    </row>
    <row r="596" spans="9:9" x14ac:dyDescent="0.35">
      <c r="I596"/>
    </row>
    <row r="597" spans="9:9" x14ac:dyDescent="0.35">
      <c r="I597"/>
    </row>
    <row r="598" spans="9:9" x14ac:dyDescent="0.35">
      <c r="I598"/>
    </row>
    <row r="599" spans="9:9" x14ac:dyDescent="0.35">
      <c r="I599"/>
    </row>
    <row r="600" spans="9:9" x14ac:dyDescent="0.35">
      <c r="I600"/>
    </row>
    <row r="601" spans="9:9" x14ac:dyDescent="0.35">
      <c r="I601"/>
    </row>
    <row r="602" spans="9:9" x14ac:dyDescent="0.35">
      <c r="I602"/>
    </row>
    <row r="603" spans="9:9" x14ac:dyDescent="0.35">
      <c r="I603"/>
    </row>
    <row r="604" spans="9:9" x14ac:dyDescent="0.35">
      <c r="I604"/>
    </row>
    <row r="605" spans="9:9" x14ac:dyDescent="0.35">
      <c r="I605"/>
    </row>
    <row r="606" spans="9:9" x14ac:dyDescent="0.35">
      <c r="I606"/>
    </row>
    <row r="607" spans="9:9" x14ac:dyDescent="0.35">
      <c r="I607"/>
    </row>
    <row r="608" spans="9:9" x14ac:dyDescent="0.35">
      <c r="I608"/>
    </row>
    <row r="609" spans="9:9" x14ac:dyDescent="0.35">
      <c r="I609"/>
    </row>
    <row r="610" spans="9:9" x14ac:dyDescent="0.35">
      <c r="I610"/>
    </row>
    <row r="611" spans="9:9" x14ac:dyDescent="0.35">
      <c r="I611"/>
    </row>
    <row r="612" spans="9:9" x14ac:dyDescent="0.35">
      <c r="I612"/>
    </row>
    <row r="613" spans="9:9" x14ac:dyDescent="0.35">
      <c r="I613"/>
    </row>
    <row r="614" spans="9:9" x14ac:dyDescent="0.35">
      <c r="I614"/>
    </row>
    <row r="615" spans="9:9" x14ac:dyDescent="0.35">
      <c r="I615"/>
    </row>
    <row r="616" spans="9:9" x14ac:dyDescent="0.35">
      <c r="I616"/>
    </row>
    <row r="617" spans="9:9" x14ac:dyDescent="0.35">
      <c r="I617"/>
    </row>
    <row r="618" spans="9:9" x14ac:dyDescent="0.35">
      <c r="I618"/>
    </row>
    <row r="619" spans="9:9" x14ac:dyDescent="0.35">
      <c r="I619"/>
    </row>
    <row r="620" spans="9:9" x14ac:dyDescent="0.35">
      <c r="I620"/>
    </row>
    <row r="621" spans="9:9" x14ac:dyDescent="0.35">
      <c r="I621"/>
    </row>
    <row r="622" spans="9:9" x14ac:dyDescent="0.35">
      <c r="I622"/>
    </row>
    <row r="623" spans="9:9" x14ac:dyDescent="0.35">
      <c r="I623"/>
    </row>
    <row r="624" spans="9:9" x14ac:dyDescent="0.35">
      <c r="I624"/>
    </row>
    <row r="625" spans="9:9" x14ac:dyDescent="0.35">
      <c r="I625"/>
    </row>
    <row r="626" spans="9:9" x14ac:dyDescent="0.35">
      <c r="I626"/>
    </row>
    <row r="627" spans="9:9" x14ac:dyDescent="0.35">
      <c r="I627"/>
    </row>
    <row r="628" spans="9:9" x14ac:dyDescent="0.35">
      <c r="I628"/>
    </row>
    <row r="629" spans="9:9" x14ac:dyDescent="0.35">
      <c r="I629"/>
    </row>
    <row r="630" spans="9:9" x14ac:dyDescent="0.35">
      <c r="I630"/>
    </row>
    <row r="631" spans="9:9" x14ac:dyDescent="0.35">
      <c r="I631"/>
    </row>
    <row r="632" spans="9:9" x14ac:dyDescent="0.35">
      <c r="I632"/>
    </row>
    <row r="633" spans="9:9" x14ac:dyDescent="0.35">
      <c r="I633"/>
    </row>
    <row r="634" spans="9:9" x14ac:dyDescent="0.35">
      <c r="I634"/>
    </row>
    <row r="635" spans="9:9" x14ac:dyDescent="0.35">
      <c r="I635"/>
    </row>
    <row r="636" spans="9:9" x14ac:dyDescent="0.35">
      <c r="I636"/>
    </row>
    <row r="637" spans="9:9" x14ac:dyDescent="0.35">
      <c r="I637"/>
    </row>
    <row r="638" spans="9:9" x14ac:dyDescent="0.35">
      <c r="I638"/>
    </row>
    <row r="639" spans="9:9" x14ac:dyDescent="0.35">
      <c r="I639"/>
    </row>
    <row r="640" spans="9:9" x14ac:dyDescent="0.35">
      <c r="I640"/>
    </row>
    <row r="641" spans="9:9" x14ac:dyDescent="0.35">
      <c r="I641"/>
    </row>
    <row r="642" spans="9:9" x14ac:dyDescent="0.35">
      <c r="I642"/>
    </row>
    <row r="643" spans="9:9" x14ac:dyDescent="0.35">
      <c r="I643"/>
    </row>
    <row r="644" spans="9:9" x14ac:dyDescent="0.35">
      <c r="I644"/>
    </row>
    <row r="645" spans="9:9" x14ac:dyDescent="0.35">
      <c r="I645"/>
    </row>
    <row r="646" spans="9:9" x14ac:dyDescent="0.35">
      <c r="I646"/>
    </row>
    <row r="647" spans="9:9" x14ac:dyDescent="0.35">
      <c r="I647"/>
    </row>
    <row r="648" spans="9:9" x14ac:dyDescent="0.35">
      <c r="I648"/>
    </row>
    <row r="649" spans="9:9" x14ac:dyDescent="0.35">
      <c r="I649"/>
    </row>
    <row r="650" spans="9:9" x14ac:dyDescent="0.35">
      <c r="I650"/>
    </row>
    <row r="651" spans="9:9" x14ac:dyDescent="0.35">
      <c r="I651"/>
    </row>
    <row r="652" spans="9:9" x14ac:dyDescent="0.35">
      <c r="I652"/>
    </row>
    <row r="653" spans="9:9" x14ac:dyDescent="0.35">
      <c r="I653"/>
    </row>
    <row r="654" spans="9:9" x14ac:dyDescent="0.35">
      <c r="I654"/>
    </row>
    <row r="655" spans="9:9" x14ac:dyDescent="0.35">
      <c r="I655"/>
    </row>
    <row r="656" spans="9:9" x14ac:dyDescent="0.35">
      <c r="I656"/>
    </row>
    <row r="657" spans="9:9" x14ac:dyDescent="0.35">
      <c r="I657"/>
    </row>
    <row r="658" spans="9:9" x14ac:dyDescent="0.35">
      <c r="I658"/>
    </row>
    <row r="659" spans="9:9" x14ac:dyDescent="0.35">
      <c r="I659"/>
    </row>
    <row r="660" spans="9:9" x14ac:dyDescent="0.35">
      <c r="I660"/>
    </row>
    <row r="661" spans="9:9" x14ac:dyDescent="0.35">
      <c r="I661"/>
    </row>
    <row r="662" spans="9:9" x14ac:dyDescent="0.35">
      <c r="I662"/>
    </row>
    <row r="663" spans="9:9" x14ac:dyDescent="0.35">
      <c r="I663"/>
    </row>
    <row r="664" spans="9:9" x14ac:dyDescent="0.35">
      <c r="I664"/>
    </row>
    <row r="665" spans="9:9" x14ac:dyDescent="0.35">
      <c r="I665"/>
    </row>
    <row r="666" spans="9:9" x14ac:dyDescent="0.35">
      <c r="I666"/>
    </row>
    <row r="667" spans="9:9" x14ac:dyDescent="0.35">
      <c r="I667"/>
    </row>
    <row r="668" spans="9:9" x14ac:dyDescent="0.35">
      <c r="I668"/>
    </row>
    <row r="669" spans="9:9" x14ac:dyDescent="0.35">
      <c r="I669"/>
    </row>
    <row r="670" spans="9:9" x14ac:dyDescent="0.35">
      <c r="I670"/>
    </row>
    <row r="671" spans="9:9" x14ac:dyDescent="0.35">
      <c r="I671"/>
    </row>
    <row r="672" spans="9:9" x14ac:dyDescent="0.35">
      <c r="I672"/>
    </row>
    <row r="673" spans="9:9" x14ac:dyDescent="0.35">
      <c r="I673"/>
    </row>
    <row r="674" spans="9:9" x14ac:dyDescent="0.35">
      <c r="I674"/>
    </row>
    <row r="675" spans="9:9" x14ac:dyDescent="0.35">
      <c r="I675"/>
    </row>
    <row r="676" spans="9:9" x14ac:dyDescent="0.35">
      <c r="I676"/>
    </row>
    <row r="677" spans="9:9" x14ac:dyDescent="0.35">
      <c r="I677"/>
    </row>
    <row r="678" spans="9:9" x14ac:dyDescent="0.35">
      <c r="I678"/>
    </row>
    <row r="679" spans="9:9" x14ac:dyDescent="0.35">
      <c r="I679"/>
    </row>
    <row r="680" spans="9:9" x14ac:dyDescent="0.35">
      <c r="I680"/>
    </row>
    <row r="681" spans="9:9" x14ac:dyDescent="0.35">
      <c r="I681"/>
    </row>
    <row r="682" spans="9:9" x14ac:dyDescent="0.35">
      <c r="I682"/>
    </row>
    <row r="683" spans="9:9" x14ac:dyDescent="0.35">
      <c r="I683"/>
    </row>
    <row r="684" spans="9:9" x14ac:dyDescent="0.35">
      <c r="I684"/>
    </row>
    <row r="685" spans="9:9" x14ac:dyDescent="0.35">
      <c r="I685"/>
    </row>
    <row r="686" spans="9:9" x14ac:dyDescent="0.35">
      <c r="I686"/>
    </row>
    <row r="687" spans="9:9" x14ac:dyDescent="0.35">
      <c r="I687"/>
    </row>
    <row r="688" spans="9:9" x14ac:dyDescent="0.35">
      <c r="I688"/>
    </row>
    <row r="689" spans="9:9" x14ac:dyDescent="0.35">
      <c r="I689"/>
    </row>
    <row r="690" spans="9:9" x14ac:dyDescent="0.35">
      <c r="I690"/>
    </row>
    <row r="691" spans="9:9" x14ac:dyDescent="0.35">
      <c r="I691"/>
    </row>
    <row r="692" spans="9:9" x14ac:dyDescent="0.35">
      <c r="I692"/>
    </row>
    <row r="693" spans="9:9" x14ac:dyDescent="0.35">
      <c r="I693"/>
    </row>
    <row r="694" spans="9:9" x14ac:dyDescent="0.35">
      <c r="I694"/>
    </row>
    <row r="695" spans="9:9" x14ac:dyDescent="0.35">
      <c r="I695"/>
    </row>
    <row r="696" spans="9:9" x14ac:dyDescent="0.35">
      <c r="I696"/>
    </row>
    <row r="697" spans="9:9" x14ac:dyDescent="0.35">
      <c r="I697"/>
    </row>
    <row r="698" spans="9:9" x14ac:dyDescent="0.35">
      <c r="I698"/>
    </row>
    <row r="699" spans="9:9" x14ac:dyDescent="0.35">
      <c r="I699"/>
    </row>
    <row r="700" spans="9:9" x14ac:dyDescent="0.35">
      <c r="I700"/>
    </row>
    <row r="701" spans="9:9" x14ac:dyDescent="0.35">
      <c r="I701"/>
    </row>
    <row r="702" spans="9:9" x14ac:dyDescent="0.35">
      <c r="I702"/>
    </row>
    <row r="703" spans="9:9" x14ac:dyDescent="0.35">
      <c r="I703"/>
    </row>
    <row r="704" spans="9:9" x14ac:dyDescent="0.35">
      <c r="I704"/>
    </row>
    <row r="705" spans="9:9" x14ac:dyDescent="0.35">
      <c r="I705"/>
    </row>
    <row r="706" spans="9:9" x14ac:dyDescent="0.35">
      <c r="I706"/>
    </row>
    <row r="707" spans="9:9" x14ac:dyDescent="0.35">
      <c r="I707"/>
    </row>
    <row r="708" spans="9:9" x14ac:dyDescent="0.35">
      <c r="I708"/>
    </row>
    <row r="709" spans="9:9" x14ac:dyDescent="0.35">
      <c r="I709"/>
    </row>
    <row r="710" spans="9:9" x14ac:dyDescent="0.35">
      <c r="I710"/>
    </row>
    <row r="711" spans="9:9" x14ac:dyDescent="0.35">
      <c r="I711"/>
    </row>
    <row r="712" spans="9:9" x14ac:dyDescent="0.35">
      <c r="I712"/>
    </row>
    <row r="713" spans="9:9" x14ac:dyDescent="0.35">
      <c r="I713"/>
    </row>
    <row r="714" spans="9:9" x14ac:dyDescent="0.35">
      <c r="I714"/>
    </row>
    <row r="715" spans="9:9" x14ac:dyDescent="0.35">
      <c r="I715"/>
    </row>
    <row r="716" spans="9:9" x14ac:dyDescent="0.35">
      <c r="I716"/>
    </row>
    <row r="717" spans="9:9" x14ac:dyDescent="0.35">
      <c r="I717"/>
    </row>
    <row r="718" spans="9:9" x14ac:dyDescent="0.35">
      <c r="I718"/>
    </row>
    <row r="719" spans="9:9" x14ac:dyDescent="0.35">
      <c r="I719"/>
    </row>
    <row r="720" spans="9:9" x14ac:dyDescent="0.35">
      <c r="I720"/>
    </row>
    <row r="721" spans="9:9" x14ac:dyDescent="0.35">
      <c r="I721"/>
    </row>
    <row r="722" spans="9:9" x14ac:dyDescent="0.35">
      <c r="I722"/>
    </row>
    <row r="723" spans="9:9" x14ac:dyDescent="0.35">
      <c r="I723"/>
    </row>
    <row r="724" spans="9:9" x14ac:dyDescent="0.35">
      <c r="I724"/>
    </row>
    <row r="725" spans="9:9" x14ac:dyDescent="0.35">
      <c r="I725"/>
    </row>
    <row r="726" spans="9:9" x14ac:dyDescent="0.35">
      <c r="I726"/>
    </row>
    <row r="727" spans="9:9" x14ac:dyDescent="0.35">
      <c r="I727"/>
    </row>
    <row r="728" spans="9:9" x14ac:dyDescent="0.35">
      <c r="I728"/>
    </row>
    <row r="729" spans="9:9" x14ac:dyDescent="0.35">
      <c r="I729"/>
    </row>
    <row r="730" spans="9:9" x14ac:dyDescent="0.35">
      <c r="I730"/>
    </row>
    <row r="731" spans="9:9" x14ac:dyDescent="0.35">
      <c r="I731"/>
    </row>
    <row r="732" spans="9:9" x14ac:dyDescent="0.35">
      <c r="I732"/>
    </row>
    <row r="733" spans="9:9" x14ac:dyDescent="0.35">
      <c r="I733"/>
    </row>
    <row r="734" spans="9:9" x14ac:dyDescent="0.35">
      <c r="I734"/>
    </row>
    <row r="735" spans="9:9" x14ac:dyDescent="0.35">
      <c r="I735"/>
    </row>
    <row r="736" spans="9:9" x14ac:dyDescent="0.35">
      <c r="I736"/>
    </row>
    <row r="737" spans="9:9" x14ac:dyDescent="0.35">
      <c r="I737"/>
    </row>
    <row r="738" spans="9:9" x14ac:dyDescent="0.35">
      <c r="I738"/>
    </row>
    <row r="739" spans="9:9" x14ac:dyDescent="0.35">
      <c r="I739"/>
    </row>
    <row r="740" spans="9:9" x14ac:dyDescent="0.35">
      <c r="I740"/>
    </row>
    <row r="741" spans="9:9" x14ac:dyDescent="0.35">
      <c r="I741"/>
    </row>
    <row r="742" spans="9:9" x14ac:dyDescent="0.35">
      <c r="I742"/>
    </row>
    <row r="743" spans="9:9" x14ac:dyDescent="0.35">
      <c r="I743"/>
    </row>
    <row r="744" spans="9:9" x14ac:dyDescent="0.35">
      <c r="I744"/>
    </row>
    <row r="745" spans="9:9" x14ac:dyDescent="0.35">
      <c r="I745"/>
    </row>
    <row r="746" spans="9:9" x14ac:dyDescent="0.35">
      <c r="I746"/>
    </row>
    <row r="747" spans="9:9" x14ac:dyDescent="0.35">
      <c r="I747"/>
    </row>
    <row r="748" spans="9:9" x14ac:dyDescent="0.35">
      <c r="I748"/>
    </row>
    <row r="749" spans="9:9" x14ac:dyDescent="0.35">
      <c r="I749"/>
    </row>
    <row r="750" spans="9:9" x14ac:dyDescent="0.35">
      <c r="I750"/>
    </row>
    <row r="751" spans="9:9" x14ac:dyDescent="0.35">
      <c r="I751"/>
    </row>
    <row r="752" spans="9:9" x14ac:dyDescent="0.35">
      <c r="I752"/>
    </row>
    <row r="753" spans="9:9" x14ac:dyDescent="0.35">
      <c r="I753"/>
    </row>
    <row r="754" spans="9:9" x14ac:dyDescent="0.35">
      <c r="I754"/>
    </row>
    <row r="755" spans="9:9" x14ac:dyDescent="0.35">
      <c r="I755"/>
    </row>
    <row r="756" spans="9:9" x14ac:dyDescent="0.35">
      <c r="I756"/>
    </row>
    <row r="757" spans="9:9" x14ac:dyDescent="0.35">
      <c r="I757"/>
    </row>
    <row r="758" spans="9:9" x14ac:dyDescent="0.35">
      <c r="I758"/>
    </row>
    <row r="759" spans="9:9" x14ac:dyDescent="0.35">
      <c r="I759"/>
    </row>
    <row r="760" spans="9:9" x14ac:dyDescent="0.35">
      <c r="I760"/>
    </row>
    <row r="761" spans="9:9" x14ac:dyDescent="0.35">
      <c r="I761"/>
    </row>
    <row r="762" spans="9:9" x14ac:dyDescent="0.35">
      <c r="I762"/>
    </row>
    <row r="763" spans="9:9" x14ac:dyDescent="0.35">
      <c r="I763"/>
    </row>
    <row r="764" spans="9:9" x14ac:dyDescent="0.35">
      <c r="I764"/>
    </row>
    <row r="765" spans="9:9" x14ac:dyDescent="0.35">
      <c r="I765"/>
    </row>
    <row r="766" spans="9:9" x14ac:dyDescent="0.35">
      <c r="I766"/>
    </row>
    <row r="767" spans="9:9" x14ac:dyDescent="0.35">
      <c r="I767"/>
    </row>
    <row r="768" spans="9:9" x14ac:dyDescent="0.35">
      <c r="I768"/>
    </row>
    <row r="769" spans="9:9" x14ac:dyDescent="0.35">
      <c r="I769"/>
    </row>
    <row r="770" spans="9:9" x14ac:dyDescent="0.35">
      <c r="I770"/>
    </row>
    <row r="771" spans="9:9" x14ac:dyDescent="0.35">
      <c r="I771"/>
    </row>
    <row r="772" spans="9:9" x14ac:dyDescent="0.35">
      <c r="I772"/>
    </row>
    <row r="773" spans="9:9" x14ac:dyDescent="0.35">
      <c r="I773"/>
    </row>
    <row r="774" spans="9:9" x14ac:dyDescent="0.35">
      <c r="I774"/>
    </row>
    <row r="775" spans="9:9" x14ac:dyDescent="0.35">
      <c r="I775"/>
    </row>
    <row r="776" spans="9:9" x14ac:dyDescent="0.35">
      <c r="I776"/>
    </row>
    <row r="777" spans="9:9" x14ac:dyDescent="0.35">
      <c r="I777"/>
    </row>
    <row r="778" spans="9:9" x14ac:dyDescent="0.35">
      <c r="I778"/>
    </row>
    <row r="779" spans="9:9" x14ac:dyDescent="0.35">
      <c r="I779"/>
    </row>
    <row r="780" spans="9:9" x14ac:dyDescent="0.35">
      <c r="I780"/>
    </row>
    <row r="781" spans="9:9" x14ac:dyDescent="0.35">
      <c r="I781"/>
    </row>
    <row r="782" spans="9:9" x14ac:dyDescent="0.35">
      <c r="I782"/>
    </row>
    <row r="783" spans="9:9" x14ac:dyDescent="0.35">
      <c r="I783"/>
    </row>
    <row r="784" spans="9:9" x14ac:dyDescent="0.35">
      <c r="I784"/>
    </row>
    <row r="785" spans="9:9" x14ac:dyDescent="0.35">
      <c r="I785"/>
    </row>
    <row r="786" spans="9:9" x14ac:dyDescent="0.35">
      <c r="I786"/>
    </row>
    <row r="787" spans="9:9" x14ac:dyDescent="0.35">
      <c r="I787"/>
    </row>
    <row r="788" spans="9:9" x14ac:dyDescent="0.35">
      <c r="I788"/>
    </row>
    <row r="789" spans="9:9" x14ac:dyDescent="0.35">
      <c r="I789"/>
    </row>
    <row r="790" spans="9:9" x14ac:dyDescent="0.35">
      <c r="I790"/>
    </row>
    <row r="791" spans="9:9" x14ac:dyDescent="0.35">
      <c r="I791"/>
    </row>
    <row r="792" spans="9:9" x14ac:dyDescent="0.35">
      <c r="I792"/>
    </row>
    <row r="793" spans="9:9" x14ac:dyDescent="0.35">
      <c r="I793"/>
    </row>
    <row r="794" spans="9:9" x14ac:dyDescent="0.35">
      <c r="I794"/>
    </row>
    <row r="795" spans="9:9" x14ac:dyDescent="0.35">
      <c r="I795"/>
    </row>
    <row r="796" spans="9:9" x14ac:dyDescent="0.35">
      <c r="I796"/>
    </row>
    <row r="797" spans="9:9" x14ac:dyDescent="0.35">
      <c r="I797"/>
    </row>
    <row r="798" spans="9:9" x14ac:dyDescent="0.35">
      <c r="I798"/>
    </row>
    <row r="799" spans="9:9" x14ac:dyDescent="0.35">
      <c r="I799"/>
    </row>
    <row r="800" spans="9:9" x14ac:dyDescent="0.35">
      <c r="I800"/>
    </row>
    <row r="801" spans="9:9" x14ac:dyDescent="0.35">
      <c r="I801"/>
    </row>
    <row r="802" spans="9:9" x14ac:dyDescent="0.35">
      <c r="I802"/>
    </row>
    <row r="803" spans="9:9" x14ac:dyDescent="0.35">
      <c r="I803"/>
    </row>
    <row r="804" spans="9:9" x14ac:dyDescent="0.35">
      <c r="I804"/>
    </row>
    <row r="805" spans="9:9" x14ac:dyDescent="0.35">
      <c r="I805"/>
    </row>
    <row r="806" spans="9:9" x14ac:dyDescent="0.35">
      <c r="I806"/>
    </row>
    <row r="807" spans="9:9" x14ac:dyDescent="0.35">
      <c r="I807"/>
    </row>
    <row r="808" spans="9:9" x14ac:dyDescent="0.35">
      <c r="I808"/>
    </row>
    <row r="809" spans="9:9" x14ac:dyDescent="0.35">
      <c r="I809"/>
    </row>
    <row r="810" spans="9:9" x14ac:dyDescent="0.35">
      <c r="I810"/>
    </row>
    <row r="811" spans="9:9" x14ac:dyDescent="0.35">
      <c r="I811"/>
    </row>
    <row r="812" spans="9:9" x14ac:dyDescent="0.35">
      <c r="I812"/>
    </row>
    <row r="813" spans="9:9" x14ac:dyDescent="0.35">
      <c r="I813"/>
    </row>
    <row r="814" spans="9:9" x14ac:dyDescent="0.35">
      <c r="I814"/>
    </row>
    <row r="815" spans="9:9" x14ac:dyDescent="0.35">
      <c r="I815"/>
    </row>
    <row r="816" spans="9:9" x14ac:dyDescent="0.35">
      <c r="I816"/>
    </row>
    <row r="817" spans="9:9" x14ac:dyDescent="0.35">
      <c r="I817"/>
    </row>
    <row r="818" spans="9:9" x14ac:dyDescent="0.35">
      <c r="I818"/>
    </row>
    <row r="819" spans="9:9" x14ac:dyDescent="0.35">
      <c r="I819"/>
    </row>
    <row r="820" spans="9:9" x14ac:dyDescent="0.35">
      <c r="I820"/>
    </row>
    <row r="821" spans="9:9" x14ac:dyDescent="0.35">
      <c r="I821"/>
    </row>
    <row r="822" spans="9:9" x14ac:dyDescent="0.35">
      <c r="I822"/>
    </row>
    <row r="823" spans="9:9" x14ac:dyDescent="0.35">
      <c r="I823"/>
    </row>
    <row r="824" spans="9:9" x14ac:dyDescent="0.35">
      <c r="I824"/>
    </row>
    <row r="825" spans="9:9" x14ac:dyDescent="0.35">
      <c r="I825"/>
    </row>
    <row r="826" spans="9:9" x14ac:dyDescent="0.35">
      <c r="I826"/>
    </row>
    <row r="827" spans="9:9" x14ac:dyDescent="0.35">
      <c r="I827"/>
    </row>
    <row r="828" spans="9:9" x14ac:dyDescent="0.35">
      <c r="I828"/>
    </row>
    <row r="829" spans="9:9" x14ac:dyDescent="0.35">
      <c r="I829"/>
    </row>
    <row r="830" spans="9:9" x14ac:dyDescent="0.35">
      <c r="I830"/>
    </row>
    <row r="831" spans="9:9" x14ac:dyDescent="0.35">
      <c r="I831"/>
    </row>
    <row r="832" spans="9:9" x14ac:dyDescent="0.35">
      <c r="I832"/>
    </row>
    <row r="833" spans="9:9" x14ac:dyDescent="0.35">
      <c r="I833"/>
    </row>
    <row r="834" spans="9:9" x14ac:dyDescent="0.35">
      <c r="I834"/>
    </row>
    <row r="835" spans="9:9" x14ac:dyDescent="0.35">
      <c r="I835"/>
    </row>
    <row r="836" spans="9:9" x14ac:dyDescent="0.35">
      <c r="I836"/>
    </row>
    <row r="837" spans="9:9" x14ac:dyDescent="0.35">
      <c r="I837"/>
    </row>
    <row r="838" spans="9:9" x14ac:dyDescent="0.35">
      <c r="I838"/>
    </row>
    <row r="839" spans="9:9" x14ac:dyDescent="0.35">
      <c r="I839"/>
    </row>
    <row r="840" spans="9:9" x14ac:dyDescent="0.35">
      <c r="I840"/>
    </row>
    <row r="841" spans="9:9" x14ac:dyDescent="0.35">
      <c r="I841"/>
    </row>
    <row r="842" spans="9:9" x14ac:dyDescent="0.35">
      <c r="I842"/>
    </row>
    <row r="843" spans="9:9" x14ac:dyDescent="0.35">
      <c r="I843"/>
    </row>
    <row r="844" spans="9:9" x14ac:dyDescent="0.35">
      <c r="I844"/>
    </row>
    <row r="845" spans="9:9" x14ac:dyDescent="0.35">
      <c r="I845"/>
    </row>
    <row r="846" spans="9:9" x14ac:dyDescent="0.35">
      <c r="I846"/>
    </row>
    <row r="847" spans="9:9" x14ac:dyDescent="0.35">
      <c r="I847"/>
    </row>
    <row r="848" spans="9:9" x14ac:dyDescent="0.35">
      <c r="I848"/>
    </row>
    <row r="849" spans="9:9" x14ac:dyDescent="0.35">
      <c r="I849"/>
    </row>
    <row r="850" spans="9:9" x14ac:dyDescent="0.35">
      <c r="I850"/>
    </row>
    <row r="851" spans="9:9" x14ac:dyDescent="0.35">
      <c r="I851"/>
    </row>
    <row r="852" spans="9:9" x14ac:dyDescent="0.35">
      <c r="I852"/>
    </row>
    <row r="853" spans="9:9" x14ac:dyDescent="0.35">
      <c r="I853"/>
    </row>
    <row r="854" spans="9:9" x14ac:dyDescent="0.35">
      <c r="I854"/>
    </row>
    <row r="855" spans="9:9" x14ac:dyDescent="0.35">
      <c r="I855"/>
    </row>
    <row r="856" spans="9:9" x14ac:dyDescent="0.35">
      <c r="I856"/>
    </row>
    <row r="857" spans="9:9" x14ac:dyDescent="0.35">
      <c r="I857"/>
    </row>
    <row r="858" spans="9:9" x14ac:dyDescent="0.35">
      <c r="I858"/>
    </row>
    <row r="859" spans="9:9" x14ac:dyDescent="0.35">
      <c r="I859"/>
    </row>
    <row r="860" spans="9:9" x14ac:dyDescent="0.35">
      <c r="I860"/>
    </row>
    <row r="861" spans="9:9" x14ac:dyDescent="0.35">
      <c r="I861"/>
    </row>
    <row r="862" spans="9:9" x14ac:dyDescent="0.35">
      <c r="I862"/>
    </row>
    <row r="863" spans="9:9" x14ac:dyDescent="0.35">
      <c r="I863"/>
    </row>
    <row r="864" spans="9:9" x14ac:dyDescent="0.35">
      <c r="I864"/>
    </row>
    <row r="865" spans="9:9" x14ac:dyDescent="0.35">
      <c r="I865"/>
    </row>
    <row r="866" spans="9:9" x14ac:dyDescent="0.35">
      <c r="I866"/>
    </row>
    <row r="867" spans="9:9" x14ac:dyDescent="0.35">
      <c r="I867"/>
    </row>
    <row r="868" spans="9:9" x14ac:dyDescent="0.35">
      <c r="I868"/>
    </row>
    <row r="869" spans="9:9" x14ac:dyDescent="0.35">
      <c r="I869"/>
    </row>
    <row r="870" spans="9:9" x14ac:dyDescent="0.35">
      <c r="I870"/>
    </row>
    <row r="871" spans="9:9" x14ac:dyDescent="0.35">
      <c r="I871"/>
    </row>
    <row r="872" spans="9:9" x14ac:dyDescent="0.35">
      <c r="I872"/>
    </row>
    <row r="873" spans="9:9" x14ac:dyDescent="0.35">
      <c r="I873"/>
    </row>
    <row r="874" spans="9:9" x14ac:dyDescent="0.35">
      <c r="I874"/>
    </row>
    <row r="875" spans="9:9" x14ac:dyDescent="0.35">
      <c r="I875"/>
    </row>
    <row r="876" spans="9:9" x14ac:dyDescent="0.35">
      <c r="I876"/>
    </row>
    <row r="877" spans="9:9" x14ac:dyDescent="0.35">
      <c r="I877"/>
    </row>
    <row r="878" spans="9:9" x14ac:dyDescent="0.35">
      <c r="I878"/>
    </row>
    <row r="879" spans="9:9" x14ac:dyDescent="0.35">
      <c r="I879"/>
    </row>
    <row r="880" spans="9:9" x14ac:dyDescent="0.35">
      <c r="I880"/>
    </row>
    <row r="881" spans="9:9" x14ac:dyDescent="0.35">
      <c r="I881"/>
    </row>
    <row r="882" spans="9:9" x14ac:dyDescent="0.35">
      <c r="I882"/>
    </row>
    <row r="883" spans="9:9" x14ac:dyDescent="0.35">
      <c r="I883"/>
    </row>
    <row r="884" spans="9:9" x14ac:dyDescent="0.35">
      <c r="I884"/>
    </row>
    <row r="885" spans="9:9" x14ac:dyDescent="0.35">
      <c r="I885"/>
    </row>
    <row r="886" spans="9:9" x14ac:dyDescent="0.35">
      <c r="I886"/>
    </row>
    <row r="887" spans="9:9" x14ac:dyDescent="0.35">
      <c r="I887"/>
    </row>
    <row r="888" spans="9:9" x14ac:dyDescent="0.35">
      <c r="I888"/>
    </row>
    <row r="889" spans="9:9" x14ac:dyDescent="0.35">
      <c r="I889"/>
    </row>
    <row r="890" spans="9:9" x14ac:dyDescent="0.35">
      <c r="I890"/>
    </row>
    <row r="891" spans="9:9" x14ac:dyDescent="0.35">
      <c r="I891"/>
    </row>
    <row r="892" spans="9:9" x14ac:dyDescent="0.35">
      <c r="I892"/>
    </row>
    <row r="893" spans="9:9" x14ac:dyDescent="0.35">
      <c r="I893"/>
    </row>
    <row r="894" spans="9:9" x14ac:dyDescent="0.35">
      <c r="I894"/>
    </row>
    <row r="895" spans="9:9" x14ac:dyDescent="0.35">
      <c r="I895"/>
    </row>
    <row r="896" spans="9:9" x14ac:dyDescent="0.35">
      <c r="I896"/>
    </row>
    <row r="897" spans="9:9" x14ac:dyDescent="0.35">
      <c r="I897"/>
    </row>
    <row r="898" spans="9:9" x14ac:dyDescent="0.35">
      <c r="I898"/>
    </row>
    <row r="899" spans="9:9" x14ac:dyDescent="0.35">
      <c r="I899"/>
    </row>
    <row r="900" spans="9:9" x14ac:dyDescent="0.35">
      <c r="I900"/>
    </row>
    <row r="901" spans="9:9" x14ac:dyDescent="0.35">
      <c r="I901"/>
    </row>
    <row r="902" spans="9:9" x14ac:dyDescent="0.35">
      <c r="I902"/>
    </row>
    <row r="903" spans="9:9" x14ac:dyDescent="0.35">
      <c r="I903"/>
    </row>
    <row r="904" spans="9:9" x14ac:dyDescent="0.35">
      <c r="I904"/>
    </row>
    <row r="905" spans="9:9" x14ac:dyDescent="0.35">
      <c r="I905"/>
    </row>
    <row r="906" spans="9:9" x14ac:dyDescent="0.35">
      <c r="I906"/>
    </row>
    <row r="907" spans="9:9" x14ac:dyDescent="0.35">
      <c r="I907"/>
    </row>
    <row r="908" spans="9:9" x14ac:dyDescent="0.35">
      <c r="I908"/>
    </row>
    <row r="909" spans="9:9" x14ac:dyDescent="0.35">
      <c r="I909"/>
    </row>
    <row r="910" spans="9:9" x14ac:dyDescent="0.35">
      <c r="I910"/>
    </row>
    <row r="911" spans="9:9" x14ac:dyDescent="0.35">
      <c r="I911"/>
    </row>
    <row r="912" spans="9:9" x14ac:dyDescent="0.35">
      <c r="I912"/>
    </row>
    <row r="913" spans="9:9" x14ac:dyDescent="0.35">
      <c r="I913"/>
    </row>
    <row r="914" spans="9:9" x14ac:dyDescent="0.35">
      <c r="I914"/>
    </row>
    <row r="915" spans="9:9" x14ac:dyDescent="0.35">
      <c r="I915"/>
    </row>
    <row r="916" spans="9:9" x14ac:dyDescent="0.35">
      <c r="I916"/>
    </row>
    <row r="917" spans="9:9" x14ac:dyDescent="0.35">
      <c r="I917"/>
    </row>
    <row r="918" spans="9:9" x14ac:dyDescent="0.35">
      <c r="I918"/>
    </row>
    <row r="919" spans="9:9" x14ac:dyDescent="0.35">
      <c r="I919"/>
    </row>
    <row r="920" spans="9:9" x14ac:dyDescent="0.35">
      <c r="I920"/>
    </row>
    <row r="921" spans="9:9" x14ac:dyDescent="0.35">
      <c r="I921"/>
    </row>
    <row r="922" spans="9:9" x14ac:dyDescent="0.35">
      <c r="I922"/>
    </row>
    <row r="923" spans="9:9" x14ac:dyDescent="0.35">
      <c r="I923"/>
    </row>
    <row r="924" spans="9:9" x14ac:dyDescent="0.35">
      <c r="I924"/>
    </row>
    <row r="925" spans="9:9" x14ac:dyDescent="0.35">
      <c r="I925"/>
    </row>
    <row r="926" spans="9:9" x14ac:dyDescent="0.35">
      <c r="I926"/>
    </row>
    <row r="927" spans="9:9" x14ac:dyDescent="0.35">
      <c r="I927"/>
    </row>
    <row r="928" spans="9:9" x14ac:dyDescent="0.35">
      <c r="I928"/>
    </row>
    <row r="929" spans="9:9" x14ac:dyDescent="0.35">
      <c r="I929"/>
    </row>
    <row r="930" spans="9:9" x14ac:dyDescent="0.35">
      <c r="I930"/>
    </row>
    <row r="931" spans="9:9" x14ac:dyDescent="0.35">
      <c r="I931"/>
    </row>
    <row r="932" spans="9:9" x14ac:dyDescent="0.35">
      <c r="I932"/>
    </row>
    <row r="933" spans="9:9" x14ac:dyDescent="0.35">
      <c r="I933"/>
    </row>
    <row r="934" spans="9:9" x14ac:dyDescent="0.35">
      <c r="I934"/>
    </row>
    <row r="935" spans="9:9" x14ac:dyDescent="0.35">
      <c r="I935"/>
    </row>
    <row r="936" spans="9:9" x14ac:dyDescent="0.35">
      <c r="I936"/>
    </row>
    <row r="937" spans="9:9" x14ac:dyDescent="0.35">
      <c r="I937"/>
    </row>
    <row r="938" spans="9:9" x14ac:dyDescent="0.35">
      <c r="I938"/>
    </row>
    <row r="939" spans="9:9" x14ac:dyDescent="0.35">
      <c r="I939"/>
    </row>
    <row r="940" spans="9:9" x14ac:dyDescent="0.35">
      <c r="I940"/>
    </row>
    <row r="941" spans="9:9" x14ac:dyDescent="0.35">
      <c r="I941"/>
    </row>
    <row r="942" spans="9:9" x14ac:dyDescent="0.35">
      <c r="I942"/>
    </row>
    <row r="943" spans="9:9" x14ac:dyDescent="0.35">
      <c r="I943"/>
    </row>
    <row r="944" spans="9:9" x14ac:dyDescent="0.35">
      <c r="I944"/>
    </row>
    <row r="945" spans="9:9" x14ac:dyDescent="0.35">
      <c r="I945"/>
    </row>
    <row r="946" spans="9:9" x14ac:dyDescent="0.35">
      <c r="I946"/>
    </row>
    <row r="947" spans="9:9" x14ac:dyDescent="0.35">
      <c r="I947"/>
    </row>
    <row r="948" spans="9:9" x14ac:dyDescent="0.35">
      <c r="I948"/>
    </row>
    <row r="949" spans="9:9" x14ac:dyDescent="0.35">
      <c r="I949"/>
    </row>
    <row r="950" spans="9:9" x14ac:dyDescent="0.35">
      <c r="I950"/>
    </row>
    <row r="951" spans="9:9" x14ac:dyDescent="0.35">
      <c r="I951"/>
    </row>
    <row r="952" spans="9:9" x14ac:dyDescent="0.35">
      <c r="I952"/>
    </row>
    <row r="953" spans="9:9" x14ac:dyDescent="0.35">
      <c r="I953"/>
    </row>
    <row r="954" spans="9:9" x14ac:dyDescent="0.35">
      <c r="I954"/>
    </row>
    <row r="955" spans="9:9" x14ac:dyDescent="0.35">
      <c r="I955"/>
    </row>
    <row r="956" spans="9:9" x14ac:dyDescent="0.35">
      <c r="I956"/>
    </row>
    <row r="957" spans="9:9" x14ac:dyDescent="0.35">
      <c r="I957"/>
    </row>
    <row r="958" spans="9:9" x14ac:dyDescent="0.35">
      <c r="I958"/>
    </row>
    <row r="959" spans="9:9" x14ac:dyDescent="0.35">
      <c r="I959"/>
    </row>
    <row r="960" spans="9:9" x14ac:dyDescent="0.35">
      <c r="I960"/>
    </row>
    <row r="961" spans="9:9" x14ac:dyDescent="0.35">
      <c r="I961"/>
    </row>
    <row r="962" spans="9:9" x14ac:dyDescent="0.35">
      <c r="I962"/>
    </row>
    <row r="963" spans="9:9" x14ac:dyDescent="0.35">
      <c r="I963"/>
    </row>
    <row r="964" spans="9:9" x14ac:dyDescent="0.35">
      <c r="I964"/>
    </row>
    <row r="965" spans="9:9" x14ac:dyDescent="0.35">
      <c r="I965"/>
    </row>
    <row r="966" spans="9:9" x14ac:dyDescent="0.35">
      <c r="I966"/>
    </row>
    <row r="967" spans="9:9" x14ac:dyDescent="0.35">
      <c r="I967"/>
    </row>
    <row r="968" spans="9:9" x14ac:dyDescent="0.35">
      <c r="I968"/>
    </row>
    <row r="969" spans="9:9" x14ac:dyDescent="0.35">
      <c r="I969"/>
    </row>
    <row r="970" spans="9:9" x14ac:dyDescent="0.35">
      <c r="I970"/>
    </row>
    <row r="971" spans="9:9" x14ac:dyDescent="0.35">
      <c r="I971"/>
    </row>
    <row r="972" spans="9:9" x14ac:dyDescent="0.35">
      <c r="I972"/>
    </row>
    <row r="973" spans="9:9" x14ac:dyDescent="0.35">
      <c r="I973"/>
    </row>
    <row r="974" spans="9:9" x14ac:dyDescent="0.35">
      <c r="I974"/>
    </row>
    <row r="975" spans="9:9" x14ac:dyDescent="0.35">
      <c r="I975"/>
    </row>
    <row r="976" spans="9:9" x14ac:dyDescent="0.35">
      <c r="I976"/>
    </row>
    <row r="977" spans="9:9" x14ac:dyDescent="0.35">
      <c r="I977"/>
    </row>
    <row r="978" spans="9:9" x14ac:dyDescent="0.35">
      <c r="I978"/>
    </row>
    <row r="979" spans="9:9" x14ac:dyDescent="0.35">
      <c r="I979"/>
    </row>
    <row r="980" spans="9:9" x14ac:dyDescent="0.35">
      <c r="I980"/>
    </row>
    <row r="981" spans="9:9" x14ac:dyDescent="0.35">
      <c r="I981"/>
    </row>
    <row r="982" spans="9:9" x14ac:dyDescent="0.35">
      <c r="I982"/>
    </row>
    <row r="983" spans="9:9" x14ac:dyDescent="0.35">
      <c r="I983"/>
    </row>
    <row r="984" spans="9:9" x14ac:dyDescent="0.35">
      <c r="I984"/>
    </row>
    <row r="985" spans="9:9" x14ac:dyDescent="0.35">
      <c r="I985"/>
    </row>
    <row r="986" spans="9:9" x14ac:dyDescent="0.35">
      <c r="I986"/>
    </row>
    <row r="987" spans="9:9" x14ac:dyDescent="0.35">
      <c r="I987"/>
    </row>
    <row r="988" spans="9:9" x14ac:dyDescent="0.35">
      <c r="I988"/>
    </row>
    <row r="989" spans="9:9" x14ac:dyDescent="0.35">
      <c r="I989"/>
    </row>
    <row r="990" spans="9:9" x14ac:dyDescent="0.35">
      <c r="I990"/>
    </row>
    <row r="991" spans="9:9" x14ac:dyDescent="0.35">
      <c r="I991"/>
    </row>
    <row r="992" spans="9:9" x14ac:dyDescent="0.35">
      <c r="I992"/>
    </row>
    <row r="993" spans="9:9" x14ac:dyDescent="0.35">
      <c r="I993"/>
    </row>
    <row r="994" spans="9:9" x14ac:dyDescent="0.35">
      <c r="I994"/>
    </row>
    <row r="995" spans="9:9" x14ac:dyDescent="0.35">
      <c r="I995"/>
    </row>
    <row r="996" spans="9:9" x14ac:dyDescent="0.35">
      <c r="I996"/>
    </row>
    <row r="997" spans="9:9" x14ac:dyDescent="0.35">
      <c r="I997"/>
    </row>
    <row r="998" spans="9:9" x14ac:dyDescent="0.35">
      <c r="I998"/>
    </row>
    <row r="999" spans="9:9" x14ac:dyDescent="0.35">
      <c r="I999"/>
    </row>
    <row r="1000" spans="9:9" x14ac:dyDescent="0.35">
      <c r="I1000"/>
    </row>
    <row r="1001" spans="9:9" x14ac:dyDescent="0.35">
      <c r="I1001"/>
    </row>
    <row r="1002" spans="9:9" x14ac:dyDescent="0.35">
      <c r="I1002"/>
    </row>
    <row r="1003" spans="9:9" x14ac:dyDescent="0.35">
      <c r="I1003"/>
    </row>
    <row r="1004" spans="9:9" x14ac:dyDescent="0.35">
      <c r="I1004"/>
    </row>
    <row r="1005" spans="9:9" x14ac:dyDescent="0.35">
      <c r="I1005"/>
    </row>
    <row r="1006" spans="9:9" x14ac:dyDescent="0.35">
      <c r="I1006"/>
    </row>
    <row r="1007" spans="9:9" x14ac:dyDescent="0.35">
      <c r="I1007"/>
    </row>
    <row r="1008" spans="9:9" x14ac:dyDescent="0.35">
      <c r="I1008"/>
    </row>
    <row r="1009" spans="9:9" x14ac:dyDescent="0.35">
      <c r="I1009"/>
    </row>
    <row r="1010" spans="9:9" x14ac:dyDescent="0.35">
      <c r="I1010"/>
    </row>
    <row r="1011" spans="9:9" x14ac:dyDescent="0.35">
      <c r="I1011"/>
    </row>
    <row r="1012" spans="9:9" x14ac:dyDescent="0.35">
      <c r="I1012"/>
    </row>
    <row r="1013" spans="9:9" x14ac:dyDescent="0.35">
      <c r="I1013"/>
    </row>
    <row r="1014" spans="9:9" x14ac:dyDescent="0.35">
      <c r="I1014"/>
    </row>
    <row r="1015" spans="9:9" x14ac:dyDescent="0.35">
      <c r="I1015"/>
    </row>
    <row r="1016" spans="9:9" x14ac:dyDescent="0.35">
      <c r="I1016"/>
    </row>
    <row r="1017" spans="9:9" x14ac:dyDescent="0.35">
      <c r="I1017"/>
    </row>
    <row r="1018" spans="9:9" x14ac:dyDescent="0.35">
      <c r="I1018"/>
    </row>
    <row r="1019" spans="9:9" x14ac:dyDescent="0.35">
      <c r="I1019"/>
    </row>
    <row r="1020" spans="9:9" x14ac:dyDescent="0.35">
      <c r="I1020"/>
    </row>
    <row r="1021" spans="9:9" x14ac:dyDescent="0.35">
      <c r="I1021"/>
    </row>
    <row r="1022" spans="9:9" x14ac:dyDescent="0.35">
      <c r="I1022"/>
    </row>
    <row r="1023" spans="9:9" x14ac:dyDescent="0.35">
      <c r="I1023"/>
    </row>
    <row r="1024" spans="9:9" x14ac:dyDescent="0.35">
      <c r="I1024"/>
    </row>
    <row r="1025" spans="9:9" x14ac:dyDescent="0.35">
      <c r="I1025"/>
    </row>
    <row r="1026" spans="9:9" x14ac:dyDescent="0.35">
      <c r="I1026"/>
    </row>
    <row r="1027" spans="9:9" x14ac:dyDescent="0.35">
      <c r="I1027"/>
    </row>
    <row r="1028" spans="9:9" x14ac:dyDescent="0.35">
      <c r="I1028"/>
    </row>
    <row r="1029" spans="9:9" x14ac:dyDescent="0.35">
      <c r="I1029"/>
    </row>
    <row r="1030" spans="9:9" x14ac:dyDescent="0.35">
      <c r="I1030"/>
    </row>
    <row r="1031" spans="9:9" x14ac:dyDescent="0.35">
      <c r="I1031"/>
    </row>
    <row r="1032" spans="9:9" x14ac:dyDescent="0.35">
      <c r="I1032"/>
    </row>
    <row r="1033" spans="9:9" x14ac:dyDescent="0.35">
      <c r="I1033"/>
    </row>
    <row r="1034" spans="9:9" x14ac:dyDescent="0.35">
      <c r="I1034"/>
    </row>
    <row r="1035" spans="9:9" x14ac:dyDescent="0.35">
      <c r="I1035"/>
    </row>
    <row r="1036" spans="9:9" x14ac:dyDescent="0.35">
      <c r="I1036"/>
    </row>
    <row r="1037" spans="9:9" x14ac:dyDescent="0.35">
      <c r="I1037"/>
    </row>
    <row r="1038" spans="9:9" x14ac:dyDescent="0.35">
      <c r="I1038"/>
    </row>
    <row r="1039" spans="9:9" x14ac:dyDescent="0.35">
      <c r="I1039"/>
    </row>
    <row r="1040" spans="9:9" x14ac:dyDescent="0.35">
      <c r="I1040"/>
    </row>
    <row r="1041" spans="9:9" x14ac:dyDescent="0.35">
      <c r="I1041"/>
    </row>
    <row r="1042" spans="9:9" x14ac:dyDescent="0.35">
      <c r="I1042"/>
    </row>
    <row r="1043" spans="9:9" x14ac:dyDescent="0.35">
      <c r="I1043"/>
    </row>
    <row r="1044" spans="9:9" x14ac:dyDescent="0.35">
      <c r="I1044"/>
    </row>
    <row r="1045" spans="9:9" x14ac:dyDescent="0.35">
      <c r="I1045"/>
    </row>
    <row r="1046" spans="9:9" x14ac:dyDescent="0.35">
      <c r="I1046"/>
    </row>
    <row r="1047" spans="9:9" x14ac:dyDescent="0.35">
      <c r="I1047"/>
    </row>
    <row r="1048" spans="9:9" x14ac:dyDescent="0.35">
      <c r="I1048"/>
    </row>
    <row r="1049" spans="9:9" x14ac:dyDescent="0.35">
      <c r="I1049"/>
    </row>
    <row r="1050" spans="9:9" x14ac:dyDescent="0.35">
      <c r="I1050"/>
    </row>
    <row r="1051" spans="9:9" x14ac:dyDescent="0.35">
      <c r="I1051"/>
    </row>
    <row r="1052" spans="9:9" x14ac:dyDescent="0.35">
      <c r="I1052"/>
    </row>
    <row r="1053" spans="9:9" x14ac:dyDescent="0.35">
      <c r="I1053"/>
    </row>
    <row r="1054" spans="9:9" x14ac:dyDescent="0.35">
      <c r="I1054"/>
    </row>
    <row r="1055" spans="9:9" x14ac:dyDescent="0.35">
      <c r="I1055"/>
    </row>
    <row r="1056" spans="9:9" x14ac:dyDescent="0.35">
      <c r="I1056"/>
    </row>
    <row r="1057" spans="9:9" x14ac:dyDescent="0.35">
      <c r="I1057"/>
    </row>
    <row r="1058" spans="9:9" x14ac:dyDescent="0.35">
      <c r="I1058"/>
    </row>
    <row r="1059" spans="9:9" x14ac:dyDescent="0.35">
      <c r="I1059"/>
    </row>
    <row r="1060" spans="9:9" x14ac:dyDescent="0.35">
      <c r="I1060"/>
    </row>
    <row r="1061" spans="9:9" x14ac:dyDescent="0.35">
      <c r="I1061"/>
    </row>
    <row r="1062" spans="9:9" x14ac:dyDescent="0.35">
      <c r="I1062"/>
    </row>
    <row r="1063" spans="9:9" x14ac:dyDescent="0.35">
      <c r="I1063"/>
    </row>
    <row r="1064" spans="9:9" x14ac:dyDescent="0.35">
      <c r="I1064"/>
    </row>
    <row r="1065" spans="9:9" x14ac:dyDescent="0.35">
      <c r="I1065"/>
    </row>
    <row r="1066" spans="9:9" x14ac:dyDescent="0.35">
      <c r="I1066"/>
    </row>
    <row r="1067" spans="9:9" x14ac:dyDescent="0.35">
      <c r="I1067"/>
    </row>
    <row r="1068" spans="9:9" x14ac:dyDescent="0.35">
      <c r="I1068"/>
    </row>
    <row r="1069" spans="9:9" x14ac:dyDescent="0.35">
      <c r="I1069"/>
    </row>
    <row r="1070" spans="9:9" x14ac:dyDescent="0.35">
      <c r="I1070"/>
    </row>
    <row r="1071" spans="9:9" x14ac:dyDescent="0.35">
      <c r="I1071"/>
    </row>
    <row r="1072" spans="9:9" x14ac:dyDescent="0.35">
      <c r="I1072"/>
    </row>
    <row r="1073" spans="9:9" x14ac:dyDescent="0.35">
      <c r="I1073"/>
    </row>
    <row r="1074" spans="9:9" x14ac:dyDescent="0.35">
      <c r="I1074"/>
    </row>
    <row r="1075" spans="9:9" x14ac:dyDescent="0.35">
      <c r="I1075"/>
    </row>
    <row r="1076" spans="9:9" x14ac:dyDescent="0.35">
      <c r="I1076"/>
    </row>
    <row r="1077" spans="9:9" x14ac:dyDescent="0.35">
      <c r="I1077"/>
    </row>
    <row r="1078" spans="9:9" x14ac:dyDescent="0.35">
      <c r="I1078"/>
    </row>
    <row r="1079" spans="9:9" x14ac:dyDescent="0.35">
      <c r="I1079"/>
    </row>
    <row r="1080" spans="9:9" x14ac:dyDescent="0.35">
      <c r="I1080"/>
    </row>
    <row r="1081" spans="9:9" x14ac:dyDescent="0.35">
      <c r="I1081"/>
    </row>
    <row r="1082" spans="9:9" x14ac:dyDescent="0.35">
      <c r="I1082"/>
    </row>
    <row r="1083" spans="9:9" x14ac:dyDescent="0.35">
      <c r="I1083"/>
    </row>
    <row r="1084" spans="9:9" x14ac:dyDescent="0.35">
      <c r="I1084"/>
    </row>
    <row r="1085" spans="9:9" x14ac:dyDescent="0.35">
      <c r="I1085"/>
    </row>
    <row r="1086" spans="9:9" x14ac:dyDescent="0.35">
      <c r="I1086"/>
    </row>
    <row r="1087" spans="9:9" x14ac:dyDescent="0.35">
      <c r="I1087"/>
    </row>
    <row r="1088" spans="9:9" x14ac:dyDescent="0.35">
      <c r="I1088"/>
    </row>
    <row r="1089" spans="9:9" x14ac:dyDescent="0.35">
      <c r="I1089"/>
    </row>
    <row r="1090" spans="9:9" x14ac:dyDescent="0.35">
      <c r="I1090"/>
    </row>
    <row r="1091" spans="9:9" x14ac:dyDescent="0.35">
      <c r="I1091"/>
    </row>
    <row r="1092" spans="9:9" x14ac:dyDescent="0.35">
      <c r="I1092"/>
    </row>
    <row r="1093" spans="9:9" x14ac:dyDescent="0.35">
      <c r="I1093"/>
    </row>
    <row r="1094" spans="9:9" x14ac:dyDescent="0.35">
      <c r="I1094"/>
    </row>
    <row r="1095" spans="9:9" x14ac:dyDescent="0.35">
      <c r="I1095"/>
    </row>
    <row r="1096" spans="9:9" x14ac:dyDescent="0.35">
      <c r="I1096"/>
    </row>
    <row r="1097" spans="9:9" x14ac:dyDescent="0.35">
      <c r="I1097"/>
    </row>
    <row r="1098" spans="9:9" x14ac:dyDescent="0.35">
      <c r="I1098"/>
    </row>
    <row r="1099" spans="9:9" x14ac:dyDescent="0.35">
      <c r="I1099"/>
    </row>
    <row r="1100" spans="9:9" x14ac:dyDescent="0.35">
      <c r="I1100"/>
    </row>
    <row r="1101" spans="9:9" x14ac:dyDescent="0.35">
      <c r="I1101"/>
    </row>
    <row r="1102" spans="9:9" x14ac:dyDescent="0.35">
      <c r="I1102"/>
    </row>
    <row r="1103" spans="9:9" x14ac:dyDescent="0.35">
      <c r="I1103"/>
    </row>
    <row r="1104" spans="9:9" x14ac:dyDescent="0.35">
      <c r="I1104"/>
    </row>
    <row r="1105" spans="9:9" x14ac:dyDescent="0.35">
      <c r="I1105"/>
    </row>
    <row r="1106" spans="9:9" x14ac:dyDescent="0.35">
      <c r="I1106"/>
    </row>
    <row r="1107" spans="9:9" x14ac:dyDescent="0.35">
      <c r="I1107"/>
    </row>
    <row r="1108" spans="9:9" x14ac:dyDescent="0.35">
      <c r="I1108"/>
    </row>
    <row r="1109" spans="9:9" x14ac:dyDescent="0.35">
      <c r="I1109"/>
    </row>
    <row r="1110" spans="9:9" x14ac:dyDescent="0.35">
      <c r="I1110"/>
    </row>
    <row r="1111" spans="9:9" x14ac:dyDescent="0.35">
      <c r="I1111"/>
    </row>
    <row r="1112" spans="9:9" x14ac:dyDescent="0.35">
      <c r="I1112"/>
    </row>
    <row r="1113" spans="9:9" x14ac:dyDescent="0.35">
      <c r="I1113"/>
    </row>
    <row r="1114" spans="9:9" x14ac:dyDescent="0.35">
      <c r="I1114"/>
    </row>
    <row r="1115" spans="9:9" x14ac:dyDescent="0.35">
      <c r="I1115"/>
    </row>
    <row r="1116" spans="9:9" x14ac:dyDescent="0.35">
      <c r="I1116"/>
    </row>
    <row r="1117" spans="9:9" x14ac:dyDescent="0.35">
      <c r="I1117"/>
    </row>
    <row r="1118" spans="9:9" x14ac:dyDescent="0.35">
      <c r="I1118"/>
    </row>
    <row r="1119" spans="9:9" x14ac:dyDescent="0.35">
      <c r="I1119"/>
    </row>
    <row r="1120" spans="9:9" x14ac:dyDescent="0.35">
      <c r="I1120"/>
    </row>
    <row r="1121" spans="9:9" x14ac:dyDescent="0.35">
      <c r="I1121"/>
    </row>
    <row r="1122" spans="9:9" x14ac:dyDescent="0.35">
      <c r="I1122"/>
    </row>
    <row r="1123" spans="9:9" x14ac:dyDescent="0.35">
      <c r="I1123"/>
    </row>
    <row r="1124" spans="9:9" x14ac:dyDescent="0.35">
      <c r="I1124"/>
    </row>
    <row r="1125" spans="9:9" x14ac:dyDescent="0.35">
      <c r="I1125"/>
    </row>
    <row r="1126" spans="9:9" x14ac:dyDescent="0.35">
      <c r="I1126"/>
    </row>
    <row r="1127" spans="9:9" x14ac:dyDescent="0.35">
      <c r="I1127"/>
    </row>
    <row r="1128" spans="9:9" x14ac:dyDescent="0.35">
      <c r="I1128"/>
    </row>
    <row r="1129" spans="9:9" x14ac:dyDescent="0.35">
      <c r="I1129"/>
    </row>
    <row r="1130" spans="9:9" x14ac:dyDescent="0.35">
      <c r="I1130"/>
    </row>
    <row r="1131" spans="9:9" x14ac:dyDescent="0.35">
      <c r="I1131"/>
    </row>
    <row r="1132" spans="9:9" x14ac:dyDescent="0.35">
      <c r="I1132"/>
    </row>
    <row r="1133" spans="9:9" x14ac:dyDescent="0.35">
      <c r="I1133"/>
    </row>
    <row r="1134" spans="9:9" x14ac:dyDescent="0.35">
      <c r="I1134"/>
    </row>
    <row r="1135" spans="9:9" x14ac:dyDescent="0.35">
      <c r="I1135"/>
    </row>
    <row r="1136" spans="9:9" x14ac:dyDescent="0.35">
      <c r="I1136"/>
    </row>
    <row r="1137" spans="9:9" x14ac:dyDescent="0.35">
      <c r="I1137"/>
    </row>
    <row r="1138" spans="9:9" x14ac:dyDescent="0.35">
      <c r="I1138"/>
    </row>
    <row r="1139" spans="9:9" x14ac:dyDescent="0.35">
      <c r="I1139"/>
    </row>
    <row r="1140" spans="9:9" x14ac:dyDescent="0.35">
      <c r="I1140"/>
    </row>
    <row r="1141" spans="9:9" x14ac:dyDescent="0.35">
      <c r="I1141"/>
    </row>
    <row r="1142" spans="9:9" x14ac:dyDescent="0.35">
      <c r="I1142"/>
    </row>
    <row r="1143" spans="9:9" x14ac:dyDescent="0.35">
      <c r="I1143"/>
    </row>
    <row r="1144" spans="9:9" x14ac:dyDescent="0.35">
      <c r="I1144"/>
    </row>
    <row r="1145" spans="9:9" x14ac:dyDescent="0.35">
      <c r="I1145"/>
    </row>
    <row r="1146" spans="9:9" x14ac:dyDescent="0.35">
      <c r="I1146"/>
    </row>
    <row r="1147" spans="9:9" x14ac:dyDescent="0.35">
      <c r="I1147"/>
    </row>
    <row r="1148" spans="9:9" x14ac:dyDescent="0.35">
      <c r="I1148"/>
    </row>
    <row r="1149" spans="9:9" x14ac:dyDescent="0.35">
      <c r="I1149"/>
    </row>
    <row r="1150" spans="9:9" x14ac:dyDescent="0.35">
      <c r="I1150"/>
    </row>
    <row r="1151" spans="9:9" x14ac:dyDescent="0.35">
      <c r="I1151"/>
    </row>
    <row r="1152" spans="9:9" x14ac:dyDescent="0.35">
      <c r="I1152"/>
    </row>
    <row r="1153" spans="9:9" x14ac:dyDescent="0.35">
      <c r="I1153"/>
    </row>
    <row r="1154" spans="9:9" x14ac:dyDescent="0.35">
      <c r="I1154"/>
    </row>
    <row r="1155" spans="9:9" x14ac:dyDescent="0.35">
      <c r="I1155"/>
    </row>
    <row r="1156" spans="9:9" x14ac:dyDescent="0.35">
      <c r="I1156"/>
    </row>
    <row r="1157" spans="9:9" x14ac:dyDescent="0.35">
      <c r="I1157"/>
    </row>
    <row r="1158" spans="9:9" x14ac:dyDescent="0.35">
      <c r="I1158"/>
    </row>
  </sheetData>
  <sheetProtection algorithmName="SHA-512" hashValue="yUWBC/J9bdaeifYlkL61d8kUpIs+YVgY3Bz9YKvsBEubtgqQl9vpowo6hh9O3SuMM8Qf7nKVXFgTCAG2K9V02A==" saltValue="F3hmzVYNcbzFDaanhdC9VA==" spinCount="100000" sheet="1" objects="1" scenarios="1"/>
  <protectedRanges>
    <protectedRange sqref="I62" name="Diapazons10"/>
    <protectedRange sqref="C8:C10 C14:C15" name="iNFLĀCIJA"/>
    <protectedRange sqref="C2:E2" name="Ieņēmumu starpība"/>
    <protectedRange sqref="C4:E5" name="Zudumu starpība"/>
    <protectedRange sqref="C7:C11 D12 D19 C19:C20 D21 C13:C16 D17" name="Inflācijas un darbaalagas starpība"/>
    <protectedRange sqref="C22:E22" name="Pārvades izmaksu starpība"/>
    <protectedRange sqref="C23:E23" name="cita sso izmaksu starpība"/>
    <protectedRange sqref="D24:E24" name="Neparedzētās izmaksas"/>
    <protectedRange sqref="C26:C38 C41:C43" name="Iepriekšēja perioda nobīdes"/>
    <protectedRange sqref="F46:G49 F51:G52" name="Nākamo periodu novirzes"/>
    <protectedRange sqref="I56" name="Diapazons10_2"/>
    <protectedRange sqref="C39" name="Iepriekšēja perioda nobīdes_2"/>
    <protectedRange sqref="C40" name="Iepriekšēja perioda nobīdes_3"/>
  </protectedRanges>
  <mergeCells count="27">
    <mergeCell ref="F60:H60"/>
    <mergeCell ref="F59:H59"/>
    <mergeCell ref="F58:H58"/>
    <mergeCell ref="F57:H57"/>
    <mergeCell ref="F62:H62"/>
    <mergeCell ref="F56:H56"/>
    <mergeCell ref="D13:E13"/>
    <mergeCell ref="D14:E14"/>
    <mergeCell ref="D15:E15"/>
    <mergeCell ref="D16:E16"/>
    <mergeCell ref="D17:E17"/>
    <mergeCell ref="D18:E18"/>
    <mergeCell ref="D19:E19"/>
    <mergeCell ref="D20:E20"/>
    <mergeCell ref="D21:E21"/>
    <mergeCell ref="B54:H54"/>
    <mergeCell ref="D22:E22"/>
    <mergeCell ref="D23:E23"/>
    <mergeCell ref="D24:E24"/>
    <mergeCell ref="F55:H55"/>
    <mergeCell ref="D12:E12"/>
    <mergeCell ref="D6:E6"/>
    <mergeCell ref="D7:E7"/>
    <mergeCell ref="D8:E8"/>
    <mergeCell ref="D9:E9"/>
    <mergeCell ref="D11:E11"/>
    <mergeCell ref="D10:E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7CE4-78F4-49D0-802E-787895AD752D}">
  <dimension ref="B1:K1158"/>
  <sheetViews>
    <sheetView topLeftCell="A19" zoomScaleNormal="100" workbookViewId="0">
      <selection activeCell="D49" sqref="D49"/>
    </sheetView>
  </sheetViews>
  <sheetFormatPr defaultRowHeight="14.5" x14ac:dyDescent="0.35"/>
  <cols>
    <col min="2" max="2" width="44.90625" customWidth="1"/>
    <col min="3" max="6" width="21.90625" customWidth="1"/>
    <col min="7" max="7" width="16.453125" customWidth="1"/>
    <col min="8" max="8" width="12.54296875" style="8" customWidth="1"/>
  </cols>
  <sheetData>
    <row r="1" spans="2:11" ht="43.5" x14ac:dyDescent="0.35">
      <c r="B1" s="1"/>
      <c r="C1" s="2" t="s">
        <v>149</v>
      </c>
      <c r="D1" s="2" t="s">
        <v>150</v>
      </c>
      <c r="E1" s="2" t="s">
        <v>151</v>
      </c>
      <c r="F1" s="2" t="s">
        <v>152</v>
      </c>
      <c r="G1" s="2" t="s">
        <v>153</v>
      </c>
      <c r="H1" s="10" t="s">
        <v>45</v>
      </c>
    </row>
    <row r="2" spans="2:11" ht="29" x14ac:dyDescent="0.35">
      <c r="B2" s="5" t="s">
        <v>169</v>
      </c>
      <c r="C2" s="17">
        <f>'TP dati'!I34+'6_mēn_3_TP'!I59</f>
        <v>0</v>
      </c>
      <c r="D2" s="17">
        <f>'TP dati'!G39</f>
        <v>0</v>
      </c>
      <c r="E2" s="17">
        <f>'TP dati'!G40</f>
        <v>0</v>
      </c>
      <c r="F2" s="6" t="s">
        <v>46</v>
      </c>
      <c r="G2" s="6">
        <f>D2+E2</f>
        <v>0</v>
      </c>
      <c r="H2" s="9">
        <f>G2-C2</f>
        <v>0</v>
      </c>
    </row>
    <row r="3" spans="2:11" ht="43.5" x14ac:dyDescent="0.35">
      <c r="B3" s="5" t="s">
        <v>170</v>
      </c>
      <c r="C3" s="6">
        <f>C4*C5</f>
        <v>0</v>
      </c>
      <c r="D3" s="6">
        <f>D4*D5</f>
        <v>0</v>
      </c>
      <c r="E3" s="6">
        <f>IF(D4+E4&lt;=C4,E4*E5,((C4-D4)*E5))</f>
        <v>0</v>
      </c>
      <c r="F3" s="6" t="s">
        <v>46</v>
      </c>
      <c r="G3" s="6">
        <f>D3+E3</f>
        <v>0</v>
      </c>
      <c r="H3" s="9">
        <f>C3-G3</f>
        <v>0</v>
      </c>
    </row>
    <row r="4" spans="2:11" x14ac:dyDescent="0.35">
      <c r="B4" s="7" t="s">
        <v>47</v>
      </c>
      <c r="C4" s="17">
        <f>'TP dati'!G33</f>
        <v>0</v>
      </c>
      <c r="D4" s="76"/>
      <c r="E4" s="76"/>
      <c r="F4" s="6" t="s">
        <v>46</v>
      </c>
      <c r="G4" s="6" t="s">
        <v>46</v>
      </c>
      <c r="H4" s="9" t="s">
        <v>46</v>
      </c>
    </row>
    <row r="5" spans="2:11" x14ac:dyDescent="0.35">
      <c r="B5" s="7" t="s">
        <v>171</v>
      </c>
      <c r="C5" s="17">
        <f>'TP dati'!G32</f>
        <v>0</v>
      </c>
      <c r="D5" s="76"/>
      <c r="E5" s="76"/>
      <c r="F5" s="6" t="s">
        <v>46</v>
      </c>
      <c r="G5" s="6" t="s">
        <v>46</v>
      </c>
      <c r="H5" s="9" t="s">
        <v>46</v>
      </c>
    </row>
    <row r="6" spans="2:11" ht="43.5" x14ac:dyDescent="0.35">
      <c r="B6" s="5" t="s">
        <v>172</v>
      </c>
      <c r="C6" s="6">
        <f>C7*C11+C7+(C13*C16+C13)</f>
        <v>0</v>
      </c>
      <c r="D6" s="256"/>
      <c r="E6" s="257"/>
      <c r="F6" s="6" t="s">
        <v>46</v>
      </c>
      <c r="G6" s="6"/>
      <c r="H6" s="87" t="e">
        <f>D7*('TP dati'!H45-'TP dati'!H47)/'TP dati'!H45+D13*('TP dati'!G45-'TP dati'!G47)/'TP dati'!G45</f>
        <v>#DIV/0!</v>
      </c>
    </row>
    <row r="7" spans="2:11" ht="43.5" x14ac:dyDescent="0.35">
      <c r="B7" s="7" t="s">
        <v>48</v>
      </c>
      <c r="C7" s="17">
        <f>C8+C9+C10</f>
        <v>0</v>
      </c>
      <c r="D7" s="260">
        <f>C7</f>
        <v>0</v>
      </c>
      <c r="E7" s="261"/>
      <c r="F7" s="6" t="s">
        <v>46</v>
      </c>
      <c r="G7" s="6" t="s">
        <v>46</v>
      </c>
      <c r="H7" s="9" t="s">
        <v>46</v>
      </c>
      <c r="K7" s="3"/>
    </row>
    <row r="8" spans="2:11" ht="58" x14ac:dyDescent="0.35">
      <c r="B8" s="7" t="s">
        <v>81</v>
      </c>
      <c r="C8" s="17">
        <f>'TP dati'!G18</f>
        <v>0</v>
      </c>
      <c r="D8" s="260">
        <f>C8</f>
        <v>0</v>
      </c>
      <c r="E8" s="261"/>
      <c r="F8" s="6"/>
      <c r="G8" s="6"/>
      <c r="H8" s="9"/>
      <c r="K8" s="3"/>
    </row>
    <row r="9" spans="2:11" ht="60.65" customHeight="1" x14ac:dyDescent="0.35">
      <c r="B9" s="5" t="str">
        <f>'6_mēn_3_TP'!B9</f>
        <v>tarifu aprēķinā iekļautās personāla izmaksas, kas aprēķinātas, izmantojot kārtējā gada inflācijas prognozi un kas attiecināmas uz attiecīgo tarifu periodu </v>
      </c>
      <c r="C9" s="17">
        <f>'TP dati'!G13</f>
        <v>0</v>
      </c>
      <c r="D9" s="260">
        <f>C9</f>
        <v>0</v>
      </c>
      <c r="E9" s="261"/>
      <c r="F9" s="6"/>
      <c r="G9" s="6"/>
      <c r="H9" s="9"/>
      <c r="K9" s="3"/>
    </row>
    <row r="10" spans="2:11" ht="43.5" x14ac:dyDescent="0.35">
      <c r="B10" s="7" t="s">
        <v>56</v>
      </c>
      <c r="C10" s="17">
        <f>'TP dati'!G22</f>
        <v>0</v>
      </c>
      <c r="D10" s="260">
        <f>C10</f>
        <v>0</v>
      </c>
      <c r="E10" s="261"/>
      <c r="F10" s="6"/>
      <c r="G10" s="6"/>
      <c r="H10" s="9"/>
      <c r="K10" s="3"/>
    </row>
    <row r="11" spans="2:11" x14ac:dyDescent="0.35">
      <c r="B11" s="15" t="s">
        <v>52</v>
      </c>
      <c r="C11" s="227">
        <f>'TP dati'!H44</f>
        <v>0</v>
      </c>
      <c r="D11" s="291"/>
      <c r="E11" s="292"/>
      <c r="F11" s="6" t="s">
        <v>46</v>
      </c>
      <c r="G11" s="6" t="s">
        <v>46</v>
      </c>
      <c r="H11" s="9" t="s">
        <v>46</v>
      </c>
      <c r="K11" s="3"/>
    </row>
    <row r="12" spans="2:11" x14ac:dyDescent="0.35">
      <c r="B12" s="15" t="s">
        <v>53</v>
      </c>
      <c r="C12" s="6"/>
      <c r="D12" s="297">
        <f>'TP dati'!H46</f>
        <v>0</v>
      </c>
      <c r="E12" s="298"/>
      <c r="F12" s="6" t="s">
        <v>46</v>
      </c>
      <c r="G12" s="6" t="s">
        <v>46</v>
      </c>
      <c r="H12" s="9" t="s">
        <v>46</v>
      </c>
    </row>
    <row r="13" spans="2:11" ht="43.5" x14ac:dyDescent="0.35">
      <c r="B13" s="7" t="s">
        <v>54</v>
      </c>
      <c r="C13" s="17">
        <f>C14+C15</f>
        <v>0</v>
      </c>
      <c r="D13" s="260">
        <f>C13</f>
        <v>0</v>
      </c>
      <c r="E13" s="261"/>
      <c r="F13" s="6" t="s">
        <v>46</v>
      </c>
      <c r="G13" s="6" t="s">
        <v>46</v>
      </c>
      <c r="H13" s="9" t="s">
        <v>46</v>
      </c>
      <c r="K13" s="3"/>
    </row>
    <row r="14" spans="2:11" ht="58" x14ac:dyDescent="0.35">
      <c r="B14" s="7" t="s">
        <v>55</v>
      </c>
      <c r="C14" s="17">
        <f>'TP dati'!G17</f>
        <v>0</v>
      </c>
      <c r="D14" s="260">
        <f>C14</f>
        <v>0</v>
      </c>
      <c r="E14" s="261"/>
      <c r="F14" s="6"/>
      <c r="G14" s="6"/>
      <c r="H14" s="9"/>
      <c r="K14" s="3"/>
    </row>
    <row r="15" spans="2:11" ht="43.5" x14ac:dyDescent="0.35">
      <c r="B15" s="7" t="s">
        <v>56</v>
      </c>
      <c r="C15" s="17">
        <f>'TP dati'!G21</f>
        <v>0</v>
      </c>
      <c r="D15" s="260">
        <f>C15</f>
        <v>0</v>
      </c>
      <c r="E15" s="261"/>
      <c r="F15" s="6"/>
      <c r="G15" s="6"/>
      <c r="H15" s="9"/>
      <c r="K15" s="3"/>
    </row>
    <row r="16" spans="2:11" x14ac:dyDescent="0.35">
      <c r="B16" s="15" t="s">
        <v>52</v>
      </c>
      <c r="C16" s="26">
        <f>'TP dati'!G51</f>
        <v>0</v>
      </c>
      <c r="D16" s="291"/>
      <c r="E16" s="292"/>
      <c r="F16" s="6" t="s">
        <v>46</v>
      </c>
      <c r="G16" s="6" t="s">
        <v>46</v>
      </c>
      <c r="H16" s="9" t="s">
        <v>46</v>
      </c>
      <c r="K16" s="3"/>
    </row>
    <row r="17" spans="2:8" x14ac:dyDescent="0.35">
      <c r="B17" s="15" t="s">
        <v>82</v>
      </c>
      <c r="C17" s="6"/>
      <c r="D17" s="291">
        <f>'TP dati'!G53</f>
        <v>0</v>
      </c>
      <c r="E17" s="292"/>
      <c r="F17" s="6" t="s">
        <v>46</v>
      </c>
      <c r="G17" s="6" t="s">
        <v>46</v>
      </c>
      <c r="H17" s="9" t="s">
        <v>46</v>
      </c>
    </row>
    <row r="18" spans="2:8" ht="60.5" customHeight="1" x14ac:dyDescent="0.35">
      <c r="B18" s="5" t="s">
        <v>173</v>
      </c>
      <c r="C18" s="6">
        <f>C19</f>
        <v>0</v>
      </c>
      <c r="D18" s="291"/>
      <c r="E18" s="292"/>
      <c r="F18" s="6" t="s">
        <v>46</v>
      </c>
      <c r="G18" s="6"/>
      <c r="H18" s="88" t="e">
        <f>D19*('TP dati'!H56-'TP dati'!H58)/'TP dati'!H56</f>
        <v>#DIV/0!</v>
      </c>
    </row>
    <row r="19" spans="2:8" ht="63.5" customHeight="1" x14ac:dyDescent="0.35">
      <c r="B19" s="5" t="s">
        <v>58</v>
      </c>
      <c r="C19" s="17">
        <f>'TP dati'!G14</f>
        <v>0</v>
      </c>
      <c r="D19" s="260">
        <f>C19</f>
        <v>0</v>
      </c>
      <c r="E19" s="261"/>
      <c r="F19" s="6" t="s">
        <v>46</v>
      </c>
      <c r="G19" s="6" t="s">
        <v>46</v>
      </c>
      <c r="H19" s="9" t="s">
        <v>46</v>
      </c>
    </row>
    <row r="20" spans="2:8" ht="13.5" customHeight="1" x14ac:dyDescent="0.35">
      <c r="B20" s="15" t="s">
        <v>59</v>
      </c>
      <c r="C20" s="26">
        <f>'TP dati'!H55</f>
        <v>0</v>
      </c>
      <c r="D20" s="291"/>
      <c r="E20" s="292"/>
      <c r="F20" s="6" t="s">
        <v>46</v>
      </c>
      <c r="G20" s="6" t="s">
        <v>46</v>
      </c>
      <c r="H20" s="9" t="s">
        <v>46</v>
      </c>
    </row>
    <row r="21" spans="2:8" ht="16.5" customHeight="1" x14ac:dyDescent="0.35">
      <c r="B21" s="15" t="s">
        <v>60</v>
      </c>
      <c r="C21" s="6"/>
      <c r="D21" s="291">
        <f>'TP dati'!H57</f>
        <v>0</v>
      </c>
      <c r="E21" s="292"/>
      <c r="F21" s="6" t="s">
        <v>46</v>
      </c>
      <c r="G21" s="6" t="s">
        <v>46</v>
      </c>
      <c r="H21" s="9" t="s">
        <v>46</v>
      </c>
    </row>
    <row r="22" spans="2:8" ht="29" hidden="1" x14ac:dyDescent="0.35">
      <c r="B22" s="5" t="s">
        <v>181</v>
      </c>
      <c r="C22" s="17">
        <f>'TP dati'!G23</f>
        <v>0</v>
      </c>
      <c r="D22" s="263"/>
      <c r="E22" s="264"/>
      <c r="F22" s="6" t="s">
        <v>46</v>
      </c>
      <c r="G22" s="6">
        <f>D22</f>
        <v>0</v>
      </c>
      <c r="H22" s="9">
        <f>C22-G22</f>
        <v>0</v>
      </c>
    </row>
    <row r="23" spans="2:8" ht="43.5" hidden="1" x14ac:dyDescent="0.35">
      <c r="B23" s="5" t="s">
        <v>62</v>
      </c>
      <c r="C23" s="17">
        <f>'TP dati'!G30</f>
        <v>0</v>
      </c>
      <c r="D23" s="263"/>
      <c r="E23" s="264"/>
      <c r="F23" s="6" t="s">
        <v>46</v>
      </c>
      <c r="G23" s="6">
        <f>D23</f>
        <v>0</v>
      </c>
      <c r="H23" s="9">
        <f>C23-G23</f>
        <v>0</v>
      </c>
    </row>
    <row r="24" spans="2:8" ht="72.5" x14ac:dyDescent="0.35">
      <c r="B24" s="5" t="s">
        <v>174</v>
      </c>
      <c r="C24" s="6">
        <v>0</v>
      </c>
      <c r="D24" s="263"/>
      <c r="E24" s="264"/>
      <c r="F24" s="6" t="s">
        <v>46</v>
      </c>
      <c r="G24" s="6">
        <f>D24</f>
        <v>0</v>
      </c>
      <c r="H24" s="9">
        <f>C24-G24</f>
        <v>0</v>
      </c>
    </row>
    <row r="25" spans="2:8" ht="116.5" customHeight="1" x14ac:dyDescent="0.35">
      <c r="B25" s="5" t="s">
        <v>175</v>
      </c>
      <c r="C25" s="6" t="e">
        <f>C35-C28+C27-C26</f>
        <v>#DIV/0!</v>
      </c>
      <c r="D25" s="256" t="s">
        <v>46</v>
      </c>
      <c r="E25" s="257"/>
      <c r="F25" s="6" t="s">
        <v>46</v>
      </c>
      <c r="G25" s="6" t="s">
        <v>46</v>
      </c>
      <c r="H25" s="9" t="e">
        <f>C25</f>
        <v>#DIV/0!</v>
      </c>
    </row>
    <row r="26" spans="2:8" x14ac:dyDescent="0.35">
      <c r="B26" s="5" t="s">
        <v>78</v>
      </c>
      <c r="C26" s="17">
        <f>'TP dati'!F38</f>
        <v>0</v>
      </c>
      <c r="D26" s="6" t="s">
        <v>46</v>
      </c>
      <c r="E26" s="6" t="s">
        <v>46</v>
      </c>
      <c r="F26" s="6" t="s">
        <v>46</v>
      </c>
      <c r="G26" s="6" t="s">
        <v>46</v>
      </c>
      <c r="H26" s="9" t="s">
        <v>46</v>
      </c>
    </row>
    <row r="27" spans="2:8" x14ac:dyDescent="0.35">
      <c r="B27" s="5" t="s">
        <v>143</v>
      </c>
      <c r="C27" s="17">
        <f>'TP dati'!F41</f>
        <v>0</v>
      </c>
      <c r="D27" s="6" t="s">
        <v>46</v>
      </c>
      <c r="E27" s="6" t="s">
        <v>46</v>
      </c>
      <c r="F27" s="6" t="s">
        <v>46</v>
      </c>
      <c r="G27" s="6" t="s">
        <v>46</v>
      </c>
      <c r="H27" s="9" t="s">
        <v>46</v>
      </c>
    </row>
    <row r="28" spans="2:8" ht="27.65" customHeight="1" x14ac:dyDescent="0.35">
      <c r="B28" s="12" t="s">
        <v>83</v>
      </c>
      <c r="C28" s="6">
        <f>SUM(C29:C34)</f>
        <v>0</v>
      </c>
      <c r="D28" s="6" t="s">
        <v>46</v>
      </c>
      <c r="E28" s="6" t="s">
        <v>46</v>
      </c>
      <c r="F28" s="6" t="s">
        <v>46</v>
      </c>
      <c r="G28" s="6" t="s">
        <v>46</v>
      </c>
      <c r="H28" s="9" t="s">
        <v>46</v>
      </c>
    </row>
    <row r="29" spans="2:8" ht="27.65" customHeight="1" x14ac:dyDescent="0.35">
      <c r="B29" s="7" t="s">
        <v>167</v>
      </c>
      <c r="C29" s="76"/>
      <c r="D29" s="6" t="s">
        <v>46</v>
      </c>
      <c r="E29" s="6" t="s">
        <v>46</v>
      </c>
      <c r="F29" s="6" t="s">
        <v>46</v>
      </c>
      <c r="G29" s="6"/>
      <c r="H29" s="9"/>
    </row>
    <row r="30" spans="2:8" ht="21.9" customHeight="1" x14ac:dyDescent="0.35">
      <c r="B30" s="7" t="s">
        <v>66</v>
      </c>
      <c r="C30" s="76"/>
      <c r="D30" s="6" t="s">
        <v>46</v>
      </c>
      <c r="E30" s="6" t="s">
        <v>46</v>
      </c>
      <c r="F30" s="6" t="s">
        <v>46</v>
      </c>
      <c r="G30" s="6"/>
      <c r="H30" s="9"/>
    </row>
    <row r="31" spans="2:8" ht="27.65" customHeight="1" x14ac:dyDescent="0.35">
      <c r="B31" s="7" t="s">
        <v>67</v>
      </c>
      <c r="C31" s="76"/>
      <c r="D31" s="6" t="s">
        <v>46</v>
      </c>
      <c r="E31" s="6" t="s">
        <v>46</v>
      </c>
      <c r="F31" s="6" t="s">
        <v>46</v>
      </c>
      <c r="G31" s="6"/>
      <c r="H31" s="9"/>
    </row>
    <row r="32" spans="2:8" ht="22.5" hidden="1" customHeight="1" x14ac:dyDescent="0.35">
      <c r="B32" s="7" t="s">
        <v>20</v>
      </c>
      <c r="C32" s="76"/>
      <c r="D32" s="6" t="s">
        <v>46</v>
      </c>
      <c r="E32" s="6" t="s">
        <v>46</v>
      </c>
      <c r="F32" s="6" t="s">
        <v>46</v>
      </c>
      <c r="G32" s="6"/>
      <c r="H32" s="9"/>
    </row>
    <row r="33" spans="2:8" ht="27.65" hidden="1" customHeight="1" x14ac:dyDescent="0.35">
      <c r="B33" s="7" t="s">
        <v>31</v>
      </c>
      <c r="C33" s="76"/>
      <c r="D33" s="6" t="s">
        <v>46</v>
      </c>
      <c r="E33" s="6" t="s">
        <v>46</v>
      </c>
      <c r="F33" s="6" t="s">
        <v>46</v>
      </c>
      <c r="G33" s="6"/>
      <c r="H33" s="9"/>
    </row>
    <row r="34" spans="2:8" ht="27.65" customHeight="1" x14ac:dyDescent="0.35">
      <c r="B34" s="7" t="s">
        <v>68</v>
      </c>
      <c r="C34" s="76"/>
      <c r="D34" s="6" t="s">
        <v>46</v>
      </c>
      <c r="E34" s="6" t="s">
        <v>46</v>
      </c>
      <c r="F34" s="6" t="s">
        <v>46</v>
      </c>
      <c r="G34" s="6"/>
      <c r="H34" s="9"/>
    </row>
    <row r="35" spans="2:8" x14ac:dyDescent="0.35">
      <c r="B35" s="12" t="s">
        <v>69</v>
      </c>
      <c r="C35" s="6" t="e">
        <f>C36+SUM(C39:C43)</f>
        <v>#DIV/0!</v>
      </c>
      <c r="D35" s="6" t="s">
        <v>46</v>
      </c>
      <c r="E35" s="6" t="s">
        <v>46</v>
      </c>
      <c r="F35" s="6" t="s">
        <v>46</v>
      </c>
      <c r="G35" s="6" t="s">
        <v>46</v>
      </c>
      <c r="H35" s="9" t="s">
        <v>46</v>
      </c>
    </row>
    <row r="36" spans="2:8" ht="29" x14ac:dyDescent="0.35">
      <c r="B36" s="7" t="s">
        <v>167</v>
      </c>
      <c r="C36" s="17">
        <f>C37*C38</f>
        <v>0</v>
      </c>
      <c r="D36" s="6" t="s">
        <v>46</v>
      </c>
      <c r="E36" s="6" t="s">
        <v>46</v>
      </c>
      <c r="F36" s="6" t="s">
        <v>46</v>
      </c>
      <c r="G36" s="6"/>
      <c r="H36" s="9"/>
    </row>
    <row r="37" spans="2:8" x14ac:dyDescent="0.35">
      <c r="B37" s="7" t="s">
        <v>47</v>
      </c>
      <c r="C37" s="76"/>
      <c r="D37" s="6"/>
      <c r="E37" s="6"/>
      <c r="F37" s="6"/>
      <c r="G37" s="6"/>
      <c r="H37" s="9"/>
    </row>
    <row r="38" spans="2:8" x14ac:dyDescent="0.35">
      <c r="B38" s="7" t="s">
        <v>171</v>
      </c>
      <c r="C38" s="76"/>
      <c r="D38" s="6"/>
      <c r="E38" s="6"/>
      <c r="F38" s="6"/>
      <c r="G38" s="6"/>
      <c r="H38" s="9"/>
    </row>
    <row r="39" spans="2:8" x14ac:dyDescent="0.35">
      <c r="B39" s="7" t="s">
        <v>66</v>
      </c>
      <c r="C39" s="17" t="e">
        <f>'6_mēn_3_TP'!D7*('TP dati'!G47-'TP dati'!G49)/'TP dati'!G47+'6_mēn_3_TP'!D13*('TP dati'!F47-'TP dati'!F49)/'TP dati'!F47</f>
        <v>#DIV/0!</v>
      </c>
      <c r="D39" s="6" t="s">
        <v>46</v>
      </c>
      <c r="E39" s="6" t="s">
        <v>46</v>
      </c>
      <c r="F39" s="6" t="s">
        <v>46</v>
      </c>
      <c r="G39" s="6"/>
      <c r="H39" s="9"/>
    </row>
    <row r="40" spans="2:8" ht="29" x14ac:dyDescent="0.35">
      <c r="B40" s="7" t="s">
        <v>67</v>
      </c>
      <c r="C40" s="17" t="e">
        <f>'6_mēn_3_TP'!D19*('TP dati'!G56-'TP dati'!G58)/'TP dati'!G56</f>
        <v>#DIV/0!</v>
      </c>
      <c r="D40" s="6" t="s">
        <v>46</v>
      </c>
      <c r="E40" s="6" t="s">
        <v>46</v>
      </c>
      <c r="F40" s="6" t="s">
        <v>46</v>
      </c>
      <c r="G40" s="6"/>
      <c r="H40" s="9"/>
    </row>
    <row r="41" spans="2:8" hidden="1" x14ac:dyDescent="0.35">
      <c r="B41" s="7" t="s">
        <v>20</v>
      </c>
      <c r="C41" s="76"/>
      <c r="D41" s="6" t="s">
        <v>46</v>
      </c>
      <c r="E41" s="6" t="s">
        <v>46</v>
      </c>
      <c r="F41" s="6" t="s">
        <v>46</v>
      </c>
      <c r="G41" s="6"/>
      <c r="H41" s="9"/>
    </row>
    <row r="42" spans="2:8" ht="29" hidden="1" x14ac:dyDescent="0.35">
      <c r="B42" s="7" t="s">
        <v>31</v>
      </c>
      <c r="C42" s="76"/>
      <c r="D42" s="6" t="s">
        <v>46</v>
      </c>
      <c r="E42" s="6" t="s">
        <v>46</v>
      </c>
      <c r="F42" s="6" t="s">
        <v>46</v>
      </c>
      <c r="G42" s="6"/>
      <c r="H42" s="9"/>
    </row>
    <row r="43" spans="2:8" ht="29" x14ac:dyDescent="0.35">
      <c r="B43" s="7" t="s">
        <v>68</v>
      </c>
      <c r="C43" s="76"/>
      <c r="D43" s="6" t="s">
        <v>46</v>
      </c>
      <c r="E43" s="6" t="s">
        <v>46</v>
      </c>
      <c r="F43" s="6" t="s">
        <v>46</v>
      </c>
      <c r="G43" s="6"/>
      <c r="H43" s="9"/>
    </row>
    <row r="44" spans="2:8" ht="31" x14ac:dyDescent="0.35">
      <c r="B44" s="7" t="s">
        <v>180</v>
      </c>
      <c r="C44" s="6" t="s">
        <v>46</v>
      </c>
      <c r="D44" s="6" t="s">
        <v>46</v>
      </c>
      <c r="E44" s="6" t="s">
        <v>46</v>
      </c>
      <c r="F44" s="6">
        <f>F45+F50+F53</f>
        <v>0</v>
      </c>
      <c r="G44" s="6" t="s">
        <v>46</v>
      </c>
      <c r="H44" s="9">
        <f>SUM(F44:F44)</f>
        <v>0</v>
      </c>
    </row>
    <row r="45" spans="2:8" ht="29" x14ac:dyDescent="0.35">
      <c r="B45" s="7" t="s">
        <v>167</v>
      </c>
      <c r="C45" s="6" t="s">
        <v>46</v>
      </c>
      <c r="D45" s="6" t="s">
        <v>46</v>
      </c>
      <c r="E45" s="6" t="s">
        <v>46</v>
      </c>
      <c r="F45" s="6">
        <f>F48*F49-F46*F47</f>
        <v>0</v>
      </c>
      <c r="G45" s="6" t="s">
        <v>46</v>
      </c>
      <c r="H45" s="9">
        <f>SUM(F45:F45)</f>
        <v>0</v>
      </c>
    </row>
    <row r="46" spans="2:8" x14ac:dyDescent="0.35">
      <c r="B46" s="7" t="s">
        <v>176</v>
      </c>
      <c r="C46" s="6" t="s">
        <v>46</v>
      </c>
      <c r="D46" s="6" t="s">
        <v>46</v>
      </c>
      <c r="E46" s="6" t="s">
        <v>46</v>
      </c>
      <c r="F46" s="76"/>
      <c r="G46" s="6" t="s">
        <v>46</v>
      </c>
      <c r="H46" s="9" t="s">
        <v>46</v>
      </c>
    </row>
    <row r="47" spans="2:8" x14ac:dyDescent="0.35">
      <c r="B47" s="7" t="s">
        <v>177</v>
      </c>
      <c r="C47" s="6" t="s">
        <v>46</v>
      </c>
      <c r="D47" s="6" t="s">
        <v>46</v>
      </c>
      <c r="E47" s="6" t="s">
        <v>46</v>
      </c>
      <c r="F47" s="76"/>
      <c r="G47" s="6" t="s">
        <v>46</v>
      </c>
      <c r="H47" s="9" t="s">
        <v>46</v>
      </c>
    </row>
    <row r="48" spans="2:8" ht="24.75" customHeight="1" x14ac:dyDescent="0.35">
      <c r="B48" s="7" t="s">
        <v>178</v>
      </c>
      <c r="C48" s="6" t="s">
        <v>46</v>
      </c>
      <c r="D48" s="6" t="s">
        <v>46</v>
      </c>
      <c r="E48" s="6" t="s">
        <v>46</v>
      </c>
      <c r="F48" s="76"/>
      <c r="G48" s="6" t="s">
        <v>46</v>
      </c>
      <c r="H48" s="9" t="s">
        <v>46</v>
      </c>
    </row>
    <row r="49" spans="2:8" ht="24.75" customHeight="1" x14ac:dyDescent="0.35">
      <c r="B49" s="7" t="s">
        <v>179</v>
      </c>
      <c r="C49" s="6" t="s">
        <v>46</v>
      </c>
      <c r="D49" s="6" t="s">
        <v>46</v>
      </c>
      <c r="E49" s="6" t="s">
        <v>46</v>
      </c>
      <c r="F49" s="76"/>
      <c r="G49" s="6" t="s">
        <v>46</v>
      </c>
      <c r="H49" s="9" t="s">
        <v>46</v>
      </c>
    </row>
    <row r="50" spans="2:8" hidden="1" x14ac:dyDescent="0.35">
      <c r="B50" s="5" t="s">
        <v>70</v>
      </c>
      <c r="C50" s="6" t="s">
        <v>46</v>
      </c>
      <c r="D50" s="6" t="s">
        <v>46</v>
      </c>
      <c r="E50" s="6" t="s">
        <v>46</v>
      </c>
      <c r="F50" s="6">
        <f>F52-F51</f>
        <v>0</v>
      </c>
      <c r="G50" s="6" t="s">
        <v>46</v>
      </c>
      <c r="H50" s="9">
        <f>SUM(F50:F50)</f>
        <v>0</v>
      </c>
    </row>
    <row r="51" spans="2:8" hidden="1" x14ac:dyDescent="0.35">
      <c r="B51" s="7" t="s">
        <v>71</v>
      </c>
      <c r="C51" s="6" t="s">
        <v>46</v>
      </c>
      <c r="D51" s="6" t="s">
        <v>46</v>
      </c>
      <c r="E51" s="6" t="s">
        <v>46</v>
      </c>
      <c r="F51" s="76"/>
      <c r="G51" s="6" t="s">
        <v>46</v>
      </c>
      <c r="H51" s="9" t="s">
        <v>46</v>
      </c>
    </row>
    <row r="52" spans="2:8" ht="29" hidden="1" x14ac:dyDescent="0.35">
      <c r="B52" s="7" t="s">
        <v>72</v>
      </c>
      <c r="C52" s="6" t="s">
        <v>46</v>
      </c>
      <c r="D52" s="6" t="s">
        <v>46</v>
      </c>
      <c r="E52" s="6" t="s">
        <v>46</v>
      </c>
      <c r="F52" s="76"/>
      <c r="G52" s="6" t="s">
        <v>46</v>
      </c>
      <c r="H52" s="9" t="s">
        <v>46</v>
      </c>
    </row>
    <row r="53" spans="2:8" ht="43.5" x14ac:dyDescent="0.35">
      <c r="B53" s="5" t="s">
        <v>73</v>
      </c>
      <c r="C53" s="6" t="s">
        <v>46</v>
      </c>
      <c r="D53" s="6" t="s">
        <v>46</v>
      </c>
      <c r="E53" s="6" t="s">
        <v>46</v>
      </c>
      <c r="F53" s="76"/>
      <c r="G53" s="6" t="s">
        <v>46</v>
      </c>
      <c r="H53" s="9">
        <f>SUM(F53:F53)</f>
        <v>0</v>
      </c>
    </row>
    <row r="54" spans="2:8" x14ac:dyDescent="0.35">
      <c r="B54" s="265" t="s">
        <v>74</v>
      </c>
      <c r="C54" s="266"/>
      <c r="D54" s="266"/>
      <c r="E54" s="266"/>
      <c r="F54" s="266"/>
      <c r="G54" s="267"/>
      <c r="H54" s="11" t="e">
        <f>H3+H6+H18+H22+H23+H24+H25+H44-H2</f>
        <v>#DIV/0!</v>
      </c>
    </row>
    <row r="55" spans="2:8" x14ac:dyDescent="0.35">
      <c r="B55" s="4" t="s">
        <v>75</v>
      </c>
      <c r="E55" s="293"/>
      <c r="F55" s="293"/>
      <c r="G55" s="293"/>
      <c r="H55" s="18"/>
    </row>
    <row r="56" spans="2:8" ht="15.5" x14ac:dyDescent="0.35">
      <c r="B56" s="4"/>
      <c r="E56" s="282" t="s">
        <v>117</v>
      </c>
      <c r="F56" s="283"/>
      <c r="G56" s="284"/>
      <c r="H56" s="39" t="e">
        <f>IF(AVERAGE(D5:E5)-C5&gt;6,H3,0)</f>
        <v>#DIV/0!</v>
      </c>
    </row>
    <row r="57" spans="2:8" ht="18.649999999999999" customHeight="1" x14ac:dyDescent="0.35">
      <c r="E57" s="296" t="s">
        <v>76</v>
      </c>
      <c r="F57" s="296"/>
      <c r="G57" s="296"/>
      <c r="H57" s="29" t="e">
        <f>IF(ABS(H54/H62)&lt;=0.01,0,IF(AND(H54&gt;0,H54&gt;H62*0.01),H54,IF(AND(H54&lt;0,ABS(H54)&lt;=H62*0.25,ABS(H54)&gt;=H62*0.01),H54,-H62*0.25)))</f>
        <v>#DIV/0!</v>
      </c>
    </row>
    <row r="58" spans="2:8" ht="19.25" customHeight="1" x14ac:dyDescent="0.35">
      <c r="E58" s="295" t="str">
        <f>'6_mēn_3_TP'!F58</f>
        <v xml:space="preserve">Uzkrājums no iepriekšējā gada </v>
      </c>
      <c r="F58" s="295"/>
      <c r="G58" s="295"/>
      <c r="H58" s="17" t="e">
        <f>'6_mēn_3_TP'!I60</f>
        <v>#DIV/0!</v>
      </c>
    </row>
    <row r="59" spans="2:8" ht="16.75" customHeight="1" x14ac:dyDescent="0.35">
      <c r="E59" s="295" t="str">
        <f>'6_mēn_3_TP'!F59</f>
        <v>Izmantotais Regulatīvā rēķina apmērs</v>
      </c>
      <c r="F59" s="295"/>
      <c r="G59" s="295"/>
      <c r="H59" s="18"/>
    </row>
    <row r="60" spans="2:8" ht="17.399999999999999" customHeight="1" x14ac:dyDescent="0.45">
      <c r="E60" s="271" t="s">
        <v>74</v>
      </c>
      <c r="F60" s="271"/>
      <c r="G60" s="271"/>
      <c r="H60" s="30" t="e">
        <f>H54+H58-H59+H56</f>
        <v>#DIV/0!</v>
      </c>
    </row>
    <row r="61" spans="2:8" ht="18.649999999999999" customHeight="1" x14ac:dyDescent="0.35">
      <c r="H61"/>
    </row>
    <row r="62" spans="2:8" x14ac:dyDescent="0.35">
      <c r="E62" s="269" t="s">
        <v>107</v>
      </c>
      <c r="F62" s="269"/>
      <c r="G62" s="269"/>
      <c r="H62" s="6">
        <f>'6_mēn_3_TP'!I62</f>
        <v>0</v>
      </c>
    </row>
    <row r="63" spans="2:8" x14ac:dyDescent="0.35">
      <c r="H63"/>
    </row>
    <row r="64" spans="2:8" x14ac:dyDescent="0.35">
      <c r="H64"/>
    </row>
    <row r="65" spans="8:8" x14ac:dyDescent="0.35">
      <c r="H65"/>
    </row>
    <row r="66" spans="8:8" x14ac:dyDescent="0.35">
      <c r="H66"/>
    </row>
    <row r="67" spans="8:8" x14ac:dyDescent="0.35">
      <c r="H67"/>
    </row>
    <row r="68" spans="8:8" x14ac:dyDescent="0.35">
      <c r="H68"/>
    </row>
    <row r="69" spans="8:8" x14ac:dyDescent="0.35">
      <c r="H69"/>
    </row>
    <row r="70" spans="8:8" x14ac:dyDescent="0.35">
      <c r="H70"/>
    </row>
    <row r="71" spans="8:8" x14ac:dyDescent="0.35">
      <c r="H71"/>
    </row>
    <row r="72" spans="8:8" x14ac:dyDescent="0.35">
      <c r="H72"/>
    </row>
    <row r="73" spans="8:8" x14ac:dyDescent="0.35">
      <c r="H73"/>
    </row>
    <row r="74" spans="8:8" x14ac:dyDescent="0.35">
      <c r="H74"/>
    </row>
    <row r="75" spans="8:8" x14ac:dyDescent="0.35">
      <c r="H75"/>
    </row>
    <row r="76" spans="8:8" x14ac:dyDescent="0.35">
      <c r="H76"/>
    </row>
    <row r="77" spans="8:8" x14ac:dyDescent="0.35">
      <c r="H77"/>
    </row>
    <row r="78" spans="8:8" x14ac:dyDescent="0.35">
      <c r="H78"/>
    </row>
    <row r="79" spans="8:8" x14ac:dyDescent="0.35">
      <c r="H79"/>
    </row>
    <row r="80" spans="8:8" x14ac:dyDescent="0.35">
      <c r="H80"/>
    </row>
    <row r="81" spans="8:8" x14ac:dyDescent="0.35">
      <c r="H81"/>
    </row>
    <row r="82" spans="8:8" x14ac:dyDescent="0.35">
      <c r="H82"/>
    </row>
    <row r="83" spans="8:8" x14ac:dyDescent="0.35">
      <c r="H83"/>
    </row>
    <row r="84" spans="8:8" x14ac:dyDescent="0.35">
      <c r="H84"/>
    </row>
    <row r="85" spans="8:8" x14ac:dyDescent="0.35">
      <c r="H85"/>
    </row>
    <row r="86" spans="8:8" x14ac:dyDescent="0.35">
      <c r="H86"/>
    </row>
    <row r="87" spans="8:8" x14ac:dyDescent="0.35">
      <c r="H87"/>
    </row>
    <row r="88" spans="8:8" x14ac:dyDescent="0.35">
      <c r="H88"/>
    </row>
    <row r="89" spans="8:8" x14ac:dyDescent="0.35">
      <c r="H89"/>
    </row>
    <row r="90" spans="8:8" x14ac:dyDescent="0.35">
      <c r="H90"/>
    </row>
    <row r="91" spans="8:8" x14ac:dyDescent="0.35">
      <c r="H91"/>
    </row>
    <row r="92" spans="8:8" x14ac:dyDescent="0.35">
      <c r="H92"/>
    </row>
    <row r="93" spans="8:8" x14ac:dyDescent="0.35">
      <c r="H93"/>
    </row>
    <row r="94" spans="8:8" x14ac:dyDescent="0.35">
      <c r="H94"/>
    </row>
    <row r="95" spans="8:8" x14ac:dyDescent="0.35">
      <c r="H95"/>
    </row>
    <row r="96" spans="8:8" x14ac:dyDescent="0.35">
      <c r="H96"/>
    </row>
    <row r="97" spans="8:8" x14ac:dyDescent="0.35">
      <c r="H97"/>
    </row>
    <row r="98" spans="8:8" x14ac:dyDescent="0.35">
      <c r="H98"/>
    </row>
    <row r="99" spans="8:8" x14ac:dyDescent="0.35">
      <c r="H99"/>
    </row>
    <row r="100" spans="8:8" x14ac:dyDescent="0.35">
      <c r="H100"/>
    </row>
    <row r="101" spans="8:8" x14ac:dyDescent="0.35">
      <c r="H101"/>
    </row>
    <row r="102" spans="8:8" x14ac:dyDescent="0.35">
      <c r="H102"/>
    </row>
    <row r="103" spans="8:8" x14ac:dyDescent="0.35">
      <c r="H103"/>
    </row>
    <row r="104" spans="8:8" x14ac:dyDescent="0.35">
      <c r="H104"/>
    </row>
    <row r="105" spans="8:8" x14ac:dyDescent="0.35">
      <c r="H105"/>
    </row>
    <row r="106" spans="8:8" x14ac:dyDescent="0.35">
      <c r="H106"/>
    </row>
    <row r="107" spans="8:8" x14ac:dyDescent="0.35">
      <c r="H107"/>
    </row>
    <row r="108" spans="8:8" x14ac:dyDescent="0.35">
      <c r="H108"/>
    </row>
    <row r="109" spans="8:8" x14ac:dyDescent="0.35">
      <c r="H109"/>
    </row>
    <row r="110" spans="8:8" x14ac:dyDescent="0.35">
      <c r="H110"/>
    </row>
    <row r="111" spans="8:8" x14ac:dyDescent="0.35">
      <c r="H111"/>
    </row>
    <row r="112" spans="8:8" x14ac:dyDescent="0.35">
      <c r="H112"/>
    </row>
    <row r="113" spans="8:8" x14ac:dyDescent="0.35">
      <c r="H113"/>
    </row>
    <row r="114" spans="8:8" x14ac:dyDescent="0.35">
      <c r="H114"/>
    </row>
    <row r="115" spans="8:8" x14ac:dyDescent="0.35">
      <c r="H115"/>
    </row>
    <row r="116" spans="8:8" x14ac:dyDescent="0.35">
      <c r="H116"/>
    </row>
    <row r="117" spans="8:8" x14ac:dyDescent="0.35">
      <c r="H117"/>
    </row>
    <row r="118" spans="8:8" x14ac:dyDescent="0.35">
      <c r="H118"/>
    </row>
    <row r="119" spans="8:8" x14ac:dyDescent="0.35">
      <c r="H119"/>
    </row>
    <row r="120" spans="8:8" x14ac:dyDescent="0.35">
      <c r="H120"/>
    </row>
    <row r="121" spans="8:8" x14ac:dyDescent="0.35">
      <c r="H121"/>
    </row>
    <row r="122" spans="8:8" x14ac:dyDescent="0.35">
      <c r="H122"/>
    </row>
    <row r="123" spans="8:8" x14ac:dyDescent="0.35">
      <c r="H123"/>
    </row>
    <row r="124" spans="8:8" x14ac:dyDescent="0.35">
      <c r="H124"/>
    </row>
    <row r="125" spans="8:8" x14ac:dyDescent="0.35">
      <c r="H125"/>
    </row>
    <row r="126" spans="8:8" x14ac:dyDescent="0.35">
      <c r="H126"/>
    </row>
    <row r="127" spans="8:8" x14ac:dyDescent="0.35">
      <c r="H127"/>
    </row>
    <row r="128" spans="8:8" x14ac:dyDescent="0.35">
      <c r="H128"/>
    </row>
    <row r="129" spans="8:8" x14ac:dyDescent="0.35">
      <c r="H129"/>
    </row>
    <row r="130" spans="8:8" x14ac:dyDescent="0.35">
      <c r="H130"/>
    </row>
    <row r="131" spans="8:8" x14ac:dyDescent="0.35">
      <c r="H131"/>
    </row>
    <row r="132" spans="8:8" x14ac:dyDescent="0.35">
      <c r="H132"/>
    </row>
    <row r="133" spans="8:8" x14ac:dyDescent="0.35">
      <c r="H133"/>
    </row>
    <row r="134" spans="8:8" x14ac:dyDescent="0.35">
      <c r="H134"/>
    </row>
    <row r="135" spans="8:8" x14ac:dyDescent="0.35">
      <c r="H135"/>
    </row>
    <row r="136" spans="8:8" x14ac:dyDescent="0.35">
      <c r="H136"/>
    </row>
    <row r="137" spans="8:8" x14ac:dyDescent="0.35">
      <c r="H137"/>
    </row>
    <row r="138" spans="8:8" x14ac:dyDescent="0.35">
      <c r="H138"/>
    </row>
    <row r="139" spans="8:8" x14ac:dyDescent="0.35">
      <c r="H139"/>
    </row>
    <row r="140" spans="8:8" x14ac:dyDescent="0.35">
      <c r="H140"/>
    </row>
    <row r="141" spans="8:8" x14ac:dyDescent="0.35">
      <c r="H141"/>
    </row>
    <row r="142" spans="8:8" x14ac:dyDescent="0.35">
      <c r="H142"/>
    </row>
    <row r="143" spans="8:8" x14ac:dyDescent="0.35">
      <c r="H143"/>
    </row>
    <row r="144" spans="8:8" x14ac:dyDescent="0.35">
      <c r="H144"/>
    </row>
    <row r="145" spans="8:8" x14ac:dyDescent="0.35">
      <c r="H145"/>
    </row>
    <row r="146" spans="8:8" x14ac:dyDescent="0.35">
      <c r="H146"/>
    </row>
    <row r="147" spans="8:8" x14ac:dyDescent="0.35">
      <c r="H147"/>
    </row>
    <row r="148" spans="8:8" x14ac:dyDescent="0.35">
      <c r="H148"/>
    </row>
    <row r="149" spans="8:8" x14ac:dyDescent="0.35">
      <c r="H149"/>
    </row>
    <row r="150" spans="8:8" x14ac:dyDescent="0.35">
      <c r="H150"/>
    </row>
    <row r="151" spans="8:8" x14ac:dyDescent="0.35">
      <c r="H151"/>
    </row>
    <row r="152" spans="8:8" x14ac:dyDescent="0.35">
      <c r="H152"/>
    </row>
    <row r="153" spans="8:8" x14ac:dyDescent="0.35">
      <c r="H153"/>
    </row>
    <row r="154" spans="8:8" x14ac:dyDescent="0.35">
      <c r="H154"/>
    </row>
    <row r="155" spans="8:8" x14ac:dyDescent="0.35">
      <c r="H155"/>
    </row>
    <row r="156" spans="8:8" x14ac:dyDescent="0.35">
      <c r="H156"/>
    </row>
    <row r="157" spans="8:8" x14ac:dyDescent="0.35">
      <c r="H157"/>
    </row>
    <row r="158" spans="8:8" x14ac:dyDescent="0.35">
      <c r="H158"/>
    </row>
    <row r="159" spans="8:8" x14ac:dyDescent="0.35">
      <c r="H159"/>
    </row>
    <row r="160" spans="8:8" x14ac:dyDescent="0.35">
      <c r="H160"/>
    </row>
    <row r="161" spans="8:8" x14ac:dyDescent="0.35">
      <c r="H161"/>
    </row>
    <row r="162" spans="8:8" x14ac:dyDescent="0.35">
      <c r="H162"/>
    </row>
    <row r="163" spans="8:8" x14ac:dyDescent="0.35">
      <c r="H163"/>
    </row>
    <row r="164" spans="8:8" x14ac:dyDescent="0.35">
      <c r="H164"/>
    </row>
    <row r="165" spans="8:8" x14ac:dyDescent="0.35">
      <c r="H165"/>
    </row>
    <row r="166" spans="8:8" x14ac:dyDescent="0.35">
      <c r="H166"/>
    </row>
    <row r="167" spans="8:8" x14ac:dyDescent="0.35">
      <c r="H167"/>
    </row>
    <row r="168" spans="8:8" x14ac:dyDescent="0.35">
      <c r="H168"/>
    </row>
    <row r="169" spans="8:8" x14ac:dyDescent="0.35">
      <c r="H169"/>
    </row>
    <row r="170" spans="8:8" x14ac:dyDescent="0.35">
      <c r="H170"/>
    </row>
    <row r="171" spans="8:8" x14ac:dyDescent="0.35">
      <c r="H171"/>
    </row>
    <row r="172" spans="8:8" x14ac:dyDescent="0.35">
      <c r="H172"/>
    </row>
    <row r="173" spans="8:8" x14ac:dyDescent="0.35">
      <c r="H173"/>
    </row>
    <row r="174" spans="8:8" x14ac:dyDescent="0.35">
      <c r="H174"/>
    </row>
    <row r="175" spans="8:8" x14ac:dyDescent="0.35">
      <c r="H175"/>
    </row>
    <row r="176" spans="8:8" x14ac:dyDescent="0.35">
      <c r="H176"/>
    </row>
    <row r="177" spans="8:8" x14ac:dyDescent="0.35">
      <c r="H177"/>
    </row>
    <row r="178" spans="8:8" x14ac:dyDescent="0.35">
      <c r="H178"/>
    </row>
    <row r="179" spans="8:8" x14ac:dyDescent="0.35">
      <c r="H179"/>
    </row>
    <row r="180" spans="8:8" x14ac:dyDescent="0.35">
      <c r="H180"/>
    </row>
    <row r="181" spans="8:8" x14ac:dyDescent="0.35">
      <c r="H181"/>
    </row>
    <row r="182" spans="8:8" x14ac:dyDescent="0.35">
      <c r="H182"/>
    </row>
    <row r="183" spans="8:8" x14ac:dyDescent="0.35">
      <c r="H183"/>
    </row>
    <row r="184" spans="8:8" x14ac:dyDescent="0.35">
      <c r="H184"/>
    </row>
    <row r="185" spans="8:8" x14ac:dyDescent="0.35">
      <c r="H185"/>
    </row>
    <row r="186" spans="8:8" x14ac:dyDescent="0.35">
      <c r="H186"/>
    </row>
    <row r="187" spans="8:8" x14ac:dyDescent="0.35">
      <c r="H187"/>
    </row>
    <row r="188" spans="8:8" x14ac:dyDescent="0.35">
      <c r="H188"/>
    </row>
    <row r="189" spans="8:8" x14ac:dyDescent="0.35">
      <c r="H189"/>
    </row>
    <row r="190" spans="8:8" x14ac:dyDescent="0.35">
      <c r="H190"/>
    </row>
    <row r="191" spans="8:8" x14ac:dyDescent="0.35">
      <c r="H191"/>
    </row>
    <row r="192" spans="8:8" x14ac:dyDescent="0.35">
      <c r="H192"/>
    </row>
    <row r="193" spans="8:8" x14ac:dyDescent="0.35">
      <c r="H193"/>
    </row>
    <row r="194" spans="8:8" x14ac:dyDescent="0.35">
      <c r="H194"/>
    </row>
    <row r="195" spans="8:8" x14ac:dyDescent="0.35">
      <c r="H195"/>
    </row>
    <row r="196" spans="8:8" x14ac:dyDescent="0.35">
      <c r="H196"/>
    </row>
    <row r="197" spans="8:8" x14ac:dyDescent="0.35">
      <c r="H197"/>
    </row>
    <row r="198" spans="8:8" x14ac:dyDescent="0.35">
      <c r="H198"/>
    </row>
    <row r="199" spans="8:8" x14ac:dyDescent="0.35">
      <c r="H199"/>
    </row>
    <row r="200" spans="8:8" x14ac:dyDescent="0.35">
      <c r="H200"/>
    </row>
    <row r="201" spans="8:8" x14ac:dyDescent="0.35">
      <c r="H201"/>
    </row>
    <row r="202" spans="8:8" x14ac:dyDescent="0.35">
      <c r="H202"/>
    </row>
    <row r="203" spans="8:8" x14ac:dyDescent="0.35">
      <c r="H203"/>
    </row>
    <row r="204" spans="8:8" x14ac:dyDescent="0.35">
      <c r="H204"/>
    </row>
    <row r="205" spans="8:8" x14ac:dyDescent="0.35">
      <c r="H205"/>
    </row>
    <row r="206" spans="8:8" x14ac:dyDescent="0.35">
      <c r="H206"/>
    </row>
    <row r="207" spans="8:8" x14ac:dyDescent="0.35">
      <c r="H207"/>
    </row>
    <row r="208" spans="8:8" x14ac:dyDescent="0.35">
      <c r="H208"/>
    </row>
    <row r="209" spans="8:8" x14ac:dyDescent="0.35">
      <c r="H209"/>
    </row>
    <row r="210" spans="8:8" x14ac:dyDescent="0.35">
      <c r="H210"/>
    </row>
    <row r="211" spans="8:8" x14ac:dyDescent="0.35">
      <c r="H211"/>
    </row>
    <row r="212" spans="8:8" x14ac:dyDescent="0.35">
      <c r="H212"/>
    </row>
    <row r="213" spans="8:8" x14ac:dyDescent="0.35">
      <c r="H213"/>
    </row>
    <row r="214" spans="8:8" x14ac:dyDescent="0.35">
      <c r="H214"/>
    </row>
    <row r="215" spans="8:8" x14ac:dyDescent="0.35">
      <c r="H215"/>
    </row>
    <row r="216" spans="8:8" x14ac:dyDescent="0.35">
      <c r="H216"/>
    </row>
    <row r="217" spans="8:8" x14ac:dyDescent="0.35">
      <c r="H217"/>
    </row>
    <row r="218" spans="8:8" x14ac:dyDescent="0.35">
      <c r="H218"/>
    </row>
    <row r="219" spans="8:8" x14ac:dyDescent="0.35">
      <c r="H219"/>
    </row>
    <row r="220" spans="8:8" x14ac:dyDescent="0.35">
      <c r="H220"/>
    </row>
    <row r="221" spans="8:8" x14ac:dyDescent="0.35">
      <c r="H221"/>
    </row>
    <row r="222" spans="8:8" x14ac:dyDescent="0.35">
      <c r="H222"/>
    </row>
    <row r="223" spans="8:8" x14ac:dyDescent="0.35">
      <c r="H223"/>
    </row>
    <row r="224" spans="8:8" x14ac:dyDescent="0.35">
      <c r="H224"/>
    </row>
    <row r="225" spans="8:8" x14ac:dyDescent="0.35">
      <c r="H225"/>
    </row>
    <row r="226" spans="8:8" x14ac:dyDescent="0.35">
      <c r="H226"/>
    </row>
    <row r="227" spans="8:8" x14ac:dyDescent="0.35">
      <c r="H227"/>
    </row>
    <row r="228" spans="8:8" x14ac:dyDescent="0.35">
      <c r="H228"/>
    </row>
    <row r="229" spans="8:8" x14ac:dyDescent="0.35">
      <c r="H229"/>
    </row>
    <row r="230" spans="8:8" x14ac:dyDescent="0.35">
      <c r="H230"/>
    </row>
    <row r="231" spans="8:8" x14ac:dyDescent="0.35">
      <c r="H231"/>
    </row>
    <row r="232" spans="8:8" x14ac:dyDescent="0.35">
      <c r="H232"/>
    </row>
    <row r="233" spans="8:8" x14ac:dyDescent="0.35">
      <c r="H233"/>
    </row>
    <row r="234" spans="8:8" x14ac:dyDescent="0.35">
      <c r="H234"/>
    </row>
    <row r="235" spans="8:8" x14ac:dyDescent="0.35">
      <c r="H235"/>
    </row>
    <row r="236" spans="8:8" x14ac:dyDescent="0.35">
      <c r="H236"/>
    </row>
    <row r="237" spans="8:8" x14ac:dyDescent="0.35">
      <c r="H237"/>
    </row>
    <row r="238" spans="8:8" x14ac:dyDescent="0.35">
      <c r="H238"/>
    </row>
    <row r="239" spans="8:8" x14ac:dyDescent="0.35">
      <c r="H239"/>
    </row>
    <row r="240" spans="8:8" x14ac:dyDescent="0.35">
      <c r="H240"/>
    </row>
    <row r="241" spans="8:8" x14ac:dyDescent="0.35">
      <c r="H241"/>
    </row>
    <row r="242" spans="8:8" x14ac:dyDescent="0.35">
      <c r="H242"/>
    </row>
    <row r="243" spans="8:8" x14ac:dyDescent="0.35">
      <c r="H243"/>
    </row>
    <row r="244" spans="8:8" x14ac:dyDescent="0.35">
      <c r="H244"/>
    </row>
    <row r="245" spans="8:8" x14ac:dyDescent="0.35">
      <c r="H245"/>
    </row>
    <row r="246" spans="8:8" x14ac:dyDescent="0.35">
      <c r="H246"/>
    </row>
    <row r="247" spans="8:8" x14ac:dyDescent="0.35">
      <c r="H247"/>
    </row>
    <row r="248" spans="8:8" x14ac:dyDescent="0.35">
      <c r="H248"/>
    </row>
    <row r="249" spans="8:8" x14ac:dyDescent="0.35">
      <c r="H249"/>
    </row>
    <row r="250" spans="8:8" x14ac:dyDescent="0.35">
      <c r="H250"/>
    </row>
    <row r="251" spans="8:8" x14ac:dyDescent="0.35">
      <c r="H251"/>
    </row>
    <row r="252" spans="8:8" x14ac:dyDescent="0.35">
      <c r="H252"/>
    </row>
    <row r="253" spans="8:8" x14ac:dyDescent="0.35">
      <c r="H253"/>
    </row>
    <row r="254" spans="8:8" x14ac:dyDescent="0.35">
      <c r="H254"/>
    </row>
    <row r="255" spans="8:8" x14ac:dyDescent="0.35">
      <c r="H255"/>
    </row>
    <row r="256" spans="8:8" x14ac:dyDescent="0.35">
      <c r="H256"/>
    </row>
    <row r="257" spans="8:8" x14ac:dyDescent="0.35">
      <c r="H257"/>
    </row>
    <row r="258" spans="8:8" x14ac:dyDescent="0.35">
      <c r="H258"/>
    </row>
    <row r="259" spans="8:8" x14ac:dyDescent="0.35">
      <c r="H259"/>
    </row>
    <row r="260" spans="8:8" x14ac:dyDescent="0.35">
      <c r="H260"/>
    </row>
    <row r="261" spans="8:8" x14ac:dyDescent="0.35">
      <c r="H261"/>
    </row>
    <row r="262" spans="8:8" x14ac:dyDescent="0.35">
      <c r="H262"/>
    </row>
    <row r="263" spans="8:8" x14ac:dyDescent="0.35">
      <c r="H263"/>
    </row>
    <row r="264" spans="8:8" x14ac:dyDescent="0.35">
      <c r="H264"/>
    </row>
    <row r="265" spans="8:8" x14ac:dyDescent="0.35">
      <c r="H265"/>
    </row>
    <row r="266" spans="8:8" x14ac:dyDescent="0.35">
      <c r="H266"/>
    </row>
    <row r="267" spans="8:8" x14ac:dyDescent="0.35">
      <c r="H267"/>
    </row>
    <row r="268" spans="8:8" x14ac:dyDescent="0.35">
      <c r="H268"/>
    </row>
    <row r="269" spans="8:8" x14ac:dyDescent="0.35">
      <c r="H269"/>
    </row>
    <row r="270" spans="8:8" x14ac:dyDescent="0.35">
      <c r="H270"/>
    </row>
    <row r="271" spans="8:8" x14ac:dyDescent="0.35">
      <c r="H271"/>
    </row>
    <row r="272" spans="8:8" x14ac:dyDescent="0.35">
      <c r="H272"/>
    </row>
    <row r="273" spans="8:8" x14ac:dyDescent="0.35">
      <c r="H273"/>
    </row>
    <row r="274" spans="8:8" x14ac:dyDescent="0.35">
      <c r="H274"/>
    </row>
    <row r="275" spans="8:8" x14ac:dyDescent="0.35">
      <c r="H275"/>
    </row>
    <row r="276" spans="8:8" x14ac:dyDescent="0.35">
      <c r="H276"/>
    </row>
    <row r="277" spans="8:8" x14ac:dyDescent="0.35">
      <c r="H277"/>
    </row>
    <row r="278" spans="8:8" x14ac:dyDescent="0.35">
      <c r="H278"/>
    </row>
    <row r="279" spans="8:8" x14ac:dyDescent="0.35">
      <c r="H279"/>
    </row>
    <row r="280" spans="8:8" x14ac:dyDescent="0.35">
      <c r="H280"/>
    </row>
    <row r="281" spans="8:8" x14ac:dyDescent="0.35">
      <c r="H281"/>
    </row>
    <row r="282" spans="8:8" x14ac:dyDescent="0.35">
      <c r="H282"/>
    </row>
    <row r="283" spans="8:8" x14ac:dyDescent="0.35">
      <c r="H283"/>
    </row>
    <row r="284" spans="8:8" x14ac:dyDescent="0.35">
      <c r="H284"/>
    </row>
    <row r="285" spans="8:8" x14ac:dyDescent="0.35">
      <c r="H285"/>
    </row>
    <row r="286" spans="8:8" x14ac:dyDescent="0.35">
      <c r="H286"/>
    </row>
    <row r="287" spans="8:8" x14ac:dyDescent="0.35">
      <c r="H287"/>
    </row>
    <row r="288" spans="8:8" x14ac:dyDescent="0.35">
      <c r="H288"/>
    </row>
    <row r="289" spans="8:8" x14ac:dyDescent="0.35">
      <c r="H289"/>
    </row>
    <row r="290" spans="8:8" x14ac:dyDescent="0.35">
      <c r="H290"/>
    </row>
    <row r="291" spans="8:8" x14ac:dyDescent="0.35">
      <c r="H291"/>
    </row>
    <row r="292" spans="8:8" x14ac:dyDescent="0.35">
      <c r="H292"/>
    </row>
    <row r="293" spans="8:8" x14ac:dyDescent="0.35">
      <c r="H293"/>
    </row>
    <row r="294" spans="8:8" x14ac:dyDescent="0.35">
      <c r="H294"/>
    </row>
    <row r="295" spans="8:8" x14ac:dyDescent="0.35">
      <c r="H295"/>
    </row>
    <row r="296" spans="8:8" x14ac:dyDescent="0.35">
      <c r="H296"/>
    </row>
    <row r="297" spans="8:8" x14ac:dyDescent="0.35">
      <c r="H297"/>
    </row>
    <row r="298" spans="8:8" x14ac:dyDescent="0.35">
      <c r="H298"/>
    </row>
    <row r="299" spans="8:8" x14ac:dyDescent="0.35">
      <c r="H299"/>
    </row>
    <row r="300" spans="8:8" x14ac:dyDescent="0.35">
      <c r="H300"/>
    </row>
    <row r="301" spans="8:8" x14ac:dyDescent="0.35">
      <c r="H301"/>
    </row>
    <row r="302" spans="8:8" x14ac:dyDescent="0.35">
      <c r="H302"/>
    </row>
    <row r="303" spans="8:8" x14ac:dyDescent="0.35">
      <c r="H303"/>
    </row>
    <row r="304" spans="8:8" x14ac:dyDescent="0.35">
      <c r="H304"/>
    </row>
    <row r="305" spans="8:8" x14ac:dyDescent="0.35">
      <c r="H305"/>
    </row>
    <row r="306" spans="8:8" x14ac:dyDescent="0.35">
      <c r="H306"/>
    </row>
    <row r="307" spans="8:8" x14ac:dyDescent="0.35">
      <c r="H307"/>
    </row>
    <row r="308" spans="8:8" x14ac:dyDescent="0.35">
      <c r="H308"/>
    </row>
    <row r="309" spans="8:8" x14ac:dyDescent="0.35">
      <c r="H309"/>
    </row>
    <row r="310" spans="8:8" x14ac:dyDescent="0.35">
      <c r="H310"/>
    </row>
    <row r="311" spans="8:8" x14ac:dyDescent="0.35">
      <c r="H311"/>
    </row>
    <row r="312" spans="8:8" x14ac:dyDescent="0.35">
      <c r="H312"/>
    </row>
    <row r="313" spans="8:8" x14ac:dyDescent="0.35">
      <c r="H313"/>
    </row>
    <row r="314" spans="8:8" x14ac:dyDescent="0.35">
      <c r="H314"/>
    </row>
    <row r="315" spans="8:8" x14ac:dyDescent="0.35">
      <c r="H315"/>
    </row>
    <row r="316" spans="8:8" x14ac:dyDescent="0.35">
      <c r="H316"/>
    </row>
    <row r="317" spans="8:8" x14ac:dyDescent="0.35">
      <c r="H317"/>
    </row>
    <row r="318" spans="8:8" x14ac:dyDescent="0.35">
      <c r="H318"/>
    </row>
    <row r="319" spans="8:8" x14ac:dyDescent="0.35">
      <c r="H319"/>
    </row>
    <row r="320" spans="8:8" x14ac:dyDescent="0.35">
      <c r="H320"/>
    </row>
    <row r="321" spans="8:8" x14ac:dyDescent="0.35">
      <c r="H321"/>
    </row>
    <row r="322" spans="8:8" x14ac:dyDescent="0.35">
      <c r="H322"/>
    </row>
    <row r="323" spans="8:8" x14ac:dyDescent="0.35">
      <c r="H323"/>
    </row>
    <row r="324" spans="8:8" x14ac:dyDescent="0.35">
      <c r="H324"/>
    </row>
    <row r="325" spans="8:8" x14ac:dyDescent="0.35">
      <c r="H325"/>
    </row>
    <row r="326" spans="8:8" x14ac:dyDescent="0.35">
      <c r="H326"/>
    </row>
    <row r="327" spans="8:8" x14ac:dyDescent="0.35">
      <c r="H327"/>
    </row>
    <row r="328" spans="8:8" x14ac:dyDescent="0.35">
      <c r="H328"/>
    </row>
    <row r="329" spans="8:8" x14ac:dyDescent="0.35">
      <c r="H329"/>
    </row>
    <row r="330" spans="8:8" x14ac:dyDescent="0.35">
      <c r="H330"/>
    </row>
    <row r="331" spans="8:8" x14ac:dyDescent="0.35">
      <c r="H331"/>
    </row>
    <row r="332" spans="8:8" x14ac:dyDescent="0.35">
      <c r="H332"/>
    </row>
    <row r="333" spans="8:8" x14ac:dyDescent="0.35">
      <c r="H333"/>
    </row>
    <row r="334" spans="8:8" x14ac:dyDescent="0.35">
      <c r="H334"/>
    </row>
    <row r="335" spans="8:8" x14ac:dyDescent="0.35">
      <c r="H335"/>
    </row>
    <row r="336" spans="8:8" x14ac:dyDescent="0.35">
      <c r="H336"/>
    </row>
    <row r="337" spans="8:8" x14ac:dyDescent="0.35">
      <c r="H337"/>
    </row>
    <row r="338" spans="8:8" x14ac:dyDescent="0.35">
      <c r="H338"/>
    </row>
    <row r="339" spans="8:8" x14ac:dyDescent="0.35">
      <c r="H339"/>
    </row>
    <row r="340" spans="8:8" x14ac:dyDescent="0.35">
      <c r="H340"/>
    </row>
    <row r="341" spans="8:8" x14ac:dyDescent="0.35">
      <c r="H341"/>
    </row>
    <row r="342" spans="8:8" x14ac:dyDescent="0.35">
      <c r="H342"/>
    </row>
    <row r="343" spans="8:8" x14ac:dyDescent="0.35">
      <c r="H343"/>
    </row>
    <row r="344" spans="8:8" x14ac:dyDescent="0.35">
      <c r="H344"/>
    </row>
    <row r="345" spans="8:8" x14ac:dyDescent="0.35">
      <c r="H345"/>
    </row>
    <row r="346" spans="8:8" x14ac:dyDescent="0.35">
      <c r="H346"/>
    </row>
    <row r="347" spans="8:8" x14ac:dyDescent="0.35">
      <c r="H347"/>
    </row>
    <row r="348" spans="8:8" x14ac:dyDescent="0.35">
      <c r="H348"/>
    </row>
    <row r="349" spans="8:8" x14ac:dyDescent="0.35">
      <c r="H349"/>
    </row>
    <row r="350" spans="8:8" x14ac:dyDescent="0.35">
      <c r="H350"/>
    </row>
    <row r="351" spans="8:8" x14ac:dyDescent="0.35">
      <c r="H351"/>
    </row>
    <row r="352" spans="8:8" x14ac:dyDescent="0.35">
      <c r="H352"/>
    </row>
    <row r="353" spans="8:8" x14ac:dyDescent="0.35">
      <c r="H353"/>
    </row>
    <row r="354" spans="8:8" x14ac:dyDescent="0.35">
      <c r="H354"/>
    </row>
    <row r="355" spans="8:8" x14ac:dyDescent="0.35">
      <c r="H355"/>
    </row>
    <row r="356" spans="8:8" x14ac:dyDescent="0.35">
      <c r="H356"/>
    </row>
    <row r="357" spans="8:8" x14ac:dyDescent="0.35">
      <c r="H357"/>
    </row>
    <row r="358" spans="8:8" x14ac:dyDescent="0.35">
      <c r="H358"/>
    </row>
    <row r="359" spans="8:8" x14ac:dyDescent="0.35">
      <c r="H359"/>
    </row>
    <row r="360" spans="8:8" x14ac:dyDescent="0.35">
      <c r="H360"/>
    </row>
    <row r="361" spans="8:8" x14ac:dyDescent="0.35">
      <c r="H361"/>
    </row>
    <row r="362" spans="8:8" x14ac:dyDescent="0.35">
      <c r="H362"/>
    </row>
    <row r="363" spans="8:8" x14ac:dyDescent="0.35">
      <c r="H363"/>
    </row>
    <row r="364" spans="8:8" x14ac:dyDescent="0.35">
      <c r="H364"/>
    </row>
    <row r="365" spans="8:8" x14ac:dyDescent="0.35">
      <c r="H365"/>
    </row>
    <row r="366" spans="8:8" x14ac:dyDescent="0.35">
      <c r="H366"/>
    </row>
    <row r="367" spans="8:8" x14ac:dyDescent="0.35">
      <c r="H367"/>
    </row>
    <row r="368" spans="8:8" x14ac:dyDescent="0.35">
      <c r="H368"/>
    </row>
    <row r="369" spans="8:8" x14ac:dyDescent="0.35">
      <c r="H369"/>
    </row>
    <row r="370" spans="8:8" x14ac:dyDescent="0.35">
      <c r="H370"/>
    </row>
    <row r="371" spans="8:8" x14ac:dyDescent="0.35">
      <c r="H371"/>
    </row>
    <row r="372" spans="8:8" x14ac:dyDescent="0.35">
      <c r="H372"/>
    </row>
    <row r="373" spans="8:8" x14ac:dyDescent="0.35">
      <c r="H373"/>
    </row>
    <row r="374" spans="8:8" x14ac:dyDescent="0.35">
      <c r="H374"/>
    </row>
    <row r="375" spans="8:8" x14ac:dyDescent="0.35">
      <c r="H375"/>
    </row>
    <row r="376" spans="8:8" x14ac:dyDescent="0.35">
      <c r="H376"/>
    </row>
    <row r="377" spans="8:8" x14ac:dyDescent="0.35">
      <c r="H377"/>
    </row>
    <row r="378" spans="8:8" x14ac:dyDescent="0.35">
      <c r="H378"/>
    </row>
    <row r="379" spans="8:8" x14ac:dyDescent="0.35">
      <c r="H379"/>
    </row>
    <row r="380" spans="8:8" x14ac:dyDescent="0.35">
      <c r="H380"/>
    </row>
    <row r="381" spans="8:8" x14ac:dyDescent="0.35">
      <c r="H381"/>
    </row>
    <row r="382" spans="8:8" x14ac:dyDescent="0.35">
      <c r="H382"/>
    </row>
    <row r="383" spans="8:8" x14ac:dyDescent="0.35">
      <c r="H383"/>
    </row>
    <row r="384" spans="8:8" x14ac:dyDescent="0.35">
      <c r="H384"/>
    </row>
    <row r="385" spans="8:8" x14ac:dyDescent="0.35">
      <c r="H385"/>
    </row>
    <row r="386" spans="8:8" x14ac:dyDescent="0.35">
      <c r="H386"/>
    </row>
    <row r="387" spans="8:8" x14ac:dyDescent="0.35">
      <c r="H387"/>
    </row>
    <row r="388" spans="8:8" x14ac:dyDescent="0.35">
      <c r="H388"/>
    </row>
    <row r="389" spans="8:8" x14ac:dyDescent="0.35">
      <c r="H389"/>
    </row>
    <row r="390" spans="8:8" x14ac:dyDescent="0.35">
      <c r="H390"/>
    </row>
    <row r="391" spans="8:8" x14ac:dyDescent="0.35">
      <c r="H391"/>
    </row>
    <row r="392" spans="8:8" x14ac:dyDescent="0.35">
      <c r="H392"/>
    </row>
    <row r="393" spans="8:8" x14ac:dyDescent="0.35">
      <c r="H393"/>
    </row>
    <row r="394" spans="8:8" x14ac:dyDescent="0.35">
      <c r="H394"/>
    </row>
    <row r="395" spans="8:8" x14ac:dyDescent="0.35">
      <c r="H395"/>
    </row>
    <row r="396" spans="8:8" x14ac:dyDescent="0.35">
      <c r="H396"/>
    </row>
    <row r="397" spans="8:8" x14ac:dyDescent="0.35">
      <c r="H397"/>
    </row>
    <row r="398" spans="8:8" x14ac:dyDescent="0.35">
      <c r="H398"/>
    </row>
    <row r="399" spans="8:8" x14ac:dyDescent="0.35">
      <c r="H399"/>
    </row>
    <row r="400" spans="8:8" x14ac:dyDescent="0.35">
      <c r="H400"/>
    </row>
    <row r="401" spans="8:8" x14ac:dyDescent="0.35">
      <c r="H401"/>
    </row>
    <row r="402" spans="8:8" x14ac:dyDescent="0.35">
      <c r="H402"/>
    </row>
    <row r="403" spans="8:8" x14ac:dyDescent="0.35">
      <c r="H403"/>
    </row>
    <row r="404" spans="8:8" x14ac:dyDescent="0.35">
      <c r="H404"/>
    </row>
    <row r="405" spans="8:8" x14ac:dyDescent="0.35">
      <c r="H405"/>
    </row>
    <row r="406" spans="8:8" x14ac:dyDescent="0.35">
      <c r="H406"/>
    </row>
    <row r="407" spans="8:8" x14ac:dyDescent="0.35">
      <c r="H407"/>
    </row>
    <row r="408" spans="8:8" x14ac:dyDescent="0.35">
      <c r="H408"/>
    </row>
    <row r="409" spans="8:8" x14ac:dyDescent="0.35">
      <c r="H409"/>
    </row>
    <row r="410" spans="8:8" x14ac:dyDescent="0.35">
      <c r="H410"/>
    </row>
    <row r="411" spans="8:8" x14ac:dyDescent="0.35">
      <c r="H411"/>
    </row>
    <row r="412" spans="8:8" x14ac:dyDescent="0.35">
      <c r="H412"/>
    </row>
    <row r="413" spans="8:8" x14ac:dyDescent="0.35">
      <c r="H413"/>
    </row>
    <row r="414" spans="8:8" x14ac:dyDescent="0.35">
      <c r="H414"/>
    </row>
    <row r="415" spans="8:8" x14ac:dyDescent="0.35">
      <c r="H415"/>
    </row>
    <row r="416" spans="8:8" x14ac:dyDescent="0.35">
      <c r="H416"/>
    </row>
    <row r="417" spans="8:8" x14ac:dyDescent="0.35">
      <c r="H417"/>
    </row>
    <row r="418" spans="8:8" x14ac:dyDescent="0.35">
      <c r="H418"/>
    </row>
    <row r="419" spans="8:8" x14ac:dyDescent="0.35">
      <c r="H419"/>
    </row>
    <row r="420" spans="8:8" x14ac:dyDescent="0.35">
      <c r="H420"/>
    </row>
    <row r="421" spans="8:8" x14ac:dyDescent="0.35">
      <c r="H421"/>
    </row>
    <row r="422" spans="8:8" x14ac:dyDescent="0.35">
      <c r="H422"/>
    </row>
    <row r="423" spans="8:8" x14ac:dyDescent="0.35">
      <c r="H423"/>
    </row>
    <row r="424" spans="8:8" x14ac:dyDescent="0.35">
      <c r="H424"/>
    </row>
    <row r="425" spans="8:8" x14ac:dyDescent="0.35">
      <c r="H425"/>
    </row>
    <row r="426" spans="8:8" x14ac:dyDescent="0.35">
      <c r="H426"/>
    </row>
    <row r="427" spans="8:8" x14ac:dyDescent="0.35">
      <c r="H427"/>
    </row>
    <row r="428" spans="8:8" x14ac:dyDescent="0.35">
      <c r="H428"/>
    </row>
    <row r="429" spans="8:8" x14ac:dyDescent="0.35">
      <c r="H429"/>
    </row>
    <row r="430" spans="8:8" x14ac:dyDescent="0.35">
      <c r="H430"/>
    </row>
    <row r="431" spans="8:8" x14ac:dyDescent="0.35">
      <c r="H431"/>
    </row>
    <row r="432" spans="8:8" x14ac:dyDescent="0.35">
      <c r="H432"/>
    </row>
    <row r="433" spans="8:8" x14ac:dyDescent="0.35">
      <c r="H433"/>
    </row>
    <row r="434" spans="8:8" x14ac:dyDescent="0.35">
      <c r="H434"/>
    </row>
    <row r="435" spans="8:8" x14ac:dyDescent="0.35">
      <c r="H435"/>
    </row>
    <row r="436" spans="8:8" x14ac:dyDescent="0.35">
      <c r="H436"/>
    </row>
    <row r="437" spans="8:8" x14ac:dyDescent="0.35">
      <c r="H437"/>
    </row>
    <row r="438" spans="8:8" x14ac:dyDescent="0.35">
      <c r="H438"/>
    </row>
    <row r="439" spans="8:8" x14ac:dyDescent="0.35">
      <c r="H439"/>
    </row>
    <row r="440" spans="8:8" x14ac:dyDescent="0.35">
      <c r="H440"/>
    </row>
    <row r="441" spans="8:8" x14ac:dyDescent="0.35">
      <c r="H441"/>
    </row>
    <row r="442" spans="8:8" x14ac:dyDescent="0.35">
      <c r="H442"/>
    </row>
    <row r="443" spans="8:8" x14ac:dyDescent="0.35">
      <c r="H443"/>
    </row>
    <row r="444" spans="8:8" x14ac:dyDescent="0.35">
      <c r="H444"/>
    </row>
    <row r="445" spans="8:8" x14ac:dyDescent="0.35">
      <c r="H445"/>
    </row>
    <row r="446" spans="8:8" x14ac:dyDescent="0.35">
      <c r="H446"/>
    </row>
    <row r="447" spans="8:8" x14ac:dyDescent="0.35">
      <c r="H447"/>
    </row>
    <row r="448" spans="8:8" x14ac:dyDescent="0.35">
      <c r="H448"/>
    </row>
    <row r="449" spans="8:8" x14ac:dyDescent="0.35">
      <c r="H449"/>
    </row>
    <row r="450" spans="8:8" x14ac:dyDescent="0.35">
      <c r="H450"/>
    </row>
    <row r="451" spans="8:8" x14ac:dyDescent="0.35">
      <c r="H451"/>
    </row>
    <row r="452" spans="8:8" x14ac:dyDescent="0.35">
      <c r="H452"/>
    </row>
    <row r="453" spans="8:8" x14ac:dyDescent="0.35">
      <c r="H453"/>
    </row>
    <row r="454" spans="8:8" x14ac:dyDescent="0.35">
      <c r="H454"/>
    </row>
    <row r="455" spans="8:8" x14ac:dyDescent="0.35">
      <c r="H455"/>
    </row>
    <row r="456" spans="8:8" x14ac:dyDescent="0.35">
      <c r="H456"/>
    </row>
    <row r="457" spans="8:8" x14ac:dyDescent="0.35">
      <c r="H457"/>
    </row>
    <row r="458" spans="8:8" x14ac:dyDescent="0.35">
      <c r="H458"/>
    </row>
    <row r="459" spans="8:8" x14ac:dyDescent="0.35">
      <c r="H459"/>
    </row>
    <row r="460" spans="8:8" x14ac:dyDescent="0.35">
      <c r="H460"/>
    </row>
    <row r="461" spans="8:8" x14ac:dyDescent="0.35">
      <c r="H461"/>
    </row>
    <row r="462" spans="8:8" x14ac:dyDescent="0.35">
      <c r="H462"/>
    </row>
    <row r="463" spans="8:8" x14ac:dyDescent="0.35">
      <c r="H463"/>
    </row>
    <row r="464" spans="8:8" x14ac:dyDescent="0.35">
      <c r="H464"/>
    </row>
    <row r="465" spans="8:8" x14ac:dyDescent="0.35">
      <c r="H465"/>
    </row>
    <row r="466" spans="8:8" x14ac:dyDescent="0.35">
      <c r="H466"/>
    </row>
    <row r="467" spans="8:8" x14ac:dyDescent="0.35">
      <c r="H467"/>
    </row>
    <row r="468" spans="8:8" x14ac:dyDescent="0.35">
      <c r="H468"/>
    </row>
    <row r="469" spans="8:8" x14ac:dyDescent="0.35">
      <c r="H469"/>
    </row>
    <row r="470" spans="8:8" x14ac:dyDescent="0.35">
      <c r="H470"/>
    </row>
    <row r="471" spans="8:8" x14ac:dyDescent="0.35">
      <c r="H471"/>
    </row>
    <row r="472" spans="8:8" x14ac:dyDescent="0.35">
      <c r="H472"/>
    </row>
    <row r="473" spans="8:8" x14ac:dyDescent="0.35">
      <c r="H473"/>
    </row>
    <row r="474" spans="8:8" x14ac:dyDescent="0.35">
      <c r="H474"/>
    </row>
    <row r="475" spans="8:8" x14ac:dyDescent="0.35">
      <c r="H475"/>
    </row>
    <row r="476" spans="8:8" x14ac:dyDescent="0.35">
      <c r="H476"/>
    </row>
    <row r="477" spans="8:8" x14ac:dyDescent="0.35">
      <c r="H477"/>
    </row>
    <row r="478" spans="8:8" x14ac:dyDescent="0.35">
      <c r="H478"/>
    </row>
    <row r="479" spans="8:8" x14ac:dyDescent="0.35">
      <c r="H479"/>
    </row>
    <row r="480" spans="8:8" x14ac:dyDescent="0.35">
      <c r="H480"/>
    </row>
    <row r="481" spans="8:8" x14ac:dyDescent="0.35">
      <c r="H481"/>
    </row>
    <row r="482" spans="8:8" x14ac:dyDescent="0.35">
      <c r="H482"/>
    </row>
    <row r="483" spans="8:8" x14ac:dyDescent="0.35">
      <c r="H483"/>
    </row>
    <row r="484" spans="8:8" x14ac:dyDescent="0.35">
      <c r="H484"/>
    </row>
    <row r="485" spans="8:8" x14ac:dyDescent="0.35">
      <c r="H485"/>
    </row>
    <row r="486" spans="8:8" x14ac:dyDescent="0.35">
      <c r="H486"/>
    </row>
    <row r="487" spans="8:8" x14ac:dyDescent="0.35">
      <c r="H487"/>
    </row>
    <row r="488" spans="8:8" x14ac:dyDescent="0.35">
      <c r="H488"/>
    </row>
    <row r="489" spans="8:8" x14ac:dyDescent="0.35">
      <c r="H489"/>
    </row>
    <row r="490" spans="8:8" x14ac:dyDescent="0.35">
      <c r="H490"/>
    </row>
    <row r="491" spans="8:8" x14ac:dyDescent="0.35">
      <c r="H491"/>
    </row>
    <row r="492" spans="8:8" x14ac:dyDescent="0.35">
      <c r="H492"/>
    </row>
    <row r="493" spans="8:8" x14ac:dyDescent="0.35">
      <c r="H493"/>
    </row>
    <row r="494" spans="8:8" x14ac:dyDescent="0.35">
      <c r="H494"/>
    </row>
    <row r="495" spans="8:8" x14ac:dyDescent="0.35">
      <c r="H495"/>
    </row>
    <row r="496" spans="8:8" x14ac:dyDescent="0.35">
      <c r="H496"/>
    </row>
    <row r="497" spans="8:8" x14ac:dyDescent="0.35">
      <c r="H497"/>
    </row>
    <row r="498" spans="8:8" x14ac:dyDescent="0.35">
      <c r="H498"/>
    </row>
    <row r="499" spans="8:8" x14ac:dyDescent="0.35">
      <c r="H499"/>
    </row>
    <row r="500" spans="8:8" x14ac:dyDescent="0.35">
      <c r="H500"/>
    </row>
    <row r="501" spans="8:8" x14ac:dyDescent="0.35">
      <c r="H501"/>
    </row>
    <row r="502" spans="8:8" x14ac:dyDescent="0.35">
      <c r="H502"/>
    </row>
    <row r="503" spans="8:8" x14ac:dyDescent="0.35">
      <c r="H503"/>
    </row>
    <row r="504" spans="8:8" x14ac:dyDescent="0.35">
      <c r="H504"/>
    </row>
    <row r="505" spans="8:8" x14ac:dyDescent="0.35">
      <c r="H505"/>
    </row>
    <row r="506" spans="8:8" x14ac:dyDescent="0.35">
      <c r="H506"/>
    </row>
    <row r="507" spans="8:8" x14ac:dyDescent="0.35">
      <c r="H507"/>
    </row>
    <row r="508" spans="8:8" x14ac:dyDescent="0.35">
      <c r="H508"/>
    </row>
    <row r="509" spans="8:8" x14ac:dyDescent="0.35">
      <c r="H509"/>
    </row>
    <row r="510" spans="8:8" x14ac:dyDescent="0.35">
      <c r="H510"/>
    </row>
    <row r="511" spans="8:8" x14ac:dyDescent="0.35">
      <c r="H511"/>
    </row>
    <row r="512" spans="8:8" x14ac:dyDescent="0.35">
      <c r="H512"/>
    </row>
    <row r="513" spans="8:8" x14ac:dyDescent="0.35">
      <c r="H513"/>
    </row>
    <row r="514" spans="8:8" x14ac:dyDescent="0.35">
      <c r="H514"/>
    </row>
    <row r="515" spans="8:8" x14ac:dyDescent="0.35">
      <c r="H515"/>
    </row>
    <row r="516" spans="8:8" x14ac:dyDescent="0.35">
      <c r="H516"/>
    </row>
    <row r="517" spans="8:8" x14ac:dyDescent="0.35">
      <c r="H517"/>
    </row>
    <row r="518" spans="8:8" x14ac:dyDescent="0.35">
      <c r="H518"/>
    </row>
    <row r="519" spans="8:8" x14ac:dyDescent="0.35">
      <c r="H519"/>
    </row>
    <row r="520" spans="8:8" x14ac:dyDescent="0.35">
      <c r="H520"/>
    </row>
    <row r="521" spans="8:8" x14ac:dyDescent="0.35">
      <c r="H521"/>
    </row>
    <row r="522" spans="8:8" x14ac:dyDescent="0.35">
      <c r="H522"/>
    </row>
    <row r="523" spans="8:8" x14ac:dyDescent="0.35">
      <c r="H523"/>
    </row>
    <row r="524" spans="8:8" x14ac:dyDescent="0.35">
      <c r="H524"/>
    </row>
    <row r="525" spans="8:8" x14ac:dyDescent="0.35">
      <c r="H525"/>
    </row>
    <row r="526" spans="8:8" x14ac:dyDescent="0.35">
      <c r="H526"/>
    </row>
    <row r="527" spans="8:8" x14ac:dyDescent="0.35">
      <c r="H527"/>
    </row>
    <row r="528" spans="8:8" x14ac:dyDescent="0.35">
      <c r="H528"/>
    </row>
    <row r="529" spans="8:8" x14ac:dyDescent="0.35">
      <c r="H529"/>
    </row>
    <row r="530" spans="8:8" x14ac:dyDescent="0.35">
      <c r="H530"/>
    </row>
    <row r="531" spans="8:8" x14ac:dyDescent="0.35">
      <c r="H531"/>
    </row>
    <row r="532" spans="8:8" x14ac:dyDescent="0.35">
      <c r="H532"/>
    </row>
    <row r="533" spans="8:8" x14ac:dyDescent="0.35">
      <c r="H533"/>
    </row>
    <row r="534" spans="8:8" x14ac:dyDescent="0.35">
      <c r="H534"/>
    </row>
    <row r="535" spans="8:8" x14ac:dyDescent="0.35">
      <c r="H535"/>
    </row>
    <row r="536" spans="8:8" x14ac:dyDescent="0.35">
      <c r="H536"/>
    </row>
    <row r="537" spans="8:8" x14ac:dyDescent="0.35">
      <c r="H537"/>
    </row>
    <row r="538" spans="8:8" x14ac:dyDescent="0.35">
      <c r="H538"/>
    </row>
    <row r="539" spans="8:8" x14ac:dyDescent="0.35">
      <c r="H539"/>
    </row>
    <row r="540" spans="8:8" x14ac:dyDescent="0.35">
      <c r="H540"/>
    </row>
    <row r="541" spans="8:8" x14ac:dyDescent="0.35">
      <c r="H541"/>
    </row>
    <row r="542" spans="8:8" x14ac:dyDescent="0.35">
      <c r="H542"/>
    </row>
    <row r="543" spans="8:8" x14ac:dyDescent="0.35">
      <c r="H543"/>
    </row>
    <row r="544" spans="8:8" x14ac:dyDescent="0.35">
      <c r="H544"/>
    </row>
    <row r="545" spans="8:8" x14ac:dyDescent="0.35">
      <c r="H545"/>
    </row>
    <row r="546" spans="8:8" x14ac:dyDescent="0.35">
      <c r="H546"/>
    </row>
    <row r="547" spans="8:8" x14ac:dyDescent="0.35">
      <c r="H547"/>
    </row>
    <row r="548" spans="8:8" x14ac:dyDescent="0.35">
      <c r="H548"/>
    </row>
    <row r="549" spans="8:8" x14ac:dyDescent="0.35">
      <c r="H549"/>
    </row>
    <row r="550" spans="8:8" x14ac:dyDescent="0.35">
      <c r="H550"/>
    </row>
    <row r="551" spans="8:8" x14ac:dyDescent="0.35">
      <c r="H551"/>
    </row>
    <row r="552" spans="8:8" x14ac:dyDescent="0.35">
      <c r="H552"/>
    </row>
    <row r="553" spans="8:8" x14ac:dyDescent="0.35">
      <c r="H553"/>
    </row>
    <row r="554" spans="8:8" x14ac:dyDescent="0.35">
      <c r="H554"/>
    </row>
    <row r="555" spans="8:8" x14ac:dyDescent="0.35">
      <c r="H555"/>
    </row>
    <row r="556" spans="8:8" x14ac:dyDescent="0.35">
      <c r="H556"/>
    </row>
    <row r="557" spans="8:8" x14ac:dyDescent="0.35">
      <c r="H557"/>
    </row>
    <row r="558" spans="8:8" x14ac:dyDescent="0.35">
      <c r="H558"/>
    </row>
    <row r="559" spans="8:8" x14ac:dyDescent="0.35">
      <c r="H559"/>
    </row>
    <row r="560" spans="8:8" x14ac:dyDescent="0.35">
      <c r="H560"/>
    </row>
    <row r="561" spans="8:8" x14ac:dyDescent="0.35">
      <c r="H561"/>
    </row>
    <row r="562" spans="8:8" x14ac:dyDescent="0.35">
      <c r="H562"/>
    </row>
    <row r="563" spans="8:8" x14ac:dyDescent="0.35">
      <c r="H563"/>
    </row>
    <row r="564" spans="8:8" x14ac:dyDescent="0.35">
      <c r="H564"/>
    </row>
    <row r="565" spans="8:8" x14ac:dyDescent="0.35">
      <c r="H565"/>
    </row>
    <row r="566" spans="8:8" x14ac:dyDescent="0.35">
      <c r="H566"/>
    </row>
    <row r="567" spans="8:8" x14ac:dyDescent="0.35">
      <c r="H567"/>
    </row>
    <row r="568" spans="8:8" x14ac:dyDescent="0.35">
      <c r="H568"/>
    </row>
    <row r="569" spans="8:8" x14ac:dyDescent="0.35">
      <c r="H569"/>
    </row>
    <row r="570" spans="8:8" x14ac:dyDescent="0.35">
      <c r="H570"/>
    </row>
    <row r="571" spans="8:8" x14ac:dyDescent="0.35">
      <c r="H571"/>
    </row>
    <row r="572" spans="8:8" x14ac:dyDescent="0.35">
      <c r="H572"/>
    </row>
    <row r="573" spans="8:8" x14ac:dyDescent="0.35">
      <c r="H573"/>
    </row>
    <row r="574" spans="8:8" x14ac:dyDescent="0.35">
      <c r="H574"/>
    </row>
    <row r="575" spans="8:8" x14ac:dyDescent="0.35">
      <c r="H575"/>
    </row>
    <row r="576" spans="8:8" x14ac:dyDescent="0.35">
      <c r="H576"/>
    </row>
    <row r="577" spans="8:8" x14ac:dyDescent="0.35">
      <c r="H577"/>
    </row>
    <row r="578" spans="8:8" x14ac:dyDescent="0.35">
      <c r="H578"/>
    </row>
    <row r="579" spans="8:8" x14ac:dyDescent="0.35">
      <c r="H579"/>
    </row>
    <row r="580" spans="8:8" x14ac:dyDescent="0.35">
      <c r="H580"/>
    </row>
    <row r="581" spans="8:8" x14ac:dyDescent="0.35">
      <c r="H581"/>
    </row>
    <row r="582" spans="8:8" x14ac:dyDescent="0.35">
      <c r="H582"/>
    </row>
    <row r="583" spans="8:8" x14ac:dyDescent="0.35">
      <c r="H583"/>
    </row>
    <row r="584" spans="8:8" x14ac:dyDescent="0.35">
      <c r="H584"/>
    </row>
    <row r="585" spans="8:8" x14ac:dyDescent="0.35">
      <c r="H585"/>
    </row>
    <row r="586" spans="8:8" x14ac:dyDescent="0.35">
      <c r="H586"/>
    </row>
    <row r="587" spans="8:8" x14ac:dyDescent="0.35">
      <c r="H587"/>
    </row>
    <row r="588" spans="8:8" x14ac:dyDescent="0.35">
      <c r="H588"/>
    </row>
    <row r="589" spans="8:8" x14ac:dyDescent="0.35">
      <c r="H589"/>
    </row>
    <row r="590" spans="8:8" x14ac:dyDescent="0.35">
      <c r="H590"/>
    </row>
    <row r="591" spans="8:8" x14ac:dyDescent="0.35">
      <c r="H591"/>
    </row>
    <row r="592" spans="8:8" x14ac:dyDescent="0.35">
      <c r="H592"/>
    </row>
    <row r="593" spans="8:8" x14ac:dyDescent="0.35">
      <c r="H593"/>
    </row>
    <row r="594" spans="8:8" x14ac:dyDescent="0.35">
      <c r="H594"/>
    </row>
    <row r="595" spans="8:8" x14ac:dyDescent="0.35">
      <c r="H595"/>
    </row>
    <row r="596" spans="8:8" x14ac:dyDescent="0.35">
      <c r="H596"/>
    </row>
    <row r="597" spans="8:8" x14ac:dyDescent="0.35">
      <c r="H597"/>
    </row>
    <row r="598" spans="8:8" x14ac:dyDescent="0.35">
      <c r="H598"/>
    </row>
    <row r="599" spans="8:8" x14ac:dyDescent="0.35">
      <c r="H599"/>
    </row>
    <row r="600" spans="8:8" x14ac:dyDescent="0.35">
      <c r="H600"/>
    </row>
    <row r="601" spans="8:8" x14ac:dyDescent="0.35">
      <c r="H601"/>
    </row>
    <row r="602" spans="8:8" x14ac:dyDescent="0.35">
      <c r="H602"/>
    </row>
    <row r="603" spans="8:8" x14ac:dyDescent="0.35">
      <c r="H603"/>
    </row>
    <row r="604" spans="8:8" x14ac:dyDescent="0.35">
      <c r="H604"/>
    </row>
    <row r="605" spans="8:8" x14ac:dyDescent="0.35">
      <c r="H605"/>
    </row>
    <row r="606" spans="8:8" x14ac:dyDescent="0.35">
      <c r="H606"/>
    </row>
    <row r="607" spans="8:8" x14ac:dyDescent="0.35">
      <c r="H607"/>
    </row>
    <row r="608" spans="8:8" x14ac:dyDescent="0.35">
      <c r="H608"/>
    </row>
    <row r="609" spans="8:8" x14ac:dyDescent="0.35">
      <c r="H609"/>
    </row>
    <row r="610" spans="8:8" x14ac:dyDescent="0.35">
      <c r="H610"/>
    </row>
    <row r="611" spans="8:8" x14ac:dyDescent="0.35">
      <c r="H611"/>
    </row>
    <row r="612" spans="8:8" x14ac:dyDescent="0.35">
      <c r="H612"/>
    </row>
    <row r="613" spans="8:8" x14ac:dyDescent="0.35">
      <c r="H613"/>
    </row>
    <row r="614" spans="8:8" x14ac:dyDescent="0.35">
      <c r="H614"/>
    </row>
    <row r="615" spans="8:8" x14ac:dyDescent="0.35">
      <c r="H615"/>
    </row>
    <row r="616" spans="8:8" x14ac:dyDescent="0.35">
      <c r="H616"/>
    </row>
    <row r="617" spans="8:8" x14ac:dyDescent="0.35">
      <c r="H617"/>
    </row>
    <row r="618" spans="8:8" x14ac:dyDescent="0.35">
      <c r="H618"/>
    </row>
    <row r="619" spans="8:8" x14ac:dyDescent="0.35">
      <c r="H619"/>
    </row>
    <row r="620" spans="8:8" x14ac:dyDescent="0.35">
      <c r="H620"/>
    </row>
    <row r="621" spans="8:8" x14ac:dyDescent="0.35">
      <c r="H621"/>
    </row>
    <row r="622" spans="8:8" x14ac:dyDescent="0.35">
      <c r="H622"/>
    </row>
    <row r="623" spans="8:8" x14ac:dyDescent="0.35">
      <c r="H623"/>
    </row>
    <row r="624" spans="8:8" x14ac:dyDescent="0.35">
      <c r="H624"/>
    </row>
    <row r="625" spans="8:8" x14ac:dyDescent="0.35">
      <c r="H625"/>
    </row>
    <row r="626" spans="8:8" x14ac:dyDescent="0.35">
      <c r="H626"/>
    </row>
    <row r="627" spans="8:8" x14ac:dyDescent="0.35">
      <c r="H627"/>
    </row>
    <row r="628" spans="8:8" x14ac:dyDescent="0.35">
      <c r="H628"/>
    </row>
    <row r="629" spans="8:8" x14ac:dyDescent="0.35">
      <c r="H629"/>
    </row>
    <row r="630" spans="8:8" x14ac:dyDescent="0.35">
      <c r="H630"/>
    </row>
    <row r="631" spans="8:8" x14ac:dyDescent="0.35">
      <c r="H631"/>
    </row>
    <row r="632" spans="8:8" x14ac:dyDescent="0.35">
      <c r="H632"/>
    </row>
    <row r="633" spans="8:8" x14ac:dyDescent="0.35">
      <c r="H633"/>
    </row>
    <row r="634" spans="8:8" x14ac:dyDescent="0.35">
      <c r="H634"/>
    </row>
    <row r="635" spans="8:8" x14ac:dyDescent="0.35">
      <c r="H635"/>
    </row>
    <row r="636" spans="8:8" x14ac:dyDescent="0.35">
      <c r="H636"/>
    </row>
    <row r="637" spans="8:8" x14ac:dyDescent="0.35">
      <c r="H637"/>
    </row>
    <row r="638" spans="8:8" x14ac:dyDescent="0.35">
      <c r="H638"/>
    </row>
    <row r="639" spans="8:8" x14ac:dyDescent="0.35">
      <c r="H639"/>
    </row>
    <row r="640" spans="8:8" x14ac:dyDescent="0.35">
      <c r="H640"/>
    </row>
    <row r="641" spans="8:8" x14ac:dyDescent="0.35">
      <c r="H641"/>
    </row>
    <row r="642" spans="8:8" x14ac:dyDescent="0.35">
      <c r="H642"/>
    </row>
    <row r="643" spans="8:8" x14ac:dyDescent="0.35">
      <c r="H643"/>
    </row>
    <row r="644" spans="8:8" x14ac:dyDescent="0.35">
      <c r="H644"/>
    </row>
    <row r="645" spans="8:8" x14ac:dyDescent="0.35">
      <c r="H645"/>
    </row>
    <row r="646" spans="8:8" x14ac:dyDescent="0.35">
      <c r="H646"/>
    </row>
    <row r="647" spans="8:8" x14ac:dyDescent="0.35">
      <c r="H647"/>
    </row>
    <row r="648" spans="8:8" x14ac:dyDescent="0.35">
      <c r="H648"/>
    </row>
    <row r="649" spans="8:8" x14ac:dyDescent="0.35">
      <c r="H649"/>
    </row>
    <row r="650" spans="8:8" x14ac:dyDescent="0.35">
      <c r="H650"/>
    </row>
    <row r="651" spans="8:8" x14ac:dyDescent="0.35">
      <c r="H651"/>
    </row>
    <row r="652" spans="8:8" x14ac:dyDescent="0.35">
      <c r="H652"/>
    </row>
    <row r="653" spans="8:8" x14ac:dyDescent="0.35">
      <c r="H653"/>
    </row>
    <row r="654" spans="8:8" x14ac:dyDescent="0.35">
      <c r="H654"/>
    </row>
    <row r="655" spans="8:8" x14ac:dyDescent="0.35">
      <c r="H655"/>
    </row>
    <row r="656" spans="8:8" x14ac:dyDescent="0.35">
      <c r="H656"/>
    </row>
    <row r="657" spans="8:8" x14ac:dyDescent="0.35">
      <c r="H657"/>
    </row>
    <row r="658" spans="8:8" x14ac:dyDescent="0.35">
      <c r="H658"/>
    </row>
    <row r="659" spans="8:8" x14ac:dyDescent="0.35">
      <c r="H659"/>
    </row>
    <row r="660" spans="8:8" x14ac:dyDescent="0.35">
      <c r="H660"/>
    </row>
    <row r="661" spans="8:8" x14ac:dyDescent="0.35">
      <c r="H661"/>
    </row>
    <row r="662" spans="8:8" x14ac:dyDescent="0.35">
      <c r="H662"/>
    </row>
    <row r="663" spans="8:8" x14ac:dyDescent="0.35">
      <c r="H663"/>
    </row>
    <row r="664" spans="8:8" x14ac:dyDescent="0.35">
      <c r="H664"/>
    </row>
    <row r="665" spans="8:8" x14ac:dyDescent="0.35">
      <c r="H665"/>
    </row>
    <row r="666" spans="8:8" x14ac:dyDescent="0.35">
      <c r="H666"/>
    </row>
    <row r="667" spans="8:8" x14ac:dyDescent="0.35">
      <c r="H667"/>
    </row>
    <row r="668" spans="8:8" x14ac:dyDescent="0.35">
      <c r="H668"/>
    </row>
    <row r="669" spans="8:8" x14ac:dyDescent="0.35">
      <c r="H669"/>
    </row>
    <row r="670" spans="8:8" x14ac:dyDescent="0.35">
      <c r="H670"/>
    </row>
    <row r="671" spans="8:8" x14ac:dyDescent="0.35">
      <c r="H671"/>
    </row>
    <row r="672" spans="8:8" x14ac:dyDescent="0.35">
      <c r="H672"/>
    </row>
    <row r="673" spans="8:8" x14ac:dyDescent="0.35">
      <c r="H673"/>
    </row>
    <row r="674" spans="8:8" x14ac:dyDescent="0.35">
      <c r="H674"/>
    </row>
    <row r="675" spans="8:8" x14ac:dyDescent="0.35">
      <c r="H675"/>
    </row>
    <row r="676" spans="8:8" x14ac:dyDescent="0.35">
      <c r="H676"/>
    </row>
    <row r="677" spans="8:8" x14ac:dyDescent="0.35">
      <c r="H677"/>
    </row>
    <row r="678" spans="8:8" x14ac:dyDescent="0.35">
      <c r="H678"/>
    </row>
    <row r="679" spans="8:8" x14ac:dyDescent="0.35">
      <c r="H679"/>
    </row>
    <row r="680" spans="8:8" x14ac:dyDescent="0.35">
      <c r="H680"/>
    </row>
    <row r="681" spans="8:8" x14ac:dyDescent="0.35">
      <c r="H681"/>
    </row>
    <row r="682" spans="8:8" x14ac:dyDescent="0.35">
      <c r="H682"/>
    </row>
    <row r="683" spans="8:8" x14ac:dyDescent="0.35">
      <c r="H683"/>
    </row>
    <row r="684" spans="8:8" x14ac:dyDescent="0.35">
      <c r="H684"/>
    </row>
    <row r="685" spans="8:8" x14ac:dyDescent="0.35">
      <c r="H685"/>
    </row>
    <row r="686" spans="8:8" x14ac:dyDescent="0.35">
      <c r="H686"/>
    </row>
    <row r="687" spans="8:8" x14ac:dyDescent="0.35">
      <c r="H687"/>
    </row>
    <row r="688" spans="8:8" x14ac:dyDescent="0.35">
      <c r="H688"/>
    </row>
    <row r="689" spans="8:8" x14ac:dyDescent="0.35">
      <c r="H689"/>
    </row>
    <row r="690" spans="8:8" x14ac:dyDescent="0.35">
      <c r="H690"/>
    </row>
    <row r="691" spans="8:8" x14ac:dyDescent="0.35">
      <c r="H691"/>
    </row>
    <row r="692" spans="8:8" x14ac:dyDescent="0.35">
      <c r="H692"/>
    </row>
    <row r="693" spans="8:8" x14ac:dyDescent="0.35">
      <c r="H693"/>
    </row>
    <row r="694" spans="8:8" x14ac:dyDescent="0.35">
      <c r="H694"/>
    </row>
    <row r="695" spans="8:8" x14ac:dyDescent="0.35">
      <c r="H695"/>
    </row>
    <row r="696" spans="8:8" x14ac:dyDescent="0.35">
      <c r="H696"/>
    </row>
    <row r="697" spans="8:8" x14ac:dyDescent="0.35">
      <c r="H697"/>
    </row>
    <row r="698" spans="8:8" x14ac:dyDescent="0.35">
      <c r="H698"/>
    </row>
    <row r="699" spans="8:8" x14ac:dyDescent="0.35">
      <c r="H699"/>
    </row>
    <row r="700" spans="8:8" x14ac:dyDescent="0.35">
      <c r="H700"/>
    </row>
    <row r="701" spans="8:8" x14ac:dyDescent="0.35">
      <c r="H701"/>
    </row>
    <row r="702" spans="8:8" x14ac:dyDescent="0.35">
      <c r="H702"/>
    </row>
    <row r="703" spans="8:8" x14ac:dyDescent="0.35">
      <c r="H703"/>
    </row>
    <row r="704" spans="8:8" x14ac:dyDescent="0.35">
      <c r="H704"/>
    </row>
    <row r="705" spans="8:8" x14ac:dyDescent="0.35">
      <c r="H705"/>
    </row>
    <row r="706" spans="8:8" x14ac:dyDescent="0.35">
      <c r="H706"/>
    </row>
    <row r="707" spans="8:8" x14ac:dyDescent="0.35">
      <c r="H707"/>
    </row>
    <row r="708" spans="8:8" x14ac:dyDescent="0.35">
      <c r="H708"/>
    </row>
    <row r="709" spans="8:8" x14ac:dyDescent="0.35">
      <c r="H709"/>
    </row>
    <row r="710" spans="8:8" x14ac:dyDescent="0.35">
      <c r="H710"/>
    </row>
    <row r="711" spans="8:8" x14ac:dyDescent="0.35">
      <c r="H711"/>
    </row>
    <row r="712" spans="8:8" x14ac:dyDescent="0.35">
      <c r="H712"/>
    </row>
    <row r="713" spans="8:8" x14ac:dyDescent="0.35">
      <c r="H713"/>
    </row>
    <row r="714" spans="8:8" x14ac:dyDescent="0.35">
      <c r="H714"/>
    </row>
    <row r="715" spans="8:8" x14ac:dyDescent="0.35">
      <c r="H715"/>
    </row>
    <row r="716" spans="8:8" x14ac:dyDescent="0.35">
      <c r="H716"/>
    </row>
    <row r="717" spans="8:8" x14ac:dyDescent="0.35">
      <c r="H717"/>
    </row>
    <row r="718" spans="8:8" x14ac:dyDescent="0.35">
      <c r="H718"/>
    </row>
    <row r="719" spans="8:8" x14ac:dyDescent="0.35">
      <c r="H719"/>
    </row>
    <row r="720" spans="8:8" x14ac:dyDescent="0.35">
      <c r="H720"/>
    </row>
    <row r="721" spans="8:8" x14ac:dyDescent="0.35">
      <c r="H721"/>
    </row>
    <row r="722" spans="8:8" x14ac:dyDescent="0.35">
      <c r="H722"/>
    </row>
    <row r="723" spans="8:8" x14ac:dyDescent="0.35">
      <c r="H723"/>
    </row>
    <row r="724" spans="8:8" x14ac:dyDescent="0.35">
      <c r="H724"/>
    </row>
    <row r="725" spans="8:8" x14ac:dyDescent="0.35">
      <c r="H725"/>
    </row>
    <row r="726" spans="8:8" x14ac:dyDescent="0.35">
      <c r="H726"/>
    </row>
    <row r="727" spans="8:8" x14ac:dyDescent="0.35">
      <c r="H727"/>
    </row>
    <row r="728" spans="8:8" x14ac:dyDescent="0.35">
      <c r="H728"/>
    </row>
    <row r="729" spans="8:8" x14ac:dyDescent="0.35">
      <c r="H729"/>
    </row>
    <row r="730" spans="8:8" x14ac:dyDescent="0.35">
      <c r="H730"/>
    </row>
    <row r="731" spans="8:8" x14ac:dyDescent="0.35">
      <c r="H731"/>
    </row>
    <row r="732" spans="8:8" x14ac:dyDescent="0.35">
      <c r="H732"/>
    </row>
    <row r="733" spans="8:8" x14ac:dyDescent="0.35">
      <c r="H733"/>
    </row>
    <row r="734" spans="8:8" x14ac:dyDescent="0.35">
      <c r="H734"/>
    </row>
    <row r="735" spans="8:8" x14ac:dyDescent="0.35">
      <c r="H735"/>
    </row>
    <row r="736" spans="8:8" x14ac:dyDescent="0.35">
      <c r="H736"/>
    </row>
    <row r="737" spans="8:8" x14ac:dyDescent="0.35">
      <c r="H737"/>
    </row>
    <row r="738" spans="8:8" x14ac:dyDescent="0.35">
      <c r="H738"/>
    </row>
    <row r="739" spans="8:8" x14ac:dyDescent="0.35">
      <c r="H739"/>
    </row>
    <row r="740" spans="8:8" x14ac:dyDescent="0.35">
      <c r="H740"/>
    </row>
    <row r="741" spans="8:8" x14ac:dyDescent="0.35">
      <c r="H741"/>
    </row>
    <row r="742" spans="8:8" x14ac:dyDescent="0.35">
      <c r="H742"/>
    </row>
    <row r="743" spans="8:8" x14ac:dyDescent="0.35">
      <c r="H743"/>
    </row>
    <row r="744" spans="8:8" x14ac:dyDescent="0.35">
      <c r="H744"/>
    </row>
    <row r="745" spans="8:8" x14ac:dyDescent="0.35">
      <c r="H745"/>
    </row>
    <row r="746" spans="8:8" x14ac:dyDescent="0.35">
      <c r="H746"/>
    </row>
    <row r="747" spans="8:8" x14ac:dyDescent="0.35">
      <c r="H747"/>
    </row>
    <row r="748" spans="8:8" x14ac:dyDescent="0.35">
      <c r="H748"/>
    </row>
    <row r="749" spans="8:8" x14ac:dyDescent="0.35">
      <c r="H749"/>
    </row>
    <row r="750" spans="8:8" x14ac:dyDescent="0.35">
      <c r="H750"/>
    </row>
    <row r="751" spans="8:8" x14ac:dyDescent="0.35">
      <c r="H751"/>
    </row>
    <row r="752" spans="8:8" x14ac:dyDescent="0.35">
      <c r="H752"/>
    </row>
    <row r="753" spans="8:8" x14ac:dyDescent="0.35">
      <c r="H753"/>
    </row>
    <row r="754" spans="8:8" x14ac:dyDescent="0.35">
      <c r="H754"/>
    </row>
    <row r="755" spans="8:8" x14ac:dyDescent="0.35">
      <c r="H755"/>
    </row>
    <row r="756" spans="8:8" x14ac:dyDescent="0.35">
      <c r="H756"/>
    </row>
    <row r="757" spans="8:8" x14ac:dyDescent="0.35">
      <c r="H757"/>
    </row>
    <row r="758" spans="8:8" x14ac:dyDescent="0.35">
      <c r="H758"/>
    </row>
    <row r="759" spans="8:8" x14ac:dyDescent="0.35">
      <c r="H759"/>
    </row>
    <row r="760" spans="8:8" x14ac:dyDescent="0.35">
      <c r="H760"/>
    </row>
    <row r="761" spans="8:8" x14ac:dyDescent="0.35">
      <c r="H761"/>
    </row>
    <row r="762" spans="8:8" x14ac:dyDescent="0.35">
      <c r="H762"/>
    </row>
    <row r="763" spans="8:8" x14ac:dyDescent="0.35">
      <c r="H763"/>
    </row>
    <row r="764" spans="8:8" x14ac:dyDescent="0.35">
      <c r="H764"/>
    </row>
    <row r="765" spans="8:8" x14ac:dyDescent="0.35">
      <c r="H765"/>
    </row>
    <row r="766" spans="8:8" x14ac:dyDescent="0.35">
      <c r="H766"/>
    </row>
    <row r="767" spans="8:8" x14ac:dyDescent="0.35">
      <c r="H767"/>
    </row>
    <row r="768" spans="8:8" x14ac:dyDescent="0.35">
      <c r="H768"/>
    </row>
    <row r="769" spans="8:8" x14ac:dyDescent="0.35">
      <c r="H769"/>
    </row>
    <row r="770" spans="8:8" x14ac:dyDescent="0.35">
      <c r="H770"/>
    </row>
    <row r="771" spans="8:8" x14ac:dyDescent="0.35">
      <c r="H771"/>
    </row>
    <row r="772" spans="8:8" x14ac:dyDescent="0.35">
      <c r="H772"/>
    </row>
    <row r="773" spans="8:8" x14ac:dyDescent="0.35">
      <c r="H773"/>
    </row>
    <row r="774" spans="8:8" x14ac:dyDescent="0.35">
      <c r="H774"/>
    </row>
    <row r="775" spans="8:8" x14ac:dyDescent="0.35">
      <c r="H775"/>
    </row>
    <row r="776" spans="8:8" x14ac:dyDescent="0.35">
      <c r="H776"/>
    </row>
    <row r="777" spans="8:8" x14ac:dyDescent="0.35">
      <c r="H777"/>
    </row>
    <row r="778" spans="8:8" x14ac:dyDescent="0.35">
      <c r="H778"/>
    </row>
    <row r="779" spans="8:8" x14ac:dyDescent="0.35">
      <c r="H779"/>
    </row>
    <row r="780" spans="8:8" x14ac:dyDescent="0.35">
      <c r="H780"/>
    </row>
    <row r="781" spans="8:8" x14ac:dyDescent="0.35">
      <c r="H781"/>
    </row>
    <row r="782" spans="8:8" x14ac:dyDescent="0.35">
      <c r="H782"/>
    </row>
    <row r="783" spans="8:8" x14ac:dyDescent="0.35">
      <c r="H783"/>
    </row>
    <row r="784" spans="8:8" x14ac:dyDescent="0.35">
      <c r="H784"/>
    </row>
    <row r="785" spans="8:8" x14ac:dyDescent="0.35">
      <c r="H785"/>
    </row>
    <row r="786" spans="8:8" x14ac:dyDescent="0.35">
      <c r="H786"/>
    </row>
    <row r="787" spans="8:8" x14ac:dyDescent="0.35">
      <c r="H787"/>
    </row>
    <row r="788" spans="8:8" x14ac:dyDescent="0.35">
      <c r="H788"/>
    </row>
    <row r="789" spans="8:8" x14ac:dyDescent="0.35">
      <c r="H789"/>
    </row>
    <row r="790" spans="8:8" x14ac:dyDescent="0.35">
      <c r="H790"/>
    </row>
    <row r="791" spans="8:8" x14ac:dyDescent="0.35">
      <c r="H791"/>
    </row>
    <row r="792" spans="8:8" x14ac:dyDescent="0.35">
      <c r="H792"/>
    </row>
    <row r="793" spans="8:8" x14ac:dyDescent="0.35">
      <c r="H793"/>
    </row>
    <row r="794" spans="8:8" x14ac:dyDescent="0.35">
      <c r="H794"/>
    </row>
    <row r="795" spans="8:8" x14ac:dyDescent="0.35">
      <c r="H795"/>
    </row>
    <row r="796" spans="8:8" x14ac:dyDescent="0.35">
      <c r="H796"/>
    </row>
    <row r="797" spans="8:8" x14ac:dyDescent="0.35">
      <c r="H797"/>
    </row>
    <row r="798" spans="8:8" x14ac:dyDescent="0.35">
      <c r="H798"/>
    </row>
    <row r="799" spans="8:8" x14ac:dyDescent="0.35">
      <c r="H799"/>
    </row>
    <row r="800" spans="8:8" x14ac:dyDescent="0.35">
      <c r="H800"/>
    </row>
    <row r="801" spans="8:8" x14ac:dyDescent="0.35">
      <c r="H801"/>
    </row>
    <row r="802" spans="8:8" x14ac:dyDescent="0.35">
      <c r="H802"/>
    </row>
    <row r="803" spans="8:8" x14ac:dyDescent="0.35">
      <c r="H803"/>
    </row>
    <row r="804" spans="8:8" x14ac:dyDescent="0.35">
      <c r="H804"/>
    </row>
    <row r="805" spans="8:8" x14ac:dyDescent="0.35">
      <c r="H805"/>
    </row>
    <row r="806" spans="8:8" x14ac:dyDescent="0.35">
      <c r="H806"/>
    </row>
    <row r="807" spans="8:8" x14ac:dyDescent="0.35">
      <c r="H807"/>
    </row>
    <row r="808" spans="8:8" x14ac:dyDescent="0.35">
      <c r="H808"/>
    </row>
    <row r="809" spans="8:8" x14ac:dyDescent="0.35">
      <c r="H809"/>
    </row>
    <row r="810" spans="8:8" x14ac:dyDescent="0.35">
      <c r="H810"/>
    </row>
    <row r="811" spans="8:8" x14ac:dyDescent="0.35">
      <c r="H811"/>
    </row>
    <row r="812" spans="8:8" x14ac:dyDescent="0.35">
      <c r="H812"/>
    </row>
    <row r="813" spans="8:8" x14ac:dyDescent="0.35">
      <c r="H813"/>
    </row>
    <row r="814" spans="8:8" x14ac:dyDescent="0.35">
      <c r="H814"/>
    </row>
    <row r="815" spans="8:8" x14ac:dyDescent="0.35">
      <c r="H815"/>
    </row>
    <row r="816" spans="8:8" x14ac:dyDescent="0.35">
      <c r="H816"/>
    </row>
    <row r="817" spans="8:8" x14ac:dyDescent="0.35">
      <c r="H817"/>
    </row>
    <row r="818" spans="8:8" x14ac:dyDescent="0.35">
      <c r="H818"/>
    </row>
    <row r="819" spans="8:8" x14ac:dyDescent="0.35">
      <c r="H819"/>
    </row>
    <row r="820" spans="8:8" x14ac:dyDescent="0.35">
      <c r="H820"/>
    </row>
    <row r="821" spans="8:8" x14ac:dyDescent="0.35">
      <c r="H821"/>
    </row>
    <row r="822" spans="8:8" x14ac:dyDescent="0.35">
      <c r="H822"/>
    </row>
    <row r="823" spans="8:8" x14ac:dyDescent="0.35">
      <c r="H823"/>
    </row>
    <row r="824" spans="8:8" x14ac:dyDescent="0.35">
      <c r="H824"/>
    </row>
    <row r="825" spans="8:8" x14ac:dyDescent="0.35">
      <c r="H825"/>
    </row>
    <row r="826" spans="8:8" x14ac:dyDescent="0.35">
      <c r="H826"/>
    </row>
    <row r="827" spans="8:8" x14ac:dyDescent="0.35">
      <c r="H827"/>
    </row>
    <row r="828" spans="8:8" x14ac:dyDescent="0.35">
      <c r="H828"/>
    </row>
    <row r="829" spans="8:8" x14ac:dyDescent="0.35">
      <c r="H829"/>
    </row>
    <row r="830" spans="8:8" x14ac:dyDescent="0.35">
      <c r="H830"/>
    </row>
    <row r="831" spans="8:8" x14ac:dyDescent="0.35">
      <c r="H831"/>
    </row>
    <row r="832" spans="8:8" x14ac:dyDescent="0.35">
      <c r="H832"/>
    </row>
    <row r="833" spans="8:8" x14ac:dyDescent="0.35">
      <c r="H833"/>
    </row>
    <row r="834" spans="8:8" x14ac:dyDescent="0.35">
      <c r="H834"/>
    </row>
    <row r="835" spans="8:8" x14ac:dyDescent="0.35">
      <c r="H835"/>
    </row>
    <row r="836" spans="8:8" x14ac:dyDescent="0.35">
      <c r="H836"/>
    </row>
    <row r="837" spans="8:8" x14ac:dyDescent="0.35">
      <c r="H837"/>
    </row>
    <row r="838" spans="8:8" x14ac:dyDescent="0.35">
      <c r="H838"/>
    </row>
    <row r="839" spans="8:8" x14ac:dyDescent="0.35">
      <c r="H839"/>
    </row>
    <row r="840" spans="8:8" x14ac:dyDescent="0.35">
      <c r="H840"/>
    </row>
    <row r="841" spans="8:8" x14ac:dyDescent="0.35">
      <c r="H841"/>
    </row>
    <row r="842" spans="8:8" x14ac:dyDescent="0.35">
      <c r="H842"/>
    </row>
    <row r="843" spans="8:8" x14ac:dyDescent="0.35">
      <c r="H843"/>
    </row>
    <row r="844" spans="8:8" x14ac:dyDescent="0.35">
      <c r="H844"/>
    </row>
    <row r="845" spans="8:8" x14ac:dyDescent="0.35">
      <c r="H845"/>
    </row>
    <row r="846" spans="8:8" x14ac:dyDescent="0.35">
      <c r="H846"/>
    </row>
    <row r="847" spans="8:8" x14ac:dyDescent="0.35">
      <c r="H847"/>
    </row>
    <row r="848" spans="8:8" x14ac:dyDescent="0.35">
      <c r="H848"/>
    </row>
    <row r="849" spans="8:8" x14ac:dyDescent="0.35">
      <c r="H849"/>
    </row>
    <row r="850" spans="8:8" x14ac:dyDescent="0.35">
      <c r="H850"/>
    </row>
    <row r="851" spans="8:8" x14ac:dyDescent="0.35">
      <c r="H851"/>
    </row>
    <row r="852" spans="8:8" x14ac:dyDescent="0.35">
      <c r="H852"/>
    </row>
    <row r="853" spans="8:8" x14ac:dyDescent="0.35">
      <c r="H853"/>
    </row>
    <row r="854" spans="8:8" x14ac:dyDescent="0.35">
      <c r="H854"/>
    </row>
    <row r="855" spans="8:8" x14ac:dyDescent="0.35">
      <c r="H855"/>
    </row>
    <row r="856" spans="8:8" x14ac:dyDescent="0.35">
      <c r="H856"/>
    </row>
    <row r="857" spans="8:8" x14ac:dyDescent="0.35">
      <c r="H857"/>
    </row>
    <row r="858" spans="8:8" x14ac:dyDescent="0.35">
      <c r="H858"/>
    </row>
    <row r="859" spans="8:8" x14ac:dyDescent="0.35">
      <c r="H859"/>
    </row>
    <row r="860" spans="8:8" x14ac:dyDescent="0.35">
      <c r="H860"/>
    </row>
    <row r="861" spans="8:8" x14ac:dyDescent="0.35">
      <c r="H861"/>
    </row>
    <row r="862" spans="8:8" x14ac:dyDescent="0.35">
      <c r="H862"/>
    </row>
    <row r="863" spans="8:8" x14ac:dyDescent="0.35">
      <c r="H863"/>
    </row>
    <row r="864" spans="8:8" x14ac:dyDescent="0.35">
      <c r="H864"/>
    </row>
    <row r="865" spans="8:8" x14ac:dyDescent="0.35">
      <c r="H865"/>
    </row>
    <row r="866" spans="8:8" x14ac:dyDescent="0.35">
      <c r="H866"/>
    </row>
    <row r="867" spans="8:8" x14ac:dyDescent="0.35">
      <c r="H867"/>
    </row>
    <row r="868" spans="8:8" x14ac:dyDescent="0.35">
      <c r="H868"/>
    </row>
    <row r="869" spans="8:8" x14ac:dyDescent="0.35">
      <c r="H869"/>
    </row>
    <row r="870" spans="8:8" x14ac:dyDescent="0.35">
      <c r="H870"/>
    </row>
    <row r="871" spans="8:8" x14ac:dyDescent="0.35">
      <c r="H871"/>
    </row>
    <row r="872" spans="8:8" x14ac:dyDescent="0.35">
      <c r="H872"/>
    </row>
    <row r="873" spans="8:8" x14ac:dyDescent="0.35">
      <c r="H873"/>
    </row>
    <row r="874" spans="8:8" x14ac:dyDescent="0.35">
      <c r="H874"/>
    </row>
    <row r="875" spans="8:8" x14ac:dyDescent="0.35">
      <c r="H875"/>
    </row>
    <row r="876" spans="8:8" x14ac:dyDescent="0.35">
      <c r="H876"/>
    </row>
    <row r="877" spans="8:8" x14ac:dyDescent="0.35">
      <c r="H877"/>
    </row>
    <row r="878" spans="8:8" x14ac:dyDescent="0.35">
      <c r="H878"/>
    </row>
    <row r="879" spans="8:8" x14ac:dyDescent="0.35">
      <c r="H879"/>
    </row>
    <row r="880" spans="8:8" x14ac:dyDescent="0.35">
      <c r="H880"/>
    </row>
    <row r="881" spans="8:8" x14ac:dyDescent="0.35">
      <c r="H881"/>
    </row>
    <row r="882" spans="8:8" x14ac:dyDescent="0.35">
      <c r="H882"/>
    </row>
    <row r="883" spans="8:8" x14ac:dyDescent="0.35">
      <c r="H883"/>
    </row>
    <row r="884" spans="8:8" x14ac:dyDescent="0.35">
      <c r="H884"/>
    </row>
    <row r="885" spans="8:8" x14ac:dyDescent="0.35">
      <c r="H885"/>
    </row>
    <row r="886" spans="8:8" x14ac:dyDescent="0.35">
      <c r="H886"/>
    </row>
    <row r="887" spans="8:8" x14ac:dyDescent="0.35">
      <c r="H887"/>
    </row>
    <row r="888" spans="8:8" x14ac:dyDescent="0.35">
      <c r="H888"/>
    </row>
    <row r="889" spans="8:8" x14ac:dyDescent="0.35">
      <c r="H889"/>
    </row>
    <row r="890" spans="8:8" x14ac:dyDescent="0.35">
      <c r="H890"/>
    </row>
    <row r="891" spans="8:8" x14ac:dyDescent="0.35">
      <c r="H891"/>
    </row>
    <row r="892" spans="8:8" x14ac:dyDescent="0.35">
      <c r="H892"/>
    </row>
    <row r="893" spans="8:8" x14ac:dyDescent="0.35">
      <c r="H893"/>
    </row>
    <row r="894" spans="8:8" x14ac:dyDescent="0.35">
      <c r="H894"/>
    </row>
    <row r="895" spans="8:8" x14ac:dyDescent="0.35">
      <c r="H895"/>
    </row>
    <row r="896" spans="8:8" x14ac:dyDescent="0.35">
      <c r="H896"/>
    </row>
    <row r="897" spans="8:8" x14ac:dyDescent="0.35">
      <c r="H897"/>
    </row>
    <row r="898" spans="8:8" x14ac:dyDescent="0.35">
      <c r="H898"/>
    </row>
    <row r="899" spans="8:8" x14ac:dyDescent="0.35">
      <c r="H899"/>
    </row>
    <row r="900" spans="8:8" x14ac:dyDescent="0.35">
      <c r="H900"/>
    </row>
    <row r="901" spans="8:8" x14ac:dyDescent="0.35">
      <c r="H901"/>
    </row>
    <row r="902" spans="8:8" x14ac:dyDescent="0.35">
      <c r="H902"/>
    </row>
    <row r="903" spans="8:8" x14ac:dyDescent="0.35">
      <c r="H903"/>
    </row>
    <row r="904" spans="8:8" x14ac:dyDescent="0.35">
      <c r="H904"/>
    </row>
    <row r="905" spans="8:8" x14ac:dyDescent="0.35">
      <c r="H905"/>
    </row>
    <row r="906" spans="8:8" x14ac:dyDescent="0.35">
      <c r="H906"/>
    </row>
    <row r="907" spans="8:8" x14ac:dyDescent="0.35">
      <c r="H907"/>
    </row>
    <row r="908" spans="8:8" x14ac:dyDescent="0.35">
      <c r="H908"/>
    </row>
    <row r="909" spans="8:8" x14ac:dyDescent="0.35">
      <c r="H909"/>
    </row>
    <row r="910" spans="8:8" x14ac:dyDescent="0.35">
      <c r="H910"/>
    </row>
    <row r="911" spans="8:8" x14ac:dyDescent="0.35">
      <c r="H911"/>
    </row>
    <row r="912" spans="8:8" x14ac:dyDescent="0.35">
      <c r="H912"/>
    </row>
    <row r="913" spans="8:8" x14ac:dyDescent="0.35">
      <c r="H913"/>
    </row>
    <row r="914" spans="8:8" x14ac:dyDescent="0.35">
      <c r="H914"/>
    </row>
    <row r="915" spans="8:8" x14ac:dyDescent="0.35">
      <c r="H915"/>
    </row>
    <row r="916" spans="8:8" x14ac:dyDescent="0.35">
      <c r="H916"/>
    </row>
    <row r="917" spans="8:8" x14ac:dyDescent="0.35">
      <c r="H917"/>
    </row>
    <row r="918" spans="8:8" x14ac:dyDescent="0.35">
      <c r="H918"/>
    </row>
    <row r="919" spans="8:8" x14ac:dyDescent="0.35">
      <c r="H919"/>
    </row>
    <row r="920" spans="8:8" x14ac:dyDescent="0.35">
      <c r="H920"/>
    </row>
    <row r="921" spans="8:8" x14ac:dyDescent="0.35">
      <c r="H921"/>
    </row>
    <row r="922" spans="8:8" x14ac:dyDescent="0.35">
      <c r="H922"/>
    </row>
    <row r="923" spans="8:8" x14ac:dyDescent="0.35">
      <c r="H923"/>
    </row>
    <row r="924" spans="8:8" x14ac:dyDescent="0.35">
      <c r="H924"/>
    </row>
    <row r="925" spans="8:8" x14ac:dyDescent="0.35">
      <c r="H925"/>
    </row>
    <row r="926" spans="8:8" x14ac:dyDescent="0.35">
      <c r="H926"/>
    </row>
    <row r="927" spans="8:8" x14ac:dyDescent="0.35">
      <c r="H927"/>
    </row>
    <row r="928" spans="8:8" x14ac:dyDescent="0.35">
      <c r="H928"/>
    </row>
    <row r="929" spans="8:8" x14ac:dyDescent="0.35">
      <c r="H929"/>
    </row>
    <row r="930" spans="8:8" x14ac:dyDescent="0.35">
      <c r="H930"/>
    </row>
    <row r="931" spans="8:8" x14ac:dyDescent="0.35">
      <c r="H931"/>
    </row>
    <row r="932" spans="8:8" x14ac:dyDescent="0.35">
      <c r="H932"/>
    </row>
    <row r="933" spans="8:8" x14ac:dyDescent="0.35">
      <c r="H933"/>
    </row>
    <row r="934" spans="8:8" x14ac:dyDescent="0.35">
      <c r="H934"/>
    </row>
    <row r="935" spans="8:8" x14ac:dyDescent="0.35">
      <c r="H935"/>
    </row>
    <row r="936" spans="8:8" x14ac:dyDescent="0.35">
      <c r="H936"/>
    </row>
    <row r="937" spans="8:8" x14ac:dyDescent="0.35">
      <c r="H937"/>
    </row>
    <row r="938" spans="8:8" x14ac:dyDescent="0.35">
      <c r="H938"/>
    </row>
    <row r="939" spans="8:8" x14ac:dyDescent="0.35">
      <c r="H939"/>
    </row>
    <row r="940" spans="8:8" x14ac:dyDescent="0.35">
      <c r="H940"/>
    </row>
    <row r="941" spans="8:8" x14ac:dyDescent="0.35">
      <c r="H941"/>
    </row>
    <row r="942" spans="8:8" x14ac:dyDescent="0.35">
      <c r="H942"/>
    </row>
    <row r="943" spans="8:8" x14ac:dyDescent="0.35">
      <c r="H943"/>
    </row>
    <row r="944" spans="8:8" x14ac:dyDescent="0.35">
      <c r="H944"/>
    </row>
    <row r="945" spans="8:8" x14ac:dyDescent="0.35">
      <c r="H945"/>
    </row>
    <row r="946" spans="8:8" x14ac:dyDescent="0.35">
      <c r="H946"/>
    </row>
    <row r="947" spans="8:8" x14ac:dyDescent="0.35">
      <c r="H947"/>
    </row>
    <row r="948" spans="8:8" x14ac:dyDescent="0.35">
      <c r="H948"/>
    </row>
    <row r="949" spans="8:8" x14ac:dyDescent="0.35">
      <c r="H949"/>
    </row>
    <row r="950" spans="8:8" x14ac:dyDescent="0.35">
      <c r="H950"/>
    </row>
    <row r="951" spans="8:8" x14ac:dyDescent="0.35">
      <c r="H951"/>
    </row>
    <row r="952" spans="8:8" x14ac:dyDescent="0.35">
      <c r="H952"/>
    </row>
    <row r="953" spans="8:8" x14ac:dyDescent="0.35">
      <c r="H953"/>
    </row>
    <row r="954" spans="8:8" x14ac:dyDescent="0.35">
      <c r="H954"/>
    </row>
    <row r="955" spans="8:8" x14ac:dyDescent="0.35">
      <c r="H955"/>
    </row>
    <row r="956" spans="8:8" x14ac:dyDescent="0.35">
      <c r="H956"/>
    </row>
    <row r="957" spans="8:8" x14ac:dyDescent="0.35">
      <c r="H957"/>
    </row>
    <row r="958" spans="8:8" x14ac:dyDescent="0.35">
      <c r="H958"/>
    </row>
    <row r="959" spans="8:8" x14ac:dyDescent="0.35">
      <c r="H959"/>
    </row>
    <row r="960" spans="8:8" x14ac:dyDescent="0.35">
      <c r="H960"/>
    </row>
    <row r="961" spans="8:8" x14ac:dyDescent="0.35">
      <c r="H961"/>
    </row>
    <row r="962" spans="8:8" x14ac:dyDescent="0.35">
      <c r="H962"/>
    </row>
    <row r="963" spans="8:8" x14ac:dyDescent="0.35">
      <c r="H963"/>
    </row>
    <row r="964" spans="8:8" x14ac:dyDescent="0.35">
      <c r="H964"/>
    </row>
    <row r="965" spans="8:8" x14ac:dyDescent="0.35">
      <c r="H965"/>
    </row>
    <row r="966" spans="8:8" x14ac:dyDescent="0.35">
      <c r="H966"/>
    </row>
    <row r="967" spans="8:8" x14ac:dyDescent="0.35">
      <c r="H967"/>
    </row>
    <row r="968" spans="8:8" x14ac:dyDescent="0.35">
      <c r="H968"/>
    </row>
    <row r="969" spans="8:8" x14ac:dyDescent="0.35">
      <c r="H969"/>
    </row>
    <row r="970" spans="8:8" x14ac:dyDescent="0.35">
      <c r="H970"/>
    </row>
    <row r="971" spans="8:8" x14ac:dyDescent="0.35">
      <c r="H971"/>
    </row>
    <row r="972" spans="8:8" x14ac:dyDescent="0.35">
      <c r="H972"/>
    </row>
    <row r="973" spans="8:8" x14ac:dyDescent="0.35">
      <c r="H973"/>
    </row>
    <row r="974" spans="8:8" x14ac:dyDescent="0.35">
      <c r="H974"/>
    </row>
    <row r="975" spans="8:8" x14ac:dyDescent="0.35">
      <c r="H975"/>
    </row>
    <row r="976" spans="8:8" x14ac:dyDescent="0.35">
      <c r="H976"/>
    </row>
    <row r="977" spans="8:8" x14ac:dyDescent="0.35">
      <c r="H977"/>
    </row>
    <row r="978" spans="8:8" x14ac:dyDescent="0.35">
      <c r="H978"/>
    </row>
    <row r="979" spans="8:8" x14ac:dyDescent="0.35">
      <c r="H979"/>
    </row>
    <row r="980" spans="8:8" x14ac:dyDescent="0.35">
      <c r="H980"/>
    </row>
    <row r="981" spans="8:8" x14ac:dyDescent="0.35">
      <c r="H981"/>
    </row>
    <row r="982" spans="8:8" x14ac:dyDescent="0.35">
      <c r="H982"/>
    </row>
    <row r="983" spans="8:8" x14ac:dyDescent="0.35">
      <c r="H983"/>
    </row>
    <row r="984" spans="8:8" x14ac:dyDescent="0.35">
      <c r="H984"/>
    </row>
    <row r="985" spans="8:8" x14ac:dyDescent="0.35">
      <c r="H985"/>
    </row>
    <row r="986" spans="8:8" x14ac:dyDescent="0.35">
      <c r="H986"/>
    </row>
    <row r="987" spans="8:8" x14ac:dyDescent="0.35">
      <c r="H987"/>
    </row>
    <row r="988" spans="8:8" x14ac:dyDescent="0.35">
      <c r="H988"/>
    </row>
    <row r="989" spans="8:8" x14ac:dyDescent="0.35">
      <c r="H989"/>
    </row>
    <row r="990" spans="8:8" x14ac:dyDescent="0.35">
      <c r="H990"/>
    </row>
    <row r="991" spans="8:8" x14ac:dyDescent="0.35">
      <c r="H991"/>
    </row>
    <row r="992" spans="8:8" x14ac:dyDescent="0.35">
      <c r="H992"/>
    </row>
    <row r="993" spans="8:8" x14ac:dyDescent="0.35">
      <c r="H993"/>
    </row>
    <row r="994" spans="8:8" x14ac:dyDescent="0.35">
      <c r="H994"/>
    </row>
    <row r="995" spans="8:8" x14ac:dyDescent="0.35">
      <c r="H995"/>
    </row>
    <row r="996" spans="8:8" x14ac:dyDescent="0.35">
      <c r="H996"/>
    </row>
    <row r="997" spans="8:8" x14ac:dyDescent="0.35">
      <c r="H997"/>
    </row>
    <row r="998" spans="8:8" x14ac:dyDescent="0.35">
      <c r="H998"/>
    </row>
    <row r="999" spans="8:8" x14ac:dyDescent="0.35">
      <c r="H999"/>
    </row>
    <row r="1000" spans="8:8" x14ac:dyDescent="0.35">
      <c r="H1000"/>
    </row>
    <row r="1001" spans="8:8" x14ac:dyDescent="0.35">
      <c r="H1001"/>
    </row>
    <row r="1002" spans="8:8" x14ac:dyDescent="0.35">
      <c r="H1002"/>
    </row>
    <row r="1003" spans="8:8" x14ac:dyDescent="0.35">
      <c r="H1003"/>
    </row>
    <row r="1004" spans="8:8" x14ac:dyDescent="0.35">
      <c r="H1004"/>
    </row>
    <row r="1005" spans="8:8" x14ac:dyDescent="0.35">
      <c r="H1005"/>
    </row>
    <row r="1006" spans="8:8" x14ac:dyDescent="0.35">
      <c r="H1006"/>
    </row>
    <row r="1007" spans="8:8" x14ac:dyDescent="0.35">
      <c r="H1007"/>
    </row>
    <row r="1008" spans="8:8" x14ac:dyDescent="0.35">
      <c r="H1008"/>
    </row>
    <row r="1009" spans="8:8" x14ac:dyDescent="0.35">
      <c r="H1009"/>
    </row>
    <row r="1010" spans="8:8" x14ac:dyDescent="0.35">
      <c r="H1010"/>
    </row>
    <row r="1011" spans="8:8" x14ac:dyDescent="0.35">
      <c r="H1011"/>
    </row>
    <row r="1012" spans="8:8" x14ac:dyDescent="0.35">
      <c r="H1012"/>
    </row>
    <row r="1013" spans="8:8" x14ac:dyDescent="0.35">
      <c r="H1013"/>
    </row>
    <row r="1014" spans="8:8" x14ac:dyDescent="0.35">
      <c r="H1014"/>
    </row>
    <row r="1015" spans="8:8" x14ac:dyDescent="0.35">
      <c r="H1015"/>
    </row>
    <row r="1016" spans="8:8" x14ac:dyDescent="0.35">
      <c r="H1016"/>
    </row>
    <row r="1017" spans="8:8" x14ac:dyDescent="0.35">
      <c r="H1017"/>
    </row>
    <row r="1018" spans="8:8" x14ac:dyDescent="0.35">
      <c r="H1018"/>
    </row>
    <row r="1019" spans="8:8" x14ac:dyDescent="0.35">
      <c r="H1019"/>
    </row>
    <row r="1020" spans="8:8" x14ac:dyDescent="0.35">
      <c r="H1020"/>
    </row>
    <row r="1021" spans="8:8" x14ac:dyDescent="0.35">
      <c r="H1021"/>
    </row>
    <row r="1022" spans="8:8" x14ac:dyDescent="0.35">
      <c r="H1022"/>
    </row>
    <row r="1023" spans="8:8" x14ac:dyDescent="0.35">
      <c r="H1023"/>
    </row>
    <row r="1024" spans="8:8" x14ac:dyDescent="0.35">
      <c r="H1024"/>
    </row>
    <row r="1025" spans="8:8" x14ac:dyDescent="0.35">
      <c r="H1025"/>
    </row>
    <row r="1026" spans="8:8" x14ac:dyDescent="0.35">
      <c r="H1026"/>
    </row>
    <row r="1027" spans="8:8" x14ac:dyDescent="0.35">
      <c r="H1027"/>
    </row>
    <row r="1028" spans="8:8" x14ac:dyDescent="0.35">
      <c r="H1028"/>
    </row>
    <row r="1029" spans="8:8" x14ac:dyDescent="0.35">
      <c r="H1029"/>
    </row>
    <row r="1030" spans="8:8" x14ac:dyDescent="0.35">
      <c r="H1030"/>
    </row>
    <row r="1031" spans="8:8" x14ac:dyDescent="0.35">
      <c r="H1031"/>
    </row>
    <row r="1032" spans="8:8" x14ac:dyDescent="0.35">
      <c r="H1032"/>
    </row>
    <row r="1033" spans="8:8" x14ac:dyDescent="0.35">
      <c r="H1033"/>
    </row>
    <row r="1034" spans="8:8" x14ac:dyDescent="0.35">
      <c r="H1034"/>
    </row>
    <row r="1035" spans="8:8" x14ac:dyDescent="0.35">
      <c r="H1035"/>
    </row>
    <row r="1036" spans="8:8" x14ac:dyDescent="0.35">
      <c r="H1036"/>
    </row>
    <row r="1037" spans="8:8" x14ac:dyDescent="0.35">
      <c r="H1037"/>
    </row>
    <row r="1038" spans="8:8" x14ac:dyDescent="0.35">
      <c r="H1038"/>
    </row>
    <row r="1039" spans="8:8" x14ac:dyDescent="0.35">
      <c r="H1039"/>
    </row>
    <row r="1040" spans="8:8" x14ac:dyDescent="0.35">
      <c r="H1040"/>
    </row>
    <row r="1041" spans="8:8" x14ac:dyDescent="0.35">
      <c r="H1041"/>
    </row>
    <row r="1042" spans="8:8" x14ac:dyDescent="0.35">
      <c r="H1042"/>
    </row>
    <row r="1043" spans="8:8" x14ac:dyDescent="0.35">
      <c r="H1043"/>
    </row>
    <row r="1044" spans="8:8" x14ac:dyDescent="0.35">
      <c r="H1044"/>
    </row>
    <row r="1045" spans="8:8" x14ac:dyDescent="0.35">
      <c r="H1045"/>
    </row>
    <row r="1046" spans="8:8" x14ac:dyDescent="0.35">
      <c r="H1046"/>
    </row>
    <row r="1047" spans="8:8" x14ac:dyDescent="0.35">
      <c r="H1047"/>
    </row>
    <row r="1048" spans="8:8" x14ac:dyDescent="0.35">
      <c r="H1048"/>
    </row>
    <row r="1049" spans="8:8" x14ac:dyDescent="0.35">
      <c r="H1049"/>
    </row>
    <row r="1050" spans="8:8" x14ac:dyDescent="0.35">
      <c r="H1050"/>
    </row>
    <row r="1051" spans="8:8" x14ac:dyDescent="0.35">
      <c r="H1051"/>
    </row>
    <row r="1052" spans="8:8" x14ac:dyDescent="0.35">
      <c r="H1052"/>
    </row>
    <row r="1053" spans="8:8" x14ac:dyDescent="0.35">
      <c r="H1053"/>
    </row>
    <row r="1054" spans="8:8" x14ac:dyDescent="0.35">
      <c r="H1054"/>
    </row>
    <row r="1055" spans="8:8" x14ac:dyDescent="0.35">
      <c r="H1055"/>
    </row>
    <row r="1056" spans="8:8" x14ac:dyDescent="0.35">
      <c r="H1056"/>
    </row>
    <row r="1057" spans="8:8" x14ac:dyDescent="0.35">
      <c r="H1057"/>
    </row>
    <row r="1058" spans="8:8" x14ac:dyDescent="0.35">
      <c r="H1058"/>
    </row>
    <row r="1059" spans="8:8" x14ac:dyDescent="0.35">
      <c r="H1059"/>
    </row>
    <row r="1060" spans="8:8" x14ac:dyDescent="0.35">
      <c r="H1060"/>
    </row>
    <row r="1061" spans="8:8" x14ac:dyDescent="0.35">
      <c r="H1061"/>
    </row>
    <row r="1062" spans="8:8" x14ac:dyDescent="0.35">
      <c r="H1062"/>
    </row>
    <row r="1063" spans="8:8" x14ac:dyDescent="0.35">
      <c r="H1063"/>
    </row>
    <row r="1064" spans="8:8" x14ac:dyDescent="0.35">
      <c r="H1064"/>
    </row>
    <row r="1065" spans="8:8" x14ac:dyDescent="0.35">
      <c r="H1065"/>
    </row>
    <row r="1066" spans="8:8" x14ac:dyDescent="0.35">
      <c r="H1066"/>
    </row>
    <row r="1067" spans="8:8" x14ac:dyDescent="0.35">
      <c r="H1067"/>
    </row>
    <row r="1068" spans="8:8" x14ac:dyDescent="0.35">
      <c r="H1068"/>
    </row>
    <row r="1069" spans="8:8" x14ac:dyDescent="0.35">
      <c r="H1069"/>
    </row>
    <row r="1070" spans="8:8" x14ac:dyDescent="0.35">
      <c r="H1070"/>
    </row>
    <row r="1071" spans="8:8" x14ac:dyDescent="0.35">
      <c r="H1071"/>
    </row>
    <row r="1072" spans="8:8" x14ac:dyDescent="0.35">
      <c r="H1072"/>
    </row>
    <row r="1073" spans="8:8" x14ac:dyDescent="0.35">
      <c r="H1073"/>
    </row>
    <row r="1074" spans="8:8" x14ac:dyDescent="0.35">
      <c r="H1074"/>
    </row>
    <row r="1075" spans="8:8" x14ac:dyDescent="0.35">
      <c r="H1075"/>
    </row>
    <row r="1076" spans="8:8" x14ac:dyDescent="0.35">
      <c r="H1076"/>
    </row>
    <row r="1077" spans="8:8" x14ac:dyDescent="0.35">
      <c r="H1077"/>
    </row>
    <row r="1078" spans="8:8" x14ac:dyDescent="0.35">
      <c r="H1078"/>
    </row>
    <row r="1079" spans="8:8" x14ac:dyDescent="0.35">
      <c r="H1079"/>
    </row>
    <row r="1080" spans="8:8" x14ac:dyDescent="0.35">
      <c r="H1080"/>
    </row>
    <row r="1081" spans="8:8" x14ac:dyDescent="0.35">
      <c r="H1081"/>
    </row>
    <row r="1082" spans="8:8" x14ac:dyDescent="0.35">
      <c r="H1082"/>
    </row>
    <row r="1083" spans="8:8" x14ac:dyDescent="0.35">
      <c r="H1083"/>
    </row>
    <row r="1084" spans="8:8" x14ac:dyDescent="0.35">
      <c r="H1084"/>
    </row>
    <row r="1085" spans="8:8" x14ac:dyDescent="0.35">
      <c r="H1085"/>
    </row>
    <row r="1086" spans="8:8" x14ac:dyDescent="0.35">
      <c r="H1086"/>
    </row>
    <row r="1087" spans="8:8" x14ac:dyDescent="0.35">
      <c r="H1087"/>
    </row>
    <row r="1088" spans="8:8" x14ac:dyDescent="0.35">
      <c r="H1088"/>
    </row>
    <row r="1089" spans="8:8" x14ac:dyDescent="0.35">
      <c r="H1089"/>
    </row>
    <row r="1090" spans="8:8" x14ac:dyDescent="0.35">
      <c r="H1090"/>
    </row>
    <row r="1091" spans="8:8" x14ac:dyDescent="0.35">
      <c r="H1091"/>
    </row>
    <row r="1092" spans="8:8" x14ac:dyDescent="0.35">
      <c r="H1092"/>
    </row>
    <row r="1093" spans="8:8" x14ac:dyDescent="0.35">
      <c r="H1093"/>
    </row>
    <row r="1094" spans="8:8" x14ac:dyDescent="0.35">
      <c r="H1094"/>
    </row>
    <row r="1095" spans="8:8" x14ac:dyDescent="0.35">
      <c r="H1095"/>
    </row>
    <row r="1096" spans="8:8" x14ac:dyDescent="0.35">
      <c r="H1096"/>
    </row>
    <row r="1097" spans="8:8" x14ac:dyDescent="0.35">
      <c r="H1097"/>
    </row>
    <row r="1098" spans="8:8" x14ac:dyDescent="0.35">
      <c r="H1098"/>
    </row>
    <row r="1099" spans="8:8" x14ac:dyDescent="0.35">
      <c r="H1099"/>
    </row>
    <row r="1100" spans="8:8" x14ac:dyDescent="0.35">
      <c r="H1100"/>
    </row>
    <row r="1101" spans="8:8" x14ac:dyDescent="0.35">
      <c r="H1101"/>
    </row>
    <row r="1102" spans="8:8" x14ac:dyDescent="0.35">
      <c r="H1102"/>
    </row>
    <row r="1103" spans="8:8" x14ac:dyDescent="0.35">
      <c r="H1103"/>
    </row>
    <row r="1104" spans="8:8" x14ac:dyDescent="0.35">
      <c r="H1104"/>
    </row>
    <row r="1105" spans="8:8" x14ac:dyDescent="0.35">
      <c r="H1105"/>
    </row>
    <row r="1106" spans="8:8" x14ac:dyDescent="0.35">
      <c r="H1106"/>
    </row>
    <row r="1107" spans="8:8" x14ac:dyDescent="0.35">
      <c r="H1107"/>
    </row>
    <row r="1108" spans="8:8" x14ac:dyDescent="0.35">
      <c r="H1108"/>
    </row>
    <row r="1109" spans="8:8" x14ac:dyDescent="0.35">
      <c r="H1109"/>
    </row>
    <row r="1110" spans="8:8" x14ac:dyDescent="0.35">
      <c r="H1110"/>
    </row>
    <row r="1111" spans="8:8" x14ac:dyDescent="0.35">
      <c r="H1111"/>
    </row>
    <row r="1112" spans="8:8" x14ac:dyDescent="0.35">
      <c r="H1112"/>
    </row>
    <row r="1113" spans="8:8" x14ac:dyDescent="0.35">
      <c r="H1113"/>
    </row>
    <row r="1114" spans="8:8" x14ac:dyDescent="0.35">
      <c r="H1114"/>
    </row>
    <row r="1115" spans="8:8" x14ac:dyDescent="0.35">
      <c r="H1115"/>
    </row>
    <row r="1116" spans="8:8" x14ac:dyDescent="0.35">
      <c r="H1116"/>
    </row>
    <row r="1117" spans="8:8" x14ac:dyDescent="0.35">
      <c r="H1117"/>
    </row>
    <row r="1118" spans="8:8" x14ac:dyDescent="0.35">
      <c r="H1118"/>
    </row>
    <row r="1119" spans="8:8" x14ac:dyDescent="0.35">
      <c r="H1119"/>
    </row>
    <row r="1120" spans="8:8" x14ac:dyDescent="0.35">
      <c r="H1120"/>
    </row>
    <row r="1121" spans="8:8" x14ac:dyDescent="0.35">
      <c r="H1121"/>
    </row>
    <row r="1122" spans="8:8" x14ac:dyDescent="0.35">
      <c r="H1122"/>
    </row>
    <row r="1123" spans="8:8" x14ac:dyDescent="0.35">
      <c r="H1123"/>
    </row>
    <row r="1124" spans="8:8" x14ac:dyDescent="0.35">
      <c r="H1124"/>
    </row>
    <row r="1125" spans="8:8" x14ac:dyDescent="0.35">
      <c r="H1125"/>
    </row>
    <row r="1126" spans="8:8" x14ac:dyDescent="0.35">
      <c r="H1126"/>
    </row>
    <row r="1127" spans="8:8" x14ac:dyDescent="0.35">
      <c r="H1127"/>
    </row>
    <row r="1128" spans="8:8" x14ac:dyDescent="0.35">
      <c r="H1128"/>
    </row>
    <row r="1129" spans="8:8" x14ac:dyDescent="0.35">
      <c r="H1129"/>
    </row>
    <row r="1130" spans="8:8" x14ac:dyDescent="0.35">
      <c r="H1130"/>
    </row>
    <row r="1131" spans="8:8" x14ac:dyDescent="0.35">
      <c r="H1131"/>
    </row>
    <row r="1132" spans="8:8" x14ac:dyDescent="0.35">
      <c r="H1132"/>
    </row>
    <row r="1133" spans="8:8" x14ac:dyDescent="0.35">
      <c r="H1133"/>
    </row>
    <row r="1134" spans="8:8" x14ac:dyDescent="0.35">
      <c r="H1134"/>
    </row>
    <row r="1135" spans="8:8" x14ac:dyDescent="0.35">
      <c r="H1135"/>
    </row>
    <row r="1136" spans="8:8" x14ac:dyDescent="0.35">
      <c r="H1136"/>
    </row>
    <row r="1137" spans="8:8" x14ac:dyDescent="0.35">
      <c r="H1137"/>
    </row>
    <row r="1138" spans="8:8" x14ac:dyDescent="0.35">
      <c r="H1138"/>
    </row>
    <row r="1139" spans="8:8" x14ac:dyDescent="0.35">
      <c r="H1139"/>
    </row>
    <row r="1140" spans="8:8" x14ac:dyDescent="0.35">
      <c r="H1140"/>
    </row>
    <row r="1141" spans="8:8" x14ac:dyDescent="0.35">
      <c r="H1141"/>
    </row>
    <row r="1142" spans="8:8" x14ac:dyDescent="0.35">
      <c r="H1142"/>
    </row>
    <row r="1143" spans="8:8" x14ac:dyDescent="0.35">
      <c r="H1143"/>
    </row>
    <row r="1144" spans="8:8" x14ac:dyDescent="0.35">
      <c r="H1144"/>
    </row>
    <row r="1145" spans="8:8" x14ac:dyDescent="0.35">
      <c r="H1145"/>
    </row>
    <row r="1146" spans="8:8" x14ac:dyDescent="0.35">
      <c r="H1146"/>
    </row>
    <row r="1147" spans="8:8" x14ac:dyDescent="0.35">
      <c r="H1147"/>
    </row>
    <row r="1148" spans="8:8" x14ac:dyDescent="0.35">
      <c r="H1148"/>
    </row>
    <row r="1149" spans="8:8" x14ac:dyDescent="0.35">
      <c r="H1149"/>
    </row>
    <row r="1150" spans="8:8" x14ac:dyDescent="0.35">
      <c r="H1150"/>
    </row>
    <row r="1151" spans="8:8" x14ac:dyDescent="0.35">
      <c r="H1151"/>
    </row>
    <row r="1152" spans="8:8" x14ac:dyDescent="0.35">
      <c r="H1152"/>
    </row>
    <row r="1153" spans="8:8" x14ac:dyDescent="0.35">
      <c r="H1153"/>
    </row>
    <row r="1154" spans="8:8" x14ac:dyDescent="0.35">
      <c r="H1154"/>
    </row>
    <row r="1155" spans="8:8" x14ac:dyDescent="0.35">
      <c r="H1155"/>
    </row>
    <row r="1156" spans="8:8" x14ac:dyDescent="0.35">
      <c r="H1156"/>
    </row>
    <row r="1157" spans="8:8" x14ac:dyDescent="0.35">
      <c r="H1157"/>
    </row>
    <row r="1158" spans="8:8" x14ac:dyDescent="0.35">
      <c r="H1158"/>
    </row>
  </sheetData>
  <sheetProtection algorithmName="SHA-512" hashValue="iSLdjNQOfJD1uTWbnWdGaNRug5VCeCsaXXTWDqhABe/k+zIc6RtQcwXBL3tR7ZIHe2YLL2fExXci2TRs+RA9GQ==" saltValue="zZwfXtBhRNQNYtixR8OmTA==" spinCount="100000" sheet="1" objects="1" scenarios="1"/>
  <protectedRanges>
    <protectedRange sqref="H62" name="Diapazons10"/>
    <protectedRange sqref="C14:C15 C8:C10" name="iNFLĀCIJA"/>
    <protectedRange sqref="C2:E2" name="Ieņēmumu starpība"/>
    <protectedRange sqref="C4:E5" name="Zudumu starpība"/>
    <protectedRange sqref="D12 D19 C19:C20 D21 C13:C16 D17 C7:C11" name="Inflācijas un darbaalagas starpība"/>
    <protectedRange sqref="C22:E22" name="Pārvades izmaksu starpība"/>
    <protectedRange sqref="C23:E23" name="cita sso izmaksu starpība"/>
    <protectedRange sqref="D24:E24" name="Neparedzētās izmaksas"/>
    <protectedRange sqref="C26:C38 C41:C43" name="Iepriekšēja perioda nobīdes"/>
    <protectedRange sqref="F46:F49 F51:F52" name="Nākamo periodu novirzes"/>
    <protectedRange sqref="H56" name="Diapazons10_2"/>
    <protectedRange sqref="C39" name="Iepriekšēja perioda nobīdes_2"/>
    <protectedRange sqref="C40" name="Iepriekšēja perioda nobīdes_3"/>
  </protectedRanges>
  <mergeCells count="28">
    <mergeCell ref="E55:G55"/>
    <mergeCell ref="E60:G60"/>
    <mergeCell ref="E59:G59"/>
    <mergeCell ref="E58:G58"/>
    <mergeCell ref="E57:G57"/>
    <mergeCell ref="E62:G62"/>
    <mergeCell ref="E56:G56"/>
    <mergeCell ref="D13:E13"/>
    <mergeCell ref="D14:E14"/>
    <mergeCell ref="D15:E15"/>
    <mergeCell ref="D16:E16"/>
    <mergeCell ref="D17:E17"/>
    <mergeCell ref="D18:E18"/>
    <mergeCell ref="D19:E19"/>
    <mergeCell ref="D20:E20"/>
    <mergeCell ref="D21:E21"/>
    <mergeCell ref="B54:G54"/>
    <mergeCell ref="D22:E22"/>
    <mergeCell ref="D23:E23"/>
    <mergeCell ref="D24:E24"/>
    <mergeCell ref="D25:E25"/>
    <mergeCell ref="D12:E12"/>
    <mergeCell ref="D6:E6"/>
    <mergeCell ref="D7:E7"/>
    <mergeCell ref="D8:E8"/>
    <mergeCell ref="D9:E9"/>
    <mergeCell ref="D11:E11"/>
    <mergeCell ref="D10:E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7F79-131E-4C44-9171-B23D1D1EB46C}">
  <dimension ref="B1:J1147"/>
  <sheetViews>
    <sheetView zoomScaleNormal="100" workbookViewId="0">
      <selection activeCell="G6" sqref="G6"/>
    </sheetView>
  </sheetViews>
  <sheetFormatPr defaultRowHeight="14.5" x14ac:dyDescent="0.35"/>
  <cols>
    <col min="2" max="2" width="44.90625" customWidth="1"/>
    <col min="3" max="5" width="21.90625" customWidth="1"/>
    <col min="6" max="6" width="16.453125" customWidth="1"/>
    <col min="7" max="7" width="12.54296875" style="8" customWidth="1"/>
  </cols>
  <sheetData>
    <row r="1" spans="2:10" ht="60" customHeight="1" x14ac:dyDescent="0.35">
      <c r="B1" s="1"/>
      <c r="C1" s="2" t="s">
        <v>154</v>
      </c>
      <c r="D1" s="2" t="s">
        <v>155</v>
      </c>
      <c r="E1" s="2" t="s">
        <v>156</v>
      </c>
      <c r="F1" s="2" t="s">
        <v>157</v>
      </c>
      <c r="G1" s="10" t="s">
        <v>45</v>
      </c>
    </row>
    <row r="2" spans="2:10" ht="29" x14ac:dyDescent="0.35">
      <c r="B2" s="5" t="s">
        <v>169</v>
      </c>
      <c r="C2" s="17">
        <f>'TP dati'!I34+'6_mēn_4_TP'!H59</f>
        <v>0</v>
      </c>
      <c r="D2" s="17">
        <f>'TP dati'!H39</f>
        <v>0</v>
      </c>
      <c r="E2" s="17">
        <f>'TP dati'!H40</f>
        <v>0</v>
      </c>
      <c r="F2" s="6">
        <f>D2+E2</f>
        <v>0</v>
      </c>
      <c r="G2" s="9">
        <f>F2-C2</f>
        <v>0</v>
      </c>
    </row>
    <row r="3" spans="2:10" ht="43.5" x14ac:dyDescent="0.35">
      <c r="B3" s="5" t="s">
        <v>170</v>
      </c>
      <c r="C3" s="6">
        <f>C4*C5</f>
        <v>0</v>
      </c>
      <c r="D3" s="6">
        <f>D4*D5</f>
        <v>0</v>
      </c>
      <c r="E3" s="6">
        <f>IF(D4+E4&lt;=C4,E4*E5,((C4-D4)*E5))</f>
        <v>0</v>
      </c>
      <c r="F3" s="6">
        <f>D3+E3</f>
        <v>0</v>
      </c>
      <c r="G3" s="9">
        <f>C3-F3</f>
        <v>0</v>
      </c>
    </row>
    <row r="4" spans="2:10" x14ac:dyDescent="0.35">
      <c r="B4" s="7" t="s">
        <v>47</v>
      </c>
      <c r="C4" s="17">
        <f>'TP dati'!H33</f>
        <v>0</v>
      </c>
      <c r="D4" s="76"/>
      <c r="E4" s="76"/>
      <c r="F4" s="6" t="s">
        <v>46</v>
      </c>
      <c r="G4" s="9" t="s">
        <v>46</v>
      </c>
    </row>
    <row r="5" spans="2:10" x14ac:dyDescent="0.35">
      <c r="B5" s="7" t="s">
        <v>171</v>
      </c>
      <c r="C5" s="17">
        <f>'TP dati'!H32</f>
        <v>0</v>
      </c>
      <c r="D5" s="76"/>
      <c r="E5" s="76"/>
      <c r="F5" s="6" t="s">
        <v>46</v>
      </c>
      <c r="G5" s="9" t="s">
        <v>46</v>
      </c>
    </row>
    <row r="6" spans="2:10" ht="43.5" customHeight="1" x14ac:dyDescent="0.35">
      <c r="B6" s="5" t="s">
        <v>172</v>
      </c>
      <c r="C6" s="6">
        <f>C7*C11+C7+(C13*C16+C13)</f>
        <v>0</v>
      </c>
      <c r="D6" s="260"/>
      <c r="E6" s="261"/>
      <c r="F6" s="6"/>
      <c r="G6" s="87" t="e">
        <f>D7*('TP dati'!I45-'TP dati'!I47)/'TP dati'!I45+D13*('TP dati'!H45-'TP dati'!H47)/'TP dati'!H45</f>
        <v>#DIV/0!</v>
      </c>
    </row>
    <row r="7" spans="2:10" ht="46.65" customHeight="1" x14ac:dyDescent="0.35">
      <c r="B7" s="7" t="s">
        <v>48</v>
      </c>
      <c r="C7" s="17">
        <f>C8+C10+C9</f>
        <v>0</v>
      </c>
      <c r="D7" s="260">
        <f>C7</f>
        <v>0</v>
      </c>
      <c r="E7" s="261"/>
      <c r="F7" s="6" t="s">
        <v>46</v>
      </c>
      <c r="G7" s="9" t="s">
        <v>46</v>
      </c>
      <c r="J7" s="3"/>
    </row>
    <row r="8" spans="2:10" ht="58" x14ac:dyDescent="0.35">
      <c r="B8" s="7" t="s">
        <v>55</v>
      </c>
      <c r="C8" s="17">
        <f>'TP dati'!H18</f>
        <v>0</v>
      </c>
      <c r="D8" s="260">
        <f>C8</f>
        <v>0</v>
      </c>
      <c r="E8" s="261"/>
      <c r="F8" s="6"/>
      <c r="G8" s="9"/>
      <c r="J8" s="3"/>
    </row>
    <row r="9" spans="2:10" ht="58" x14ac:dyDescent="0.35">
      <c r="B9" s="7" t="str">
        <f>'6_mēn_3_TP'!B9</f>
        <v>tarifu aprēķinā iekļautās personāla izmaksas, kas aprēķinātas, izmantojot kārtējā gada inflācijas prognozi un kas attiecināmas uz attiecīgo tarifu periodu </v>
      </c>
      <c r="C9" s="17">
        <f>'TP dati'!H13</f>
        <v>0</v>
      </c>
      <c r="D9" s="260">
        <f>C9</f>
        <v>0</v>
      </c>
      <c r="E9" s="261"/>
      <c r="F9" s="6"/>
      <c r="G9" s="9"/>
      <c r="J9" s="3"/>
    </row>
    <row r="10" spans="2:10" ht="43.5" x14ac:dyDescent="0.35">
      <c r="B10" s="7" t="s">
        <v>56</v>
      </c>
      <c r="C10" s="17">
        <f>'TP dati'!H22</f>
        <v>0</v>
      </c>
      <c r="D10" s="260">
        <f>C10</f>
        <v>0</v>
      </c>
      <c r="E10" s="261"/>
      <c r="F10" s="6"/>
      <c r="G10" s="9"/>
      <c r="J10" s="3"/>
    </row>
    <row r="11" spans="2:10" x14ac:dyDescent="0.35">
      <c r="B11" s="7" t="s">
        <v>52</v>
      </c>
      <c r="C11" s="26">
        <f>'TP dati'!I44</f>
        <v>0</v>
      </c>
      <c r="D11" s="291"/>
      <c r="E11" s="292"/>
      <c r="F11" s="6" t="s">
        <v>46</v>
      </c>
      <c r="G11" s="9" t="s">
        <v>46</v>
      </c>
      <c r="J11" s="3"/>
    </row>
    <row r="12" spans="2:10" x14ac:dyDescent="0.35">
      <c r="B12" s="7" t="s">
        <v>53</v>
      </c>
      <c r="C12" s="6" t="s">
        <v>46</v>
      </c>
      <c r="D12" s="291">
        <f>'TP dati'!I46</f>
        <v>0</v>
      </c>
      <c r="E12" s="292"/>
      <c r="F12" s="6" t="s">
        <v>46</v>
      </c>
      <c r="G12" s="9" t="s">
        <v>46</v>
      </c>
    </row>
    <row r="13" spans="2:10" ht="43.5" x14ac:dyDescent="0.35">
      <c r="B13" s="7" t="s">
        <v>54</v>
      </c>
      <c r="C13" s="17">
        <f>C14+C15</f>
        <v>0</v>
      </c>
      <c r="D13" s="260">
        <f>C13</f>
        <v>0</v>
      </c>
      <c r="E13" s="261"/>
      <c r="F13" s="6" t="s">
        <v>46</v>
      </c>
      <c r="G13" s="9" t="s">
        <v>46</v>
      </c>
      <c r="J13" s="3"/>
    </row>
    <row r="14" spans="2:10" ht="58" x14ac:dyDescent="0.35">
      <c r="B14" s="7" t="s">
        <v>55</v>
      </c>
      <c r="C14" s="17">
        <f>'TP dati'!H17</f>
        <v>0</v>
      </c>
      <c r="D14" s="260">
        <f>C14</f>
        <v>0</v>
      </c>
      <c r="E14" s="261"/>
      <c r="F14" s="6"/>
      <c r="G14" s="9"/>
      <c r="J14" s="3"/>
    </row>
    <row r="15" spans="2:10" ht="43.5" x14ac:dyDescent="0.35">
      <c r="B15" s="7" t="s">
        <v>56</v>
      </c>
      <c r="C15" s="17">
        <f>'TP dati'!H21</f>
        <v>0</v>
      </c>
      <c r="D15" s="260">
        <f>C15</f>
        <v>0</v>
      </c>
      <c r="E15" s="261"/>
      <c r="F15" s="6"/>
      <c r="G15" s="9"/>
      <c r="J15" s="3"/>
    </row>
    <row r="16" spans="2:10" x14ac:dyDescent="0.35">
      <c r="B16" s="7" t="s">
        <v>52</v>
      </c>
      <c r="C16" s="26">
        <f>'TP dati'!I44</f>
        <v>0</v>
      </c>
      <c r="D16" s="291" t="s">
        <v>46</v>
      </c>
      <c r="E16" s="292"/>
      <c r="F16" s="6" t="s">
        <v>46</v>
      </c>
      <c r="G16" s="9" t="s">
        <v>46</v>
      </c>
      <c r="J16" s="3"/>
    </row>
    <row r="17" spans="2:7" x14ac:dyDescent="0.35">
      <c r="B17" s="7" t="s">
        <v>53</v>
      </c>
      <c r="C17" s="6" t="s">
        <v>46</v>
      </c>
      <c r="D17" s="291">
        <f>'TP dati'!I46</f>
        <v>0</v>
      </c>
      <c r="E17" s="292"/>
      <c r="F17" s="6" t="s">
        <v>46</v>
      </c>
      <c r="G17" s="9" t="s">
        <v>46</v>
      </c>
    </row>
    <row r="18" spans="2:7" ht="79.5" customHeight="1" x14ac:dyDescent="0.35">
      <c r="B18" s="5" t="s">
        <v>173</v>
      </c>
      <c r="C18" s="6">
        <f>C19</f>
        <v>0</v>
      </c>
      <c r="D18" s="256" t="s">
        <v>46</v>
      </c>
      <c r="E18" s="257"/>
      <c r="F18" s="6" t="s">
        <v>46</v>
      </c>
      <c r="G18" s="88" t="e">
        <f>D19*('TP dati'!I56-'TP dati'!I58)/'TP dati'!I56</f>
        <v>#DIV/0!</v>
      </c>
    </row>
    <row r="19" spans="2:7" ht="61.5" customHeight="1" x14ac:dyDescent="0.35">
      <c r="B19" s="5" t="s">
        <v>58</v>
      </c>
      <c r="C19" s="17">
        <f>'TP dati'!H14</f>
        <v>0</v>
      </c>
      <c r="D19" s="260">
        <f>C19</f>
        <v>0</v>
      </c>
      <c r="E19" s="261"/>
      <c r="F19" s="6" t="s">
        <v>46</v>
      </c>
      <c r="G19" s="9" t="s">
        <v>46</v>
      </c>
    </row>
    <row r="20" spans="2:7" ht="13.5" customHeight="1" x14ac:dyDescent="0.35">
      <c r="B20" s="7" t="s">
        <v>59</v>
      </c>
      <c r="C20" s="26">
        <f>'TP dati'!I55</f>
        <v>0</v>
      </c>
      <c r="D20" s="291" t="s">
        <v>46</v>
      </c>
      <c r="E20" s="292"/>
      <c r="F20" s="6" t="s">
        <v>46</v>
      </c>
      <c r="G20" s="9" t="s">
        <v>46</v>
      </c>
    </row>
    <row r="21" spans="2:7" ht="16.5" customHeight="1" x14ac:dyDescent="0.35">
      <c r="B21" s="7" t="s">
        <v>60</v>
      </c>
      <c r="C21" s="6" t="s">
        <v>46</v>
      </c>
      <c r="D21" s="291">
        <f>'TP dati'!I57</f>
        <v>0</v>
      </c>
      <c r="E21" s="292"/>
      <c r="F21" s="6" t="s">
        <v>46</v>
      </c>
      <c r="G21" s="9" t="s">
        <v>46</v>
      </c>
    </row>
    <row r="22" spans="2:7" ht="29" hidden="1" x14ac:dyDescent="0.35">
      <c r="B22" s="5" t="s">
        <v>61</v>
      </c>
      <c r="C22" s="17">
        <f>'TP dati'!H23</f>
        <v>0</v>
      </c>
      <c r="D22" s="76"/>
      <c r="E22" s="76"/>
      <c r="F22" s="6">
        <f>D22+E22</f>
        <v>0</v>
      </c>
      <c r="G22" s="9">
        <f>C22-F22</f>
        <v>0</v>
      </c>
    </row>
    <row r="23" spans="2:7" ht="43.5" hidden="1" x14ac:dyDescent="0.35">
      <c r="B23" s="5" t="s">
        <v>62</v>
      </c>
      <c r="C23" s="17">
        <f>'TP dati'!H30</f>
        <v>0</v>
      </c>
      <c r="D23" s="76"/>
      <c r="E23" s="76"/>
      <c r="F23" s="6">
        <f>D23+E23</f>
        <v>0</v>
      </c>
      <c r="G23" s="9">
        <f>C23-F23</f>
        <v>0</v>
      </c>
    </row>
    <row r="24" spans="2:7" ht="72.5" x14ac:dyDescent="0.35">
      <c r="B24" s="5" t="s">
        <v>174</v>
      </c>
      <c r="C24" s="76"/>
      <c r="D24" s="76"/>
      <c r="E24" s="76"/>
      <c r="F24" s="6">
        <f>D24+E24</f>
        <v>0</v>
      </c>
      <c r="G24" s="9">
        <f>C24-F24</f>
        <v>0</v>
      </c>
    </row>
    <row r="25" spans="2:7" ht="116.5" customHeight="1" x14ac:dyDescent="0.35">
      <c r="B25" s="5" t="s">
        <v>175</v>
      </c>
      <c r="C25" s="6" t="e">
        <f>C35-C28+C27-C26</f>
        <v>#DIV/0!</v>
      </c>
      <c r="D25" s="6" t="s">
        <v>46</v>
      </c>
      <c r="E25" s="6" t="s">
        <v>46</v>
      </c>
      <c r="F25" s="6" t="s">
        <v>46</v>
      </c>
      <c r="G25" s="9" t="e">
        <f>C25</f>
        <v>#DIV/0!</v>
      </c>
    </row>
    <row r="26" spans="2:7" x14ac:dyDescent="0.35">
      <c r="B26" s="5" t="s">
        <v>78</v>
      </c>
      <c r="C26" s="17">
        <f>'TP dati'!G38</f>
        <v>0</v>
      </c>
      <c r="D26" s="6" t="s">
        <v>46</v>
      </c>
      <c r="E26" s="6" t="s">
        <v>46</v>
      </c>
      <c r="F26" s="6" t="s">
        <v>46</v>
      </c>
      <c r="G26" s="9" t="s">
        <v>46</v>
      </c>
    </row>
    <row r="27" spans="2:7" x14ac:dyDescent="0.35">
      <c r="B27" s="5" t="s">
        <v>143</v>
      </c>
      <c r="C27" s="17">
        <f>'TP dati'!G41</f>
        <v>0</v>
      </c>
      <c r="D27" s="6" t="s">
        <v>46</v>
      </c>
      <c r="E27" s="6" t="s">
        <v>46</v>
      </c>
      <c r="F27" s="6" t="s">
        <v>46</v>
      </c>
      <c r="G27" s="9" t="s">
        <v>46</v>
      </c>
    </row>
    <row r="28" spans="2:7" ht="27.65" customHeight="1" x14ac:dyDescent="0.35">
      <c r="B28" s="12" t="s">
        <v>83</v>
      </c>
      <c r="C28" s="6">
        <f>SUM(C29:C34)</f>
        <v>0</v>
      </c>
      <c r="D28" s="6" t="s">
        <v>46</v>
      </c>
      <c r="E28" s="6" t="s">
        <v>46</v>
      </c>
      <c r="F28" s="6" t="s">
        <v>46</v>
      </c>
      <c r="G28" s="9" t="s">
        <v>46</v>
      </c>
    </row>
    <row r="29" spans="2:7" ht="27.65" customHeight="1" x14ac:dyDescent="0.35">
      <c r="B29" s="7" t="s">
        <v>167</v>
      </c>
      <c r="C29" s="76"/>
      <c r="D29" s="6" t="s">
        <v>46</v>
      </c>
      <c r="E29" s="6" t="s">
        <v>46</v>
      </c>
      <c r="F29" s="6"/>
      <c r="G29" s="9"/>
    </row>
    <row r="30" spans="2:7" ht="21.9" customHeight="1" x14ac:dyDescent="0.35">
      <c r="B30" s="7" t="s">
        <v>66</v>
      </c>
      <c r="C30" s="76"/>
      <c r="D30" s="6" t="s">
        <v>46</v>
      </c>
      <c r="E30" s="6" t="s">
        <v>46</v>
      </c>
      <c r="F30" s="6"/>
      <c r="G30" s="9"/>
    </row>
    <row r="31" spans="2:7" ht="27.65" customHeight="1" x14ac:dyDescent="0.35">
      <c r="B31" s="7" t="s">
        <v>67</v>
      </c>
      <c r="C31" s="76"/>
      <c r="D31" s="6" t="s">
        <v>46</v>
      </c>
      <c r="E31" s="6" t="s">
        <v>46</v>
      </c>
      <c r="F31" s="6"/>
      <c r="G31" s="9"/>
    </row>
    <row r="32" spans="2:7" ht="22.5" hidden="1" customHeight="1" x14ac:dyDescent="0.35">
      <c r="B32" s="7" t="s">
        <v>20</v>
      </c>
      <c r="C32" s="76"/>
      <c r="D32" s="6" t="s">
        <v>46</v>
      </c>
      <c r="E32" s="6" t="s">
        <v>46</v>
      </c>
      <c r="F32" s="6"/>
      <c r="G32" s="9"/>
    </row>
    <row r="33" spans="2:7" ht="27.65" hidden="1" customHeight="1" x14ac:dyDescent="0.35">
      <c r="B33" s="7" t="s">
        <v>31</v>
      </c>
      <c r="C33" s="76"/>
      <c r="D33" s="6" t="s">
        <v>46</v>
      </c>
      <c r="E33" s="6" t="s">
        <v>46</v>
      </c>
      <c r="F33" s="6"/>
      <c r="G33" s="9"/>
    </row>
    <row r="34" spans="2:7" ht="27.65" customHeight="1" x14ac:dyDescent="0.35">
      <c r="B34" s="7" t="s">
        <v>68</v>
      </c>
      <c r="C34" s="76"/>
      <c r="D34" s="6" t="s">
        <v>46</v>
      </c>
      <c r="E34" s="6" t="s">
        <v>46</v>
      </c>
      <c r="F34" s="6"/>
      <c r="G34" s="9"/>
    </row>
    <row r="35" spans="2:7" x14ac:dyDescent="0.35">
      <c r="B35" s="12" t="s">
        <v>69</v>
      </c>
      <c r="C35" s="6" t="e">
        <f>C36+SUM(C38:C43)</f>
        <v>#DIV/0!</v>
      </c>
      <c r="D35" s="6" t="s">
        <v>46</v>
      </c>
      <c r="E35" s="6" t="s">
        <v>46</v>
      </c>
      <c r="F35" s="6" t="s">
        <v>46</v>
      </c>
      <c r="G35" s="9" t="s">
        <v>46</v>
      </c>
    </row>
    <row r="36" spans="2:7" ht="29" x14ac:dyDescent="0.35">
      <c r="B36" s="7" t="s">
        <v>167</v>
      </c>
      <c r="C36" s="17">
        <f>C37*C38</f>
        <v>0</v>
      </c>
      <c r="D36" s="6" t="s">
        <v>46</v>
      </c>
      <c r="E36" s="6" t="s">
        <v>46</v>
      </c>
      <c r="F36" s="6"/>
      <c r="G36" s="9"/>
    </row>
    <row r="37" spans="2:7" x14ac:dyDescent="0.35">
      <c r="B37" s="7" t="s">
        <v>47</v>
      </c>
      <c r="C37" s="76"/>
      <c r="D37" s="6"/>
      <c r="E37" s="6"/>
      <c r="F37" s="6"/>
      <c r="G37" s="9"/>
    </row>
    <row r="38" spans="2:7" x14ac:dyDescent="0.35">
      <c r="B38" s="7" t="s">
        <v>171</v>
      </c>
      <c r="C38" s="76"/>
      <c r="D38" s="6"/>
      <c r="E38" s="6"/>
      <c r="F38" s="6"/>
      <c r="G38" s="9"/>
    </row>
    <row r="39" spans="2:7" x14ac:dyDescent="0.35">
      <c r="B39" s="7" t="s">
        <v>66</v>
      </c>
      <c r="C39" s="17" t="e">
        <f>'6_mēn_4_TP'!D7*('TP dati'!H47-'TP dati'!H49)/'TP dati'!H47+'6_mēn_4_TP'!D13*('TP dati'!G47-'TP dati'!G49)/'TP dati'!G47</f>
        <v>#DIV/0!</v>
      </c>
      <c r="D39" s="6" t="s">
        <v>46</v>
      </c>
      <c r="E39" s="6" t="s">
        <v>46</v>
      </c>
      <c r="F39" s="6"/>
      <c r="G39" s="9"/>
    </row>
    <row r="40" spans="2:7" ht="29" x14ac:dyDescent="0.35">
      <c r="B40" s="7" t="s">
        <v>67</v>
      </c>
      <c r="C40" s="17" t="e">
        <f>'6_mēn_4_TP'!D19*('TP dati'!H56-'TP dati'!H58)/'TP dati'!H56</f>
        <v>#DIV/0!</v>
      </c>
      <c r="D40" s="6" t="s">
        <v>46</v>
      </c>
      <c r="E40" s="6" t="s">
        <v>46</v>
      </c>
      <c r="F40" s="6"/>
      <c r="G40" s="9"/>
    </row>
    <row r="41" spans="2:7" hidden="1" x14ac:dyDescent="0.35">
      <c r="B41" s="7" t="s">
        <v>20</v>
      </c>
      <c r="C41" s="76"/>
      <c r="D41" s="6" t="s">
        <v>46</v>
      </c>
      <c r="E41" s="6" t="s">
        <v>46</v>
      </c>
      <c r="F41" s="6"/>
      <c r="G41" s="9"/>
    </row>
    <row r="42" spans="2:7" ht="29" hidden="1" x14ac:dyDescent="0.35">
      <c r="B42" s="7" t="s">
        <v>31</v>
      </c>
      <c r="C42" s="76"/>
      <c r="D42" s="6" t="s">
        <v>46</v>
      </c>
      <c r="E42" s="6" t="s">
        <v>46</v>
      </c>
      <c r="F42" s="6"/>
      <c r="G42" s="9"/>
    </row>
    <row r="43" spans="2:7" ht="29" x14ac:dyDescent="0.35">
      <c r="B43" s="7" t="s">
        <v>68</v>
      </c>
      <c r="C43" s="76"/>
      <c r="D43" s="6" t="s">
        <v>46</v>
      </c>
      <c r="E43" s="6" t="s">
        <v>46</v>
      </c>
      <c r="F43" s="6"/>
      <c r="G43" s="9"/>
    </row>
    <row r="44" spans="2:7" x14ac:dyDescent="0.35">
      <c r="B44" s="265" t="s">
        <v>74</v>
      </c>
      <c r="C44" s="266"/>
      <c r="D44" s="266"/>
      <c r="E44" s="266"/>
      <c r="F44" s="267"/>
      <c r="G44" s="11" t="e">
        <f>G3+G6+G18+G22+G23+G24+G25-G2</f>
        <v>#DIV/0!</v>
      </c>
    </row>
    <row r="45" spans="2:7" x14ac:dyDescent="0.35">
      <c r="B45" s="4" t="s">
        <v>75</v>
      </c>
      <c r="D45" s="288"/>
      <c r="E45" s="289"/>
      <c r="F45" s="290"/>
      <c r="G45" s="18"/>
    </row>
    <row r="46" spans="2:7" ht="15.5" x14ac:dyDescent="0.35">
      <c r="B46" s="4"/>
      <c r="D46" s="282" t="s">
        <v>117</v>
      </c>
      <c r="E46" s="283"/>
      <c r="F46" s="284"/>
      <c r="G46" s="39" t="e">
        <f>IF(AVERAGE(D5:E5)-C5&gt;6,G3,0)</f>
        <v>#DIV/0!</v>
      </c>
    </row>
    <row r="47" spans="2:7" ht="13.75" customHeight="1" x14ac:dyDescent="0.35">
      <c r="D47" s="296" t="s">
        <v>76</v>
      </c>
      <c r="E47" s="296"/>
      <c r="F47" s="296"/>
      <c r="G47" s="18" t="e">
        <f>IF(ABS(G44/G52)&lt;=0.01,0,IF(AND(G44&gt;0,G44&gt;G52*0.01),G44,IF(AND(G44&lt;0,ABS(G44)&lt;=G52*0.25,ABS(G44)&gt;=G52*0.01),G44,-G52*0.25)))</f>
        <v>#DIV/0!</v>
      </c>
    </row>
    <row r="48" spans="2:7" ht="13.75" customHeight="1" x14ac:dyDescent="0.35">
      <c r="D48" s="295" t="str">
        <f>'6_mēn_4_TP'!E58</f>
        <v xml:space="preserve">Uzkrājums no iepriekšējā gada </v>
      </c>
      <c r="E48" s="295"/>
      <c r="F48" s="295"/>
      <c r="G48" s="9" t="e">
        <f>'6_mēn_4_TP'!H60</f>
        <v>#DIV/0!</v>
      </c>
    </row>
    <row r="49" spans="4:7" ht="14.4" customHeight="1" x14ac:dyDescent="0.35">
      <c r="D49" s="295" t="str">
        <f>'6_mēn_4_TP'!E59</f>
        <v>Izmantotais Regulatīvā rēķina apmērs</v>
      </c>
      <c r="E49" s="295"/>
      <c r="F49" s="295"/>
      <c r="G49" s="18"/>
    </row>
    <row r="50" spans="4:7" ht="31.25" customHeight="1" x14ac:dyDescent="0.45">
      <c r="D50" s="271" t="s">
        <v>74</v>
      </c>
      <c r="E50" s="271"/>
      <c r="F50" s="271"/>
      <c r="G50" s="30" t="e">
        <f>G44+G48-G49+G46</f>
        <v>#DIV/0!</v>
      </c>
    </row>
    <row r="51" spans="4:7" x14ac:dyDescent="0.35">
      <c r="G51"/>
    </row>
    <row r="52" spans="4:7" x14ac:dyDescent="0.35">
      <c r="D52" s="269" t="s">
        <v>107</v>
      </c>
      <c r="E52" s="269"/>
      <c r="F52" s="269"/>
      <c r="G52" s="6">
        <f>'6_mēn_4_TP'!H62</f>
        <v>0</v>
      </c>
    </row>
    <row r="53" spans="4:7" x14ac:dyDescent="0.35">
      <c r="G53"/>
    </row>
    <row r="54" spans="4:7" x14ac:dyDescent="0.35">
      <c r="G54"/>
    </row>
    <row r="55" spans="4:7" x14ac:dyDescent="0.35">
      <c r="G55"/>
    </row>
    <row r="56" spans="4:7" x14ac:dyDescent="0.35">
      <c r="G56"/>
    </row>
    <row r="57" spans="4:7" x14ac:dyDescent="0.35">
      <c r="G57"/>
    </row>
    <row r="58" spans="4:7" x14ac:dyDescent="0.35">
      <c r="G58"/>
    </row>
    <row r="59" spans="4:7" x14ac:dyDescent="0.35">
      <c r="G59"/>
    </row>
    <row r="60" spans="4:7" x14ac:dyDescent="0.35">
      <c r="G60"/>
    </row>
    <row r="61" spans="4:7" x14ac:dyDescent="0.35">
      <c r="G61"/>
    </row>
    <row r="62" spans="4:7" x14ac:dyDescent="0.35">
      <c r="G62"/>
    </row>
    <row r="63" spans="4:7" x14ac:dyDescent="0.35">
      <c r="G63"/>
    </row>
    <row r="64" spans="4:7" x14ac:dyDescent="0.35">
      <c r="G64"/>
    </row>
    <row r="65" spans="7:7" x14ac:dyDescent="0.35">
      <c r="G65"/>
    </row>
    <row r="66" spans="7:7" x14ac:dyDescent="0.35">
      <c r="G66"/>
    </row>
    <row r="67" spans="7:7" x14ac:dyDescent="0.35">
      <c r="G67"/>
    </row>
    <row r="68" spans="7:7" x14ac:dyDescent="0.35">
      <c r="G68"/>
    </row>
    <row r="69" spans="7:7" x14ac:dyDescent="0.35">
      <c r="G69"/>
    </row>
    <row r="70" spans="7:7" x14ac:dyDescent="0.35">
      <c r="G70"/>
    </row>
    <row r="71" spans="7:7" x14ac:dyDescent="0.35">
      <c r="G71"/>
    </row>
    <row r="72" spans="7:7" x14ac:dyDescent="0.35">
      <c r="G72"/>
    </row>
    <row r="73" spans="7:7" x14ac:dyDescent="0.35">
      <c r="G73"/>
    </row>
    <row r="74" spans="7:7" x14ac:dyDescent="0.35">
      <c r="G74"/>
    </row>
    <row r="75" spans="7:7" x14ac:dyDescent="0.35">
      <c r="G75"/>
    </row>
    <row r="76" spans="7:7" x14ac:dyDescent="0.35">
      <c r="G76"/>
    </row>
    <row r="77" spans="7:7" x14ac:dyDescent="0.35">
      <c r="G77"/>
    </row>
    <row r="78" spans="7:7" x14ac:dyDescent="0.35">
      <c r="G78"/>
    </row>
    <row r="79" spans="7:7" x14ac:dyDescent="0.35">
      <c r="G79"/>
    </row>
    <row r="80" spans="7:7" x14ac:dyDescent="0.35">
      <c r="G80"/>
    </row>
    <row r="81" spans="7:7" x14ac:dyDescent="0.35">
      <c r="G81"/>
    </row>
    <row r="82" spans="7:7" x14ac:dyDescent="0.35">
      <c r="G82"/>
    </row>
    <row r="83" spans="7:7" x14ac:dyDescent="0.35">
      <c r="G83"/>
    </row>
    <row r="84" spans="7:7" x14ac:dyDescent="0.35">
      <c r="G84"/>
    </row>
    <row r="85" spans="7:7" x14ac:dyDescent="0.35">
      <c r="G85"/>
    </row>
    <row r="86" spans="7:7" x14ac:dyDescent="0.35">
      <c r="G86"/>
    </row>
    <row r="87" spans="7:7" x14ac:dyDescent="0.35">
      <c r="G87"/>
    </row>
    <row r="88" spans="7:7" x14ac:dyDescent="0.35">
      <c r="G88"/>
    </row>
    <row r="89" spans="7:7" x14ac:dyDescent="0.35">
      <c r="G89"/>
    </row>
    <row r="90" spans="7:7" x14ac:dyDescent="0.35">
      <c r="G90"/>
    </row>
    <row r="91" spans="7:7" x14ac:dyDescent="0.35">
      <c r="G91"/>
    </row>
    <row r="92" spans="7:7" x14ac:dyDescent="0.35">
      <c r="G92"/>
    </row>
    <row r="93" spans="7:7" x14ac:dyDescent="0.35">
      <c r="G93"/>
    </row>
    <row r="94" spans="7:7" x14ac:dyDescent="0.35">
      <c r="G94"/>
    </row>
    <row r="95" spans="7:7" x14ac:dyDescent="0.35">
      <c r="G95"/>
    </row>
    <row r="96" spans="7:7" x14ac:dyDescent="0.35">
      <c r="G96"/>
    </row>
    <row r="97" spans="7:7" x14ac:dyDescent="0.35">
      <c r="G97"/>
    </row>
    <row r="98" spans="7:7" x14ac:dyDescent="0.35">
      <c r="G98"/>
    </row>
    <row r="99" spans="7:7" x14ac:dyDescent="0.35">
      <c r="G99"/>
    </row>
    <row r="100" spans="7:7" x14ac:dyDescent="0.35">
      <c r="G100"/>
    </row>
    <row r="101" spans="7:7" x14ac:dyDescent="0.35">
      <c r="G101"/>
    </row>
    <row r="102" spans="7:7" x14ac:dyDescent="0.35">
      <c r="G102"/>
    </row>
    <row r="103" spans="7:7" x14ac:dyDescent="0.35">
      <c r="G103"/>
    </row>
    <row r="104" spans="7:7" x14ac:dyDescent="0.35">
      <c r="G104"/>
    </row>
    <row r="105" spans="7:7" x14ac:dyDescent="0.35">
      <c r="G105"/>
    </row>
    <row r="106" spans="7:7" x14ac:dyDescent="0.35">
      <c r="G106"/>
    </row>
    <row r="107" spans="7:7" x14ac:dyDescent="0.35">
      <c r="G107"/>
    </row>
    <row r="108" spans="7:7" x14ac:dyDescent="0.35">
      <c r="G108"/>
    </row>
    <row r="109" spans="7:7" x14ac:dyDescent="0.35">
      <c r="G109"/>
    </row>
    <row r="110" spans="7:7" x14ac:dyDescent="0.35">
      <c r="G110"/>
    </row>
    <row r="111" spans="7:7" x14ac:dyDescent="0.35">
      <c r="G111"/>
    </row>
    <row r="112" spans="7:7" x14ac:dyDescent="0.35">
      <c r="G112"/>
    </row>
    <row r="113" spans="7:7" x14ac:dyDescent="0.35">
      <c r="G113"/>
    </row>
    <row r="114" spans="7:7" x14ac:dyDescent="0.35">
      <c r="G114"/>
    </row>
    <row r="115" spans="7:7" x14ac:dyDescent="0.35">
      <c r="G115"/>
    </row>
    <row r="116" spans="7:7" x14ac:dyDescent="0.35">
      <c r="G116"/>
    </row>
    <row r="117" spans="7:7" x14ac:dyDescent="0.35">
      <c r="G117"/>
    </row>
    <row r="118" spans="7:7" x14ac:dyDescent="0.35">
      <c r="G118"/>
    </row>
    <row r="119" spans="7:7" x14ac:dyDescent="0.35">
      <c r="G119"/>
    </row>
    <row r="120" spans="7:7" x14ac:dyDescent="0.35">
      <c r="G120"/>
    </row>
    <row r="121" spans="7:7" x14ac:dyDescent="0.35">
      <c r="G121"/>
    </row>
    <row r="122" spans="7:7" x14ac:dyDescent="0.35">
      <c r="G122"/>
    </row>
    <row r="123" spans="7:7" x14ac:dyDescent="0.35">
      <c r="G123"/>
    </row>
    <row r="124" spans="7:7" x14ac:dyDescent="0.35">
      <c r="G124"/>
    </row>
    <row r="125" spans="7:7" x14ac:dyDescent="0.35">
      <c r="G125"/>
    </row>
    <row r="126" spans="7:7" x14ac:dyDescent="0.35">
      <c r="G126"/>
    </row>
    <row r="127" spans="7:7" x14ac:dyDescent="0.35">
      <c r="G127"/>
    </row>
    <row r="128" spans="7:7" x14ac:dyDescent="0.35">
      <c r="G128"/>
    </row>
    <row r="129" spans="7:7" x14ac:dyDescent="0.35">
      <c r="G129"/>
    </row>
    <row r="130" spans="7:7" x14ac:dyDescent="0.35">
      <c r="G130"/>
    </row>
    <row r="131" spans="7:7" x14ac:dyDescent="0.35">
      <c r="G131"/>
    </row>
    <row r="132" spans="7:7" x14ac:dyDescent="0.35">
      <c r="G132"/>
    </row>
    <row r="133" spans="7:7" x14ac:dyDescent="0.35">
      <c r="G133"/>
    </row>
    <row r="134" spans="7:7" x14ac:dyDescent="0.35">
      <c r="G134"/>
    </row>
    <row r="135" spans="7:7" x14ac:dyDescent="0.35">
      <c r="G135"/>
    </row>
    <row r="136" spans="7:7" x14ac:dyDescent="0.35">
      <c r="G136"/>
    </row>
    <row r="137" spans="7:7" x14ac:dyDescent="0.35">
      <c r="G137"/>
    </row>
    <row r="138" spans="7:7" x14ac:dyDescent="0.35">
      <c r="G138"/>
    </row>
    <row r="139" spans="7:7" x14ac:dyDescent="0.35">
      <c r="G139"/>
    </row>
    <row r="140" spans="7:7" x14ac:dyDescent="0.35">
      <c r="G140"/>
    </row>
    <row r="141" spans="7:7" x14ac:dyDescent="0.35">
      <c r="G141"/>
    </row>
    <row r="142" spans="7:7" x14ac:dyDescent="0.35">
      <c r="G142"/>
    </row>
    <row r="143" spans="7:7" x14ac:dyDescent="0.35">
      <c r="G143"/>
    </row>
    <row r="144" spans="7:7" x14ac:dyDescent="0.35">
      <c r="G144"/>
    </row>
    <row r="145" spans="7:7" x14ac:dyDescent="0.35">
      <c r="G145"/>
    </row>
    <row r="146" spans="7:7" x14ac:dyDescent="0.35">
      <c r="G146"/>
    </row>
    <row r="147" spans="7:7" x14ac:dyDescent="0.35">
      <c r="G147"/>
    </row>
    <row r="148" spans="7:7" x14ac:dyDescent="0.35">
      <c r="G148"/>
    </row>
    <row r="149" spans="7:7" x14ac:dyDescent="0.35">
      <c r="G149"/>
    </row>
    <row r="150" spans="7:7" x14ac:dyDescent="0.35">
      <c r="G150"/>
    </row>
    <row r="151" spans="7:7" x14ac:dyDescent="0.35">
      <c r="G151"/>
    </row>
    <row r="152" spans="7:7" x14ac:dyDescent="0.35">
      <c r="G152"/>
    </row>
    <row r="153" spans="7:7" x14ac:dyDescent="0.35">
      <c r="G153"/>
    </row>
    <row r="154" spans="7:7" x14ac:dyDescent="0.35">
      <c r="G154"/>
    </row>
    <row r="155" spans="7:7" x14ac:dyDescent="0.35">
      <c r="G155"/>
    </row>
    <row r="156" spans="7:7" x14ac:dyDescent="0.35">
      <c r="G156"/>
    </row>
    <row r="157" spans="7:7" x14ac:dyDescent="0.35">
      <c r="G157"/>
    </row>
    <row r="158" spans="7:7" x14ac:dyDescent="0.35">
      <c r="G158"/>
    </row>
    <row r="159" spans="7:7" x14ac:dyDescent="0.35">
      <c r="G159"/>
    </row>
    <row r="160" spans="7:7" x14ac:dyDescent="0.35">
      <c r="G160"/>
    </row>
    <row r="161" spans="7:7" x14ac:dyDescent="0.35">
      <c r="G161"/>
    </row>
    <row r="162" spans="7:7" x14ac:dyDescent="0.35">
      <c r="G162"/>
    </row>
    <row r="163" spans="7:7" x14ac:dyDescent="0.35">
      <c r="G163"/>
    </row>
    <row r="164" spans="7:7" x14ac:dyDescent="0.35">
      <c r="G164"/>
    </row>
    <row r="165" spans="7:7" x14ac:dyDescent="0.35">
      <c r="G165"/>
    </row>
    <row r="166" spans="7:7" x14ac:dyDescent="0.35">
      <c r="G166"/>
    </row>
    <row r="167" spans="7:7" x14ac:dyDescent="0.35">
      <c r="G167"/>
    </row>
    <row r="168" spans="7:7" x14ac:dyDescent="0.35">
      <c r="G168"/>
    </row>
    <row r="169" spans="7:7" x14ac:dyDescent="0.35">
      <c r="G169"/>
    </row>
    <row r="170" spans="7:7" x14ac:dyDescent="0.35">
      <c r="G170"/>
    </row>
    <row r="171" spans="7:7" x14ac:dyDescent="0.35">
      <c r="G171"/>
    </row>
    <row r="172" spans="7:7" x14ac:dyDescent="0.35">
      <c r="G172"/>
    </row>
    <row r="173" spans="7:7" x14ac:dyDescent="0.35">
      <c r="G173"/>
    </row>
    <row r="174" spans="7:7" x14ac:dyDescent="0.35">
      <c r="G174"/>
    </row>
    <row r="175" spans="7:7" x14ac:dyDescent="0.35">
      <c r="G175"/>
    </row>
    <row r="176" spans="7:7" x14ac:dyDescent="0.35">
      <c r="G176"/>
    </row>
    <row r="177" spans="7:7" x14ac:dyDescent="0.35">
      <c r="G177"/>
    </row>
    <row r="178" spans="7:7" x14ac:dyDescent="0.35">
      <c r="G178"/>
    </row>
    <row r="179" spans="7:7" x14ac:dyDescent="0.35">
      <c r="G179"/>
    </row>
    <row r="180" spans="7:7" x14ac:dyDescent="0.35">
      <c r="G180"/>
    </row>
    <row r="181" spans="7:7" x14ac:dyDescent="0.35">
      <c r="G181"/>
    </row>
    <row r="182" spans="7:7" x14ac:dyDescent="0.35">
      <c r="G182"/>
    </row>
    <row r="183" spans="7:7" x14ac:dyDescent="0.35">
      <c r="G183"/>
    </row>
    <row r="184" spans="7:7" x14ac:dyDescent="0.35">
      <c r="G184"/>
    </row>
    <row r="185" spans="7:7" x14ac:dyDescent="0.35">
      <c r="G185"/>
    </row>
    <row r="186" spans="7:7" x14ac:dyDescent="0.35">
      <c r="G186"/>
    </row>
    <row r="187" spans="7:7" x14ac:dyDescent="0.35">
      <c r="G187"/>
    </row>
    <row r="188" spans="7:7" x14ac:dyDescent="0.35">
      <c r="G188"/>
    </row>
    <row r="189" spans="7:7" x14ac:dyDescent="0.35">
      <c r="G189"/>
    </row>
    <row r="190" spans="7:7" x14ac:dyDescent="0.35">
      <c r="G190"/>
    </row>
    <row r="191" spans="7:7" x14ac:dyDescent="0.35">
      <c r="G191"/>
    </row>
    <row r="192" spans="7:7" x14ac:dyDescent="0.35">
      <c r="G192"/>
    </row>
    <row r="193" spans="7:7" x14ac:dyDescent="0.35">
      <c r="G193"/>
    </row>
    <row r="194" spans="7:7" x14ac:dyDescent="0.35">
      <c r="G194"/>
    </row>
    <row r="195" spans="7:7" x14ac:dyDescent="0.35">
      <c r="G195"/>
    </row>
    <row r="196" spans="7:7" x14ac:dyDescent="0.35">
      <c r="G196"/>
    </row>
    <row r="197" spans="7:7" x14ac:dyDescent="0.35">
      <c r="G197"/>
    </row>
    <row r="198" spans="7:7" x14ac:dyDescent="0.35">
      <c r="G198"/>
    </row>
    <row r="199" spans="7:7" x14ac:dyDescent="0.35">
      <c r="G199"/>
    </row>
    <row r="200" spans="7:7" x14ac:dyDescent="0.35">
      <c r="G200"/>
    </row>
    <row r="201" spans="7:7" x14ac:dyDescent="0.35">
      <c r="G201"/>
    </row>
    <row r="202" spans="7:7" x14ac:dyDescent="0.35">
      <c r="G202"/>
    </row>
    <row r="203" spans="7:7" x14ac:dyDescent="0.35">
      <c r="G203"/>
    </row>
    <row r="204" spans="7:7" x14ac:dyDescent="0.35">
      <c r="G204"/>
    </row>
    <row r="205" spans="7:7" x14ac:dyDescent="0.35">
      <c r="G205"/>
    </row>
    <row r="206" spans="7:7" x14ac:dyDescent="0.35">
      <c r="G206"/>
    </row>
    <row r="207" spans="7:7" x14ac:dyDescent="0.35">
      <c r="G207"/>
    </row>
    <row r="208" spans="7:7" x14ac:dyDescent="0.35">
      <c r="G208"/>
    </row>
    <row r="209" spans="7:7" x14ac:dyDescent="0.35">
      <c r="G209"/>
    </row>
    <row r="210" spans="7:7" x14ac:dyDescent="0.35">
      <c r="G210"/>
    </row>
    <row r="211" spans="7:7" x14ac:dyDescent="0.35">
      <c r="G211"/>
    </row>
    <row r="212" spans="7:7" x14ac:dyDescent="0.35">
      <c r="G212"/>
    </row>
    <row r="213" spans="7:7" x14ac:dyDescent="0.35">
      <c r="G213"/>
    </row>
    <row r="214" spans="7:7" x14ac:dyDescent="0.35">
      <c r="G214"/>
    </row>
    <row r="215" spans="7:7" x14ac:dyDescent="0.35">
      <c r="G215"/>
    </row>
    <row r="216" spans="7:7" x14ac:dyDescent="0.35">
      <c r="G216"/>
    </row>
    <row r="217" spans="7:7" x14ac:dyDescent="0.35">
      <c r="G217"/>
    </row>
    <row r="218" spans="7:7" x14ac:dyDescent="0.35">
      <c r="G218"/>
    </row>
    <row r="219" spans="7:7" x14ac:dyDescent="0.35">
      <c r="G219"/>
    </row>
    <row r="220" spans="7:7" x14ac:dyDescent="0.35">
      <c r="G220"/>
    </row>
    <row r="221" spans="7:7" x14ac:dyDescent="0.35">
      <c r="G221"/>
    </row>
    <row r="222" spans="7:7" x14ac:dyDescent="0.35">
      <c r="G222"/>
    </row>
    <row r="223" spans="7:7" x14ac:dyDescent="0.35">
      <c r="G223"/>
    </row>
    <row r="224" spans="7:7" x14ac:dyDescent="0.35">
      <c r="G224"/>
    </row>
    <row r="225" spans="7:7" x14ac:dyDescent="0.35">
      <c r="G225"/>
    </row>
    <row r="226" spans="7:7" x14ac:dyDescent="0.35">
      <c r="G226"/>
    </row>
    <row r="227" spans="7:7" x14ac:dyDescent="0.35">
      <c r="G227"/>
    </row>
    <row r="228" spans="7:7" x14ac:dyDescent="0.35">
      <c r="G228"/>
    </row>
    <row r="229" spans="7:7" x14ac:dyDescent="0.35">
      <c r="G229"/>
    </row>
    <row r="230" spans="7:7" x14ac:dyDescent="0.35">
      <c r="G230"/>
    </row>
    <row r="231" spans="7:7" x14ac:dyDescent="0.35">
      <c r="G231"/>
    </row>
    <row r="232" spans="7:7" x14ac:dyDescent="0.35">
      <c r="G232"/>
    </row>
    <row r="233" spans="7:7" x14ac:dyDescent="0.35">
      <c r="G233"/>
    </row>
    <row r="234" spans="7:7" x14ac:dyDescent="0.35">
      <c r="G234"/>
    </row>
    <row r="235" spans="7:7" x14ac:dyDescent="0.35">
      <c r="G235"/>
    </row>
    <row r="236" spans="7:7" x14ac:dyDescent="0.35">
      <c r="G236"/>
    </row>
    <row r="237" spans="7:7" x14ac:dyDescent="0.35">
      <c r="G237"/>
    </row>
    <row r="238" spans="7:7" x14ac:dyDescent="0.35">
      <c r="G238"/>
    </row>
    <row r="239" spans="7:7" x14ac:dyDescent="0.35">
      <c r="G239"/>
    </row>
    <row r="240" spans="7:7" x14ac:dyDescent="0.35">
      <c r="G240"/>
    </row>
    <row r="241" spans="7:7" x14ac:dyDescent="0.35">
      <c r="G241"/>
    </row>
    <row r="242" spans="7:7" x14ac:dyDescent="0.35">
      <c r="G242"/>
    </row>
    <row r="243" spans="7:7" x14ac:dyDescent="0.35">
      <c r="G243"/>
    </row>
    <row r="244" spans="7:7" x14ac:dyDescent="0.35">
      <c r="G244"/>
    </row>
    <row r="245" spans="7:7" x14ac:dyDescent="0.35">
      <c r="G245"/>
    </row>
    <row r="246" spans="7:7" x14ac:dyDescent="0.35">
      <c r="G246"/>
    </row>
    <row r="247" spans="7:7" x14ac:dyDescent="0.35">
      <c r="G247"/>
    </row>
    <row r="248" spans="7:7" x14ac:dyDescent="0.35">
      <c r="G248"/>
    </row>
    <row r="249" spans="7:7" x14ac:dyDescent="0.35">
      <c r="G249"/>
    </row>
    <row r="250" spans="7:7" x14ac:dyDescent="0.35">
      <c r="G250"/>
    </row>
    <row r="251" spans="7:7" x14ac:dyDescent="0.35">
      <c r="G251"/>
    </row>
    <row r="252" spans="7:7" x14ac:dyDescent="0.35">
      <c r="G252"/>
    </row>
    <row r="253" spans="7:7" x14ac:dyDescent="0.35">
      <c r="G253"/>
    </row>
    <row r="254" spans="7:7" x14ac:dyDescent="0.35">
      <c r="G254"/>
    </row>
    <row r="255" spans="7:7" x14ac:dyDescent="0.35">
      <c r="G255"/>
    </row>
    <row r="256" spans="7:7" x14ac:dyDescent="0.35">
      <c r="G256"/>
    </row>
    <row r="257" spans="7:7" x14ac:dyDescent="0.35">
      <c r="G257"/>
    </row>
    <row r="258" spans="7:7" x14ac:dyDescent="0.35">
      <c r="G258"/>
    </row>
    <row r="259" spans="7:7" x14ac:dyDescent="0.35">
      <c r="G259"/>
    </row>
    <row r="260" spans="7:7" x14ac:dyDescent="0.35">
      <c r="G260"/>
    </row>
    <row r="261" spans="7:7" x14ac:dyDescent="0.35">
      <c r="G261"/>
    </row>
    <row r="262" spans="7:7" x14ac:dyDescent="0.35">
      <c r="G262"/>
    </row>
    <row r="263" spans="7:7" x14ac:dyDescent="0.35">
      <c r="G263"/>
    </row>
    <row r="264" spans="7:7" x14ac:dyDescent="0.35">
      <c r="G264"/>
    </row>
    <row r="265" spans="7:7" x14ac:dyDescent="0.35">
      <c r="G265"/>
    </row>
    <row r="266" spans="7:7" x14ac:dyDescent="0.35">
      <c r="G266"/>
    </row>
    <row r="267" spans="7:7" x14ac:dyDescent="0.35">
      <c r="G267"/>
    </row>
    <row r="268" spans="7:7" x14ac:dyDescent="0.35">
      <c r="G268"/>
    </row>
    <row r="269" spans="7:7" x14ac:dyDescent="0.35">
      <c r="G269"/>
    </row>
    <row r="270" spans="7:7" x14ac:dyDescent="0.35">
      <c r="G270"/>
    </row>
    <row r="271" spans="7:7" x14ac:dyDescent="0.35">
      <c r="G271"/>
    </row>
    <row r="272" spans="7:7" x14ac:dyDescent="0.35">
      <c r="G272"/>
    </row>
    <row r="273" spans="7:7" x14ac:dyDescent="0.35">
      <c r="G273"/>
    </row>
    <row r="274" spans="7:7" x14ac:dyDescent="0.35">
      <c r="G274"/>
    </row>
    <row r="275" spans="7:7" x14ac:dyDescent="0.35">
      <c r="G275"/>
    </row>
    <row r="276" spans="7:7" x14ac:dyDescent="0.35">
      <c r="G276"/>
    </row>
    <row r="277" spans="7:7" x14ac:dyDescent="0.35">
      <c r="G277"/>
    </row>
    <row r="278" spans="7:7" x14ac:dyDescent="0.35">
      <c r="G278"/>
    </row>
    <row r="279" spans="7:7" x14ac:dyDescent="0.35">
      <c r="G279"/>
    </row>
    <row r="280" spans="7:7" x14ac:dyDescent="0.35">
      <c r="G280"/>
    </row>
    <row r="281" spans="7:7" x14ac:dyDescent="0.35">
      <c r="G281"/>
    </row>
    <row r="282" spans="7:7" x14ac:dyDescent="0.35">
      <c r="G282"/>
    </row>
    <row r="283" spans="7:7" x14ac:dyDescent="0.35">
      <c r="G283"/>
    </row>
    <row r="284" spans="7:7" x14ac:dyDescent="0.35">
      <c r="G284"/>
    </row>
    <row r="285" spans="7:7" x14ac:dyDescent="0.35">
      <c r="G285"/>
    </row>
    <row r="286" spans="7:7" x14ac:dyDescent="0.35">
      <c r="G286"/>
    </row>
    <row r="287" spans="7:7" x14ac:dyDescent="0.35">
      <c r="G287"/>
    </row>
    <row r="288" spans="7:7" x14ac:dyDescent="0.35">
      <c r="G288"/>
    </row>
    <row r="289" spans="7:7" x14ac:dyDescent="0.35">
      <c r="G289"/>
    </row>
    <row r="290" spans="7:7" x14ac:dyDescent="0.35">
      <c r="G290"/>
    </row>
    <row r="291" spans="7:7" x14ac:dyDescent="0.35">
      <c r="G291"/>
    </row>
    <row r="292" spans="7:7" x14ac:dyDescent="0.35">
      <c r="G292"/>
    </row>
    <row r="293" spans="7:7" x14ac:dyDescent="0.35">
      <c r="G293"/>
    </row>
    <row r="294" spans="7:7" x14ac:dyDescent="0.35">
      <c r="G294"/>
    </row>
    <row r="295" spans="7:7" x14ac:dyDescent="0.35">
      <c r="G295"/>
    </row>
    <row r="296" spans="7:7" x14ac:dyDescent="0.35">
      <c r="G296"/>
    </row>
    <row r="297" spans="7:7" x14ac:dyDescent="0.35">
      <c r="G297"/>
    </row>
    <row r="298" spans="7:7" x14ac:dyDescent="0.35">
      <c r="G298"/>
    </row>
    <row r="299" spans="7:7" x14ac:dyDescent="0.35">
      <c r="G299"/>
    </row>
    <row r="300" spans="7:7" x14ac:dyDescent="0.35">
      <c r="G300"/>
    </row>
    <row r="301" spans="7:7" x14ac:dyDescent="0.35">
      <c r="G301"/>
    </row>
    <row r="302" spans="7:7" x14ac:dyDescent="0.35">
      <c r="G302"/>
    </row>
    <row r="303" spans="7:7" x14ac:dyDescent="0.35">
      <c r="G303"/>
    </row>
    <row r="304" spans="7:7" x14ac:dyDescent="0.35">
      <c r="G304"/>
    </row>
    <row r="305" spans="7:7" x14ac:dyDescent="0.35">
      <c r="G305"/>
    </row>
    <row r="306" spans="7:7" x14ac:dyDescent="0.35">
      <c r="G306"/>
    </row>
    <row r="307" spans="7:7" x14ac:dyDescent="0.35">
      <c r="G307"/>
    </row>
    <row r="308" spans="7:7" x14ac:dyDescent="0.35">
      <c r="G308"/>
    </row>
    <row r="309" spans="7:7" x14ac:dyDescent="0.35">
      <c r="G309"/>
    </row>
    <row r="310" spans="7:7" x14ac:dyDescent="0.35">
      <c r="G310"/>
    </row>
    <row r="311" spans="7:7" x14ac:dyDescent="0.35">
      <c r="G311"/>
    </row>
    <row r="312" spans="7:7" x14ac:dyDescent="0.35">
      <c r="G312"/>
    </row>
    <row r="313" spans="7:7" x14ac:dyDescent="0.35">
      <c r="G313"/>
    </row>
    <row r="314" spans="7:7" x14ac:dyDescent="0.35">
      <c r="G314"/>
    </row>
    <row r="315" spans="7:7" x14ac:dyDescent="0.35">
      <c r="G315"/>
    </row>
    <row r="316" spans="7:7" x14ac:dyDescent="0.35">
      <c r="G316"/>
    </row>
    <row r="317" spans="7:7" x14ac:dyDescent="0.35">
      <c r="G317"/>
    </row>
    <row r="318" spans="7:7" x14ac:dyDescent="0.35">
      <c r="G318"/>
    </row>
    <row r="319" spans="7:7" x14ac:dyDescent="0.35">
      <c r="G319"/>
    </row>
    <row r="320" spans="7:7" x14ac:dyDescent="0.35">
      <c r="G320"/>
    </row>
    <row r="321" spans="7:7" x14ac:dyDescent="0.35">
      <c r="G321"/>
    </row>
    <row r="322" spans="7:7" x14ac:dyDescent="0.35">
      <c r="G322"/>
    </row>
    <row r="323" spans="7:7" x14ac:dyDescent="0.35">
      <c r="G323"/>
    </row>
    <row r="324" spans="7:7" x14ac:dyDescent="0.35">
      <c r="G324"/>
    </row>
    <row r="325" spans="7:7" x14ac:dyDescent="0.35">
      <c r="G325"/>
    </row>
    <row r="326" spans="7:7" x14ac:dyDescent="0.35">
      <c r="G326"/>
    </row>
    <row r="327" spans="7:7" x14ac:dyDescent="0.35">
      <c r="G327"/>
    </row>
    <row r="328" spans="7:7" x14ac:dyDescent="0.35">
      <c r="G328"/>
    </row>
    <row r="329" spans="7:7" x14ac:dyDescent="0.35">
      <c r="G329"/>
    </row>
    <row r="330" spans="7:7" x14ac:dyDescent="0.35">
      <c r="G330"/>
    </row>
    <row r="331" spans="7:7" x14ac:dyDescent="0.35">
      <c r="G331"/>
    </row>
    <row r="332" spans="7:7" x14ac:dyDescent="0.35">
      <c r="G332"/>
    </row>
    <row r="333" spans="7:7" x14ac:dyDescent="0.35">
      <c r="G333"/>
    </row>
    <row r="334" spans="7:7" x14ac:dyDescent="0.35">
      <c r="G334"/>
    </row>
    <row r="335" spans="7:7" x14ac:dyDescent="0.35">
      <c r="G335"/>
    </row>
    <row r="336" spans="7:7" x14ac:dyDescent="0.35">
      <c r="G336"/>
    </row>
    <row r="337" spans="7:7" x14ac:dyDescent="0.35">
      <c r="G337"/>
    </row>
    <row r="338" spans="7:7" x14ac:dyDescent="0.35">
      <c r="G338"/>
    </row>
    <row r="339" spans="7:7" x14ac:dyDescent="0.35">
      <c r="G339"/>
    </row>
    <row r="340" spans="7:7" x14ac:dyDescent="0.35">
      <c r="G340"/>
    </row>
    <row r="341" spans="7:7" x14ac:dyDescent="0.35">
      <c r="G341"/>
    </row>
    <row r="342" spans="7:7" x14ac:dyDescent="0.35">
      <c r="G342"/>
    </row>
    <row r="343" spans="7:7" x14ac:dyDescent="0.35">
      <c r="G343"/>
    </row>
    <row r="344" spans="7:7" x14ac:dyDescent="0.35">
      <c r="G344"/>
    </row>
    <row r="345" spans="7:7" x14ac:dyDescent="0.35">
      <c r="G345"/>
    </row>
    <row r="346" spans="7:7" x14ac:dyDescent="0.35">
      <c r="G346"/>
    </row>
    <row r="347" spans="7:7" x14ac:dyDescent="0.35">
      <c r="G347"/>
    </row>
    <row r="348" spans="7:7" x14ac:dyDescent="0.35">
      <c r="G348"/>
    </row>
    <row r="349" spans="7:7" x14ac:dyDescent="0.35">
      <c r="G349"/>
    </row>
    <row r="350" spans="7:7" x14ac:dyDescent="0.35">
      <c r="G350"/>
    </row>
    <row r="351" spans="7:7" x14ac:dyDescent="0.35">
      <c r="G351"/>
    </row>
    <row r="352" spans="7:7" x14ac:dyDescent="0.35">
      <c r="G352"/>
    </row>
    <row r="353" spans="7:7" x14ac:dyDescent="0.35">
      <c r="G353"/>
    </row>
    <row r="354" spans="7:7" x14ac:dyDescent="0.35">
      <c r="G354"/>
    </row>
    <row r="355" spans="7:7" x14ac:dyDescent="0.35">
      <c r="G355"/>
    </row>
    <row r="356" spans="7:7" x14ac:dyDescent="0.35">
      <c r="G356"/>
    </row>
    <row r="357" spans="7:7" x14ac:dyDescent="0.35">
      <c r="G357"/>
    </row>
    <row r="358" spans="7:7" x14ac:dyDescent="0.35">
      <c r="G358"/>
    </row>
    <row r="359" spans="7:7" x14ac:dyDescent="0.35">
      <c r="G359"/>
    </row>
    <row r="360" spans="7:7" x14ac:dyDescent="0.35">
      <c r="G360"/>
    </row>
    <row r="361" spans="7:7" x14ac:dyDescent="0.35">
      <c r="G361"/>
    </row>
    <row r="362" spans="7:7" x14ac:dyDescent="0.35">
      <c r="G362"/>
    </row>
    <row r="363" spans="7:7" x14ac:dyDescent="0.35">
      <c r="G363"/>
    </row>
    <row r="364" spans="7:7" x14ac:dyDescent="0.35">
      <c r="G364"/>
    </row>
    <row r="365" spans="7:7" x14ac:dyDescent="0.35">
      <c r="G365"/>
    </row>
    <row r="366" spans="7:7" x14ac:dyDescent="0.35">
      <c r="G366"/>
    </row>
    <row r="367" spans="7:7" x14ac:dyDescent="0.35">
      <c r="G367"/>
    </row>
    <row r="368" spans="7:7" x14ac:dyDescent="0.35">
      <c r="G368"/>
    </row>
    <row r="369" spans="7:7" x14ac:dyDescent="0.35">
      <c r="G369"/>
    </row>
    <row r="370" spans="7:7" x14ac:dyDescent="0.35">
      <c r="G370"/>
    </row>
    <row r="371" spans="7:7" x14ac:dyDescent="0.35">
      <c r="G371"/>
    </row>
    <row r="372" spans="7:7" x14ac:dyDescent="0.35">
      <c r="G372"/>
    </row>
    <row r="373" spans="7:7" x14ac:dyDescent="0.35">
      <c r="G373"/>
    </row>
    <row r="374" spans="7:7" x14ac:dyDescent="0.35">
      <c r="G374"/>
    </row>
    <row r="375" spans="7:7" x14ac:dyDescent="0.35">
      <c r="G375"/>
    </row>
    <row r="376" spans="7:7" x14ac:dyDescent="0.35">
      <c r="G376"/>
    </row>
    <row r="377" spans="7:7" x14ac:dyDescent="0.35">
      <c r="G377"/>
    </row>
    <row r="378" spans="7:7" x14ac:dyDescent="0.35">
      <c r="G378"/>
    </row>
    <row r="379" spans="7:7" x14ac:dyDescent="0.35">
      <c r="G379"/>
    </row>
    <row r="380" spans="7:7" x14ac:dyDescent="0.35">
      <c r="G380"/>
    </row>
    <row r="381" spans="7:7" x14ac:dyDescent="0.35">
      <c r="G381"/>
    </row>
    <row r="382" spans="7:7" x14ac:dyDescent="0.35">
      <c r="G382"/>
    </row>
    <row r="383" spans="7:7" x14ac:dyDescent="0.35">
      <c r="G383"/>
    </row>
    <row r="384" spans="7:7" x14ac:dyDescent="0.35">
      <c r="G384"/>
    </row>
    <row r="385" spans="7:7" x14ac:dyDescent="0.35">
      <c r="G385"/>
    </row>
    <row r="386" spans="7:7" x14ac:dyDescent="0.35">
      <c r="G386"/>
    </row>
    <row r="387" spans="7:7" x14ac:dyDescent="0.35">
      <c r="G387"/>
    </row>
    <row r="388" spans="7:7" x14ac:dyDescent="0.35">
      <c r="G388"/>
    </row>
    <row r="389" spans="7:7" x14ac:dyDescent="0.35">
      <c r="G389"/>
    </row>
    <row r="390" spans="7:7" x14ac:dyDescent="0.35">
      <c r="G390"/>
    </row>
    <row r="391" spans="7:7" x14ac:dyDescent="0.35">
      <c r="G391"/>
    </row>
    <row r="392" spans="7:7" x14ac:dyDescent="0.35">
      <c r="G392"/>
    </row>
    <row r="393" spans="7:7" x14ac:dyDescent="0.35">
      <c r="G393"/>
    </row>
    <row r="394" spans="7:7" x14ac:dyDescent="0.35">
      <c r="G394"/>
    </row>
    <row r="395" spans="7:7" x14ac:dyDescent="0.35">
      <c r="G395"/>
    </row>
    <row r="396" spans="7:7" x14ac:dyDescent="0.35">
      <c r="G396"/>
    </row>
    <row r="397" spans="7:7" x14ac:dyDescent="0.35">
      <c r="G397"/>
    </row>
    <row r="398" spans="7:7" x14ac:dyDescent="0.35">
      <c r="G398"/>
    </row>
    <row r="399" spans="7:7" x14ac:dyDescent="0.35">
      <c r="G399"/>
    </row>
    <row r="400" spans="7:7" x14ac:dyDescent="0.35">
      <c r="G400"/>
    </row>
    <row r="401" spans="7:7" x14ac:dyDescent="0.35">
      <c r="G401"/>
    </row>
    <row r="402" spans="7:7" x14ac:dyDescent="0.35">
      <c r="G402"/>
    </row>
    <row r="403" spans="7:7" x14ac:dyDescent="0.35">
      <c r="G403"/>
    </row>
    <row r="404" spans="7:7" x14ac:dyDescent="0.35">
      <c r="G404"/>
    </row>
    <row r="405" spans="7:7" x14ac:dyDescent="0.35">
      <c r="G405"/>
    </row>
    <row r="406" spans="7:7" x14ac:dyDescent="0.35">
      <c r="G406"/>
    </row>
    <row r="407" spans="7:7" x14ac:dyDescent="0.35">
      <c r="G407"/>
    </row>
    <row r="408" spans="7:7" x14ac:dyDescent="0.35">
      <c r="G408"/>
    </row>
    <row r="409" spans="7:7" x14ac:dyDescent="0.35">
      <c r="G409"/>
    </row>
    <row r="410" spans="7:7" x14ac:dyDescent="0.35">
      <c r="G410"/>
    </row>
    <row r="411" spans="7:7" x14ac:dyDescent="0.35">
      <c r="G411"/>
    </row>
    <row r="412" spans="7:7" x14ac:dyDescent="0.35">
      <c r="G412"/>
    </row>
    <row r="413" spans="7:7" x14ac:dyDescent="0.35">
      <c r="G413"/>
    </row>
    <row r="414" spans="7:7" x14ac:dyDescent="0.35">
      <c r="G414"/>
    </row>
    <row r="415" spans="7:7" x14ac:dyDescent="0.35">
      <c r="G415"/>
    </row>
    <row r="416" spans="7:7" x14ac:dyDescent="0.35">
      <c r="G416"/>
    </row>
    <row r="417" spans="7:7" x14ac:dyDescent="0.35">
      <c r="G417"/>
    </row>
    <row r="418" spans="7:7" x14ac:dyDescent="0.35">
      <c r="G418"/>
    </row>
    <row r="419" spans="7:7" x14ac:dyDescent="0.35">
      <c r="G419"/>
    </row>
    <row r="420" spans="7:7" x14ac:dyDescent="0.35">
      <c r="G420"/>
    </row>
    <row r="421" spans="7:7" x14ac:dyDescent="0.35">
      <c r="G421"/>
    </row>
    <row r="422" spans="7:7" x14ac:dyDescent="0.35">
      <c r="G422"/>
    </row>
    <row r="423" spans="7:7" x14ac:dyDescent="0.35">
      <c r="G423"/>
    </row>
    <row r="424" spans="7:7" x14ac:dyDescent="0.35">
      <c r="G424"/>
    </row>
    <row r="425" spans="7:7" x14ac:dyDescent="0.35">
      <c r="G425"/>
    </row>
    <row r="426" spans="7:7" x14ac:dyDescent="0.35">
      <c r="G426"/>
    </row>
    <row r="427" spans="7:7" x14ac:dyDescent="0.35">
      <c r="G427"/>
    </row>
    <row r="428" spans="7:7" x14ac:dyDescent="0.35">
      <c r="G428"/>
    </row>
    <row r="429" spans="7:7" x14ac:dyDescent="0.35">
      <c r="G429"/>
    </row>
    <row r="430" spans="7:7" x14ac:dyDescent="0.35">
      <c r="G430"/>
    </row>
    <row r="431" spans="7:7" x14ac:dyDescent="0.35">
      <c r="G431"/>
    </row>
    <row r="432" spans="7:7" x14ac:dyDescent="0.35">
      <c r="G432"/>
    </row>
    <row r="433" spans="7:7" x14ac:dyDescent="0.35">
      <c r="G433"/>
    </row>
    <row r="434" spans="7:7" x14ac:dyDescent="0.35">
      <c r="G434"/>
    </row>
    <row r="435" spans="7:7" x14ac:dyDescent="0.35">
      <c r="G435"/>
    </row>
    <row r="436" spans="7:7" x14ac:dyDescent="0.35">
      <c r="G436"/>
    </row>
    <row r="437" spans="7:7" x14ac:dyDescent="0.35">
      <c r="G437"/>
    </row>
    <row r="438" spans="7:7" x14ac:dyDescent="0.35">
      <c r="G438"/>
    </row>
    <row r="439" spans="7:7" x14ac:dyDescent="0.35">
      <c r="G439"/>
    </row>
    <row r="440" spans="7:7" x14ac:dyDescent="0.35">
      <c r="G440"/>
    </row>
    <row r="441" spans="7:7" x14ac:dyDescent="0.35">
      <c r="G441"/>
    </row>
    <row r="442" spans="7:7" x14ac:dyDescent="0.35">
      <c r="G442"/>
    </row>
    <row r="443" spans="7:7" x14ac:dyDescent="0.35">
      <c r="G443"/>
    </row>
    <row r="444" spans="7:7" x14ac:dyDescent="0.35">
      <c r="G444"/>
    </row>
    <row r="445" spans="7:7" x14ac:dyDescent="0.35">
      <c r="G445"/>
    </row>
    <row r="446" spans="7:7" x14ac:dyDescent="0.35">
      <c r="G446"/>
    </row>
    <row r="447" spans="7:7" x14ac:dyDescent="0.35">
      <c r="G447"/>
    </row>
    <row r="448" spans="7:7" x14ac:dyDescent="0.35">
      <c r="G448"/>
    </row>
    <row r="449" spans="7:7" x14ac:dyDescent="0.35">
      <c r="G449"/>
    </row>
    <row r="450" spans="7:7" x14ac:dyDescent="0.35">
      <c r="G450"/>
    </row>
    <row r="451" spans="7:7" x14ac:dyDescent="0.35">
      <c r="G451"/>
    </row>
    <row r="452" spans="7:7" x14ac:dyDescent="0.35">
      <c r="G452"/>
    </row>
    <row r="453" spans="7:7" x14ac:dyDescent="0.35">
      <c r="G453"/>
    </row>
    <row r="454" spans="7:7" x14ac:dyDescent="0.35">
      <c r="G454"/>
    </row>
    <row r="455" spans="7:7" x14ac:dyDescent="0.35">
      <c r="G455"/>
    </row>
    <row r="456" spans="7:7" x14ac:dyDescent="0.35">
      <c r="G456"/>
    </row>
    <row r="457" spans="7:7" x14ac:dyDescent="0.35">
      <c r="G457"/>
    </row>
    <row r="458" spans="7:7" x14ac:dyDescent="0.35">
      <c r="G458"/>
    </row>
    <row r="459" spans="7:7" x14ac:dyDescent="0.35">
      <c r="G459"/>
    </row>
    <row r="460" spans="7:7" x14ac:dyDescent="0.35">
      <c r="G460"/>
    </row>
    <row r="461" spans="7:7" x14ac:dyDescent="0.35">
      <c r="G461"/>
    </row>
    <row r="462" spans="7:7" x14ac:dyDescent="0.35">
      <c r="G462"/>
    </row>
    <row r="463" spans="7:7" x14ac:dyDescent="0.35">
      <c r="G463"/>
    </row>
    <row r="464" spans="7:7" x14ac:dyDescent="0.35">
      <c r="G464"/>
    </row>
    <row r="465" spans="7:7" x14ac:dyDescent="0.35">
      <c r="G465"/>
    </row>
    <row r="466" spans="7:7" x14ac:dyDescent="0.35">
      <c r="G466"/>
    </row>
    <row r="467" spans="7:7" x14ac:dyDescent="0.35">
      <c r="G467"/>
    </row>
    <row r="468" spans="7:7" x14ac:dyDescent="0.35">
      <c r="G468"/>
    </row>
    <row r="469" spans="7:7" x14ac:dyDescent="0.35">
      <c r="G469"/>
    </row>
    <row r="470" spans="7:7" x14ac:dyDescent="0.35">
      <c r="G470"/>
    </row>
    <row r="471" spans="7:7" x14ac:dyDescent="0.35">
      <c r="G471"/>
    </row>
    <row r="472" spans="7:7" x14ac:dyDescent="0.35">
      <c r="G472"/>
    </row>
    <row r="473" spans="7:7" x14ac:dyDescent="0.35">
      <c r="G473"/>
    </row>
    <row r="474" spans="7:7" x14ac:dyDescent="0.35">
      <c r="G474"/>
    </row>
    <row r="475" spans="7:7" x14ac:dyDescent="0.35">
      <c r="G475"/>
    </row>
    <row r="476" spans="7:7" x14ac:dyDescent="0.35">
      <c r="G476"/>
    </row>
    <row r="477" spans="7:7" x14ac:dyDescent="0.35">
      <c r="G477"/>
    </row>
    <row r="478" spans="7:7" x14ac:dyDescent="0.35">
      <c r="G478"/>
    </row>
    <row r="479" spans="7:7" x14ac:dyDescent="0.35">
      <c r="G479"/>
    </row>
    <row r="480" spans="7:7" x14ac:dyDescent="0.35">
      <c r="G480"/>
    </row>
    <row r="481" spans="7:7" x14ac:dyDescent="0.35">
      <c r="G481"/>
    </row>
    <row r="482" spans="7:7" x14ac:dyDescent="0.35">
      <c r="G482"/>
    </row>
    <row r="483" spans="7:7" x14ac:dyDescent="0.35">
      <c r="G483"/>
    </row>
    <row r="484" spans="7:7" x14ac:dyDescent="0.35">
      <c r="G484"/>
    </row>
    <row r="485" spans="7:7" x14ac:dyDescent="0.35">
      <c r="G485"/>
    </row>
    <row r="486" spans="7:7" x14ac:dyDescent="0.35">
      <c r="G486"/>
    </row>
    <row r="487" spans="7:7" x14ac:dyDescent="0.35">
      <c r="G487"/>
    </row>
    <row r="488" spans="7:7" x14ac:dyDescent="0.35">
      <c r="G488"/>
    </row>
    <row r="489" spans="7:7" x14ac:dyDescent="0.35">
      <c r="G489"/>
    </row>
    <row r="490" spans="7:7" x14ac:dyDescent="0.35">
      <c r="G490"/>
    </row>
    <row r="491" spans="7:7" x14ac:dyDescent="0.35">
      <c r="G491"/>
    </row>
    <row r="492" spans="7:7" x14ac:dyDescent="0.35">
      <c r="G492"/>
    </row>
    <row r="493" spans="7:7" x14ac:dyDescent="0.35">
      <c r="G493"/>
    </row>
    <row r="494" spans="7:7" x14ac:dyDescent="0.35">
      <c r="G494"/>
    </row>
    <row r="495" spans="7:7" x14ac:dyDescent="0.35">
      <c r="G495"/>
    </row>
    <row r="496" spans="7:7" x14ac:dyDescent="0.35">
      <c r="G496"/>
    </row>
    <row r="497" spans="7:7" x14ac:dyDescent="0.35">
      <c r="G497"/>
    </row>
    <row r="498" spans="7:7" x14ac:dyDescent="0.35">
      <c r="G498"/>
    </row>
    <row r="499" spans="7:7" x14ac:dyDescent="0.35">
      <c r="G499"/>
    </row>
    <row r="500" spans="7:7" x14ac:dyDescent="0.35">
      <c r="G500"/>
    </row>
    <row r="501" spans="7:7" x14ac:dyDescent="0.35">
      <c r="G501"/>
    </row>
    <row r="502" spans="7:7" x14ac:dyDescent="0.35">
      <c r="G502"/>
    </row>
    <row r="503" spans="7:7" x14ac:dyDescent="0.35">
      <c r="G503"/>
    </row>
    <row r="504" spans="7:7" x14ac:dyDescent="0.35">
      <c r="G504"/>
    </row>
    <row r="505" spans="7:7" x14ac:dyDescent="0.35">
      <c r="G505"/>
    </row>
    <row r="506" spans="7:7" x14ac:dyDescent="0.35">
      <c r="G506"/>
    </row>
    <row r="507" spans="7:7" x14ac:dyDescent="0.35">
      <c r="G507"/>
    </row>
    <row r="508" spans="7:7" x14ac:dyDescent="0.35">
      <c r="G508"/>
    </row>
    <row r="509" spans="7:7" x14ac:dyDescent="0.35">
      <c r="G509"/>
    </row>
    <row r="510" spans="7:7" x14ac:dyDescent="0.35">
      <c r="G510"/>
    </row>
    <row r="511" spans="7:7" x14ac:dyDescent="0.35">
      <c r="G511"/>
    </row>
    <row r="512" spans="7:7" x14ac:dyDescent="0.35">
      <c r="G512"/>
    </row>
    <row r="513" spans="7:7" x14ac:dyDescent="0.35">
      <c r="G513"/>
    </row>
    <row r="514" spans="7:7" x14ac:dyDescent="0.35">
      <c r="G514"/>
    </row>
    <row r="515" spans="7:7" x14ac:dyDescent="0.35">
      <c r="G515"/>
    </row>
    <row r="516" spans="7:7" x14ac:dyDescent="0.35">
      <c r="G516"/>
    </row>
    <row r="517" spans="7:7" x14ac:dyDescent="0.35">
      <c r="G517"/>
    </row>
    <row r="518" spans="7:7" x14ac:dyDescent="0.35">
      <c r="G518"/>
    </row>
    <row r="519" spans="7:7" x14ac:dyDescent="0.35">
      <c r="G519"/>
    </row>
    <row r="520" spans="7:7" x14ac:dyDescent="0.35">
      <c r="G520"/>
    </row>
    <row r="521" spans="7:7" x14ac:dyDescent="0.35">
      <c r="G521"/>
    </row>
    <row r="522" spans="7:7" x14ac:dyDescent="0.35">
      <c r="G522"/>
    </row>
    <row r="523" spans="7:7" x14ac:dyDescent="0.35">
      <c r="G523"/>
    </row>
    <row r="524" spans="7:7" x14ac:dyDescent="0.35">
      <c r="G524"/>
    </row>
    <row r="525" spans="7:7" x14ac:dyDescent="0.35">
      <c r="G525"/>
    </row>
    <row r="526" spans="7:7" x14ac:dyDescent="0.35">
      <c r="G526"/>
    </row>
    <row r="527" spans="7:7" x14ac:dyDescent="0.35">
      <c r="G527"/>
    </row>
    <row r="528" spans="7:7" x14ac:dyDescent="0.35">
      <c r="G528"/>
    </row>
    <row r="529" spans="7:7" x14ac:dyDescent="0.35">
      <c r="G529"/>
    </row>
    <row r="530" spans="7:7" x14ac:dyDescent="0.35">
      <c r="G530"/>
    </row>
    <row r="531" spans="7:7" x14ac:dyDescent="0.35">
      <c r="G531"/>
    </row>
    <row r="532" spans="7:7" x14ac:dyDescent="0.35">
      <c r="G532"/>
    </row>
    <row r="533" spans="7:7" x14ac:dyDescent="0.35">
      <c r="G533"/>
    </row>
    <row r="534" spans="7:7" x14ac:dyDescent="0.35">
      <c r="G534"/>
    </row>
    <row r="535" spans="7:7" x14ac:dyDescent="0.35">
      <c r="G535"/>
    </row>
    <row r="536" spans="7:7" x14ac:dyDescent="0.35">
      <c r="G536"/>
    </row>
    <row r="537" spans="7:7" x14ac:dyDescent="0.35">
      <c r="G537"/>
    </row>
    <row r="538" spans="7:7" x14ac:dyDescent="0.35">
      <c r="G538"/>
    </row>
    <row r="539" spans="7:7" x14ac:dyDescent="0.35">
      <c r="G539"/>
    </row>
    <row r="540" spans="7:7" x14ac:dyDescent="0.35">
      <c r="G540"/>
    </row>
    <row r="541" spans="7:7" x14ac:dyDescent="0.35">
      <c r="G541"/>
    </row>
    <row r="542" spans="7:7" x14ac:dyDescent="0.35">
      <c r="G542"/>
    </row>
    <row r="543" spans="7:7" x14ac:dyDescent="0.35">
      <c r="G543"/>
    </row>
    <row r="544" spans="7:7" x14ac:dyDescent="0.35">
      <c r="G544"/>
    </row>
    <row r="545" spans="7:7" x14ac:dyDescent="0.35">
      <c r="G545"/>
    </row>
    <row r="546" spans="7:7" x14ac:dyDescent="0.35">
      <c r="G546"/>
    </row>
    <row r="547" spans="7:7" x14ac:dyDescent="0.35">
      <c r="G547"/>
    </row>
    <row r="548" spans="7:7" x14ac:dyDescent="0.35">
      <c r="G548"/>
    </row>
    <row r="549" spans="7:7" x14ac:dyDescent="0.35">
      <c r="G549"/>
    </row>
    <row r="550" spans="7:7" x14ac:dyDescent="0.35">
      <c r="G550"/>
    </row>
    <row r="551" spans="7:7" x14ac:dyDescent="0.35">
      <c r="G551"/>
    </row>
    <row r="552" spans="7:7" x14ac:dyDescent="0.35">
      <c r="G552"/>
    </row>
    <row r="553" spans="7:7" x14ac:dyDescent="0.35">
      <c r="G553"/>
    </row>
    <row r="554" spans="7:7" x14ac:dyDescent="0.35">
      <c r="G554"/>
    </row>
    <row r="555" spans="7:7" x14ac:dyDescent="0.35">
      <c r="G555"/>
    </row>
    <row r="556" spans="7:7" x14ac:dyDescent="0.35">
      <c r="G556"/>
    </row>
    <row r="557" spans="7:7" x14ac:dyDescent="0.35">
      <c r="G557"/>
    </row>
    <row r="558" spans="7:7" x14ac:dyDescent="0.35">
      <c r="G558"/>
    </row>
    <row r="559" spans="7:7" x14ac:dyDescent="0.35">
      <c r="G559"/>
    </row>
    <row r="560" spans="7:7" x14ac:dyDescent="0.35">
      <c r="G560"/>
    </row>
    <row r="561" spans="7:7" x14ac:dyDescent="0.35">
      <c r="G561"/>
    </row>
    <row r="562" spans="7:7" x14ac:dyDescent="0.35">
      <c r="G562"/>
    </row>
    <row r="563" spans="7:7" x14ac:dyDescent="0.35">
      <c r="G563"/>
    </row>
    <row r="564" spans="7:7" x14ac:dyDescent="0.35">
      <c r="G564"/>
    </row>
    <row r="565" spans="7:7" x14ac:dyDescent="0.35">
      <c r="G565"/>
    </row>
    <row r="566" spans="7:7" x14ac:dyDescent="0.35">
      <c r="G566"/>
    </row>
    <row r="567" spans="7:7" x14ac:dyDescent="0.35">
      <c r="G567"/>
    </row>
    <row r="568" spans="7:7" x14ac:dyDescent="0.35">
      <c r="G568"/>
    </row>
    <row r="569" spans="7:7" x14ac:dyDescent="0.35">
      <c r="G569"/>
    </row>
    <row r="570" spans="7:7" x14ac:dyDescent="0.35">
      <c r="G570"/>
    </row>
    <row r="571" spans="7:7" x14ac:dyDescent="0.35">
      <c r="G571"/>
    </row>
    <row r="572" spans="7:7" x14ac:dyDescent="0.35">
      <c r="G572"/>
    </row>
    <row r="573" spans="7:7" x14ac:dyDescent="0.35">
      <c r="G573"/>
    </row>
    <row r="574" spans="7:7" x14ac:dyDescent="0.35">
      <c r="G574"/>
    </row>
    <row r="575" spans="7:7" x14ac:dyDescent="0.35">
      <c r="G575"/>
    </row>
    <row r="576" spans="7:7" x14ac:dyDescent="0.35">
      <c r="G576"/>
    </row>
    <row r="577" spans="7:7" x14ac:dyDescent="0.35">
      <c r="G577"/>
    </row>
    <row r="578" spans="7:7" x14ac:dyDescent="0.35">
      <c r="G578"/>
    </row>
    <row r="579" spans="7:7" x14ac:dyDescent="0.35">
      <c r="G579"/>
    </row>
    <row r="580" spans="7:7" x14ac:dyDescent="0.35">
      <c r="G580"/>
    </row>
    <row r="581" spans="7:7" x14ac:dyDescent="0.35">
      <c r="G581"/>
    </row>
    <row r="582" spans="7:7" x14ac:dyDescent="0.35">
      <c r="G582"/>
    </row>
    <row r="583" spans="7:7" x14ac:dyDescent="0.35">
      <c r="G583"/>
    </row>
    <row r="584" spans="7:7" x14ac:dyDescent="0.35">
      <c r="G584"/>
    </row>
    <row r="585" spans="7:7" x14ac:dyDescent="0.35">
      <c r="G585"/>
    </row>
    <row r="586" spans="7:7" x14ac:dyDescent="0.35">
      <c r="G586"/>
    </row>
    <row r="587" spans="7:7" x14ac:dyDescent="0.35">
      <c r="G587"/>
    </row>
    <row r="588" spans="7:7" x14ac:dyDescent="0.35">
      <c r="G588"/>
    </row>
    <row r="589" spans="7:7" x14ac:dyDescent="0.35">
      <c r="G589"/>
    </row>
    <row r="590" spans="7:7" x14ac:dyDescent="0.35">
      <c r="G590"/>
    </row>
    <row r="591" spans="7:7" x14ac:dyDescent="0.35">
      <c r="G591"/>
    </row>
    <row r="592" spans="7:7" x14ac:dyDescent="0.35">
      <c r="G592"/>
    </row>
    <row r="593" spans="7:7" x14ac:dyDescent="0.35">
      <c r="G593"/>
    </row>
    <row r="594" spans="7:7" x14ac:dyDescent="0.35">
      <c r="G594"/>
    </row>
    <row r="595" spans="7:7" x14ac:dyDescent="0.35">
      <c r="G595"/>
    </row>
    <row r="596" spans="7:7" x14ac:dyDescent="0.35">
      <c r="G596"/>
    </row>
    <row r="597" spans="7:7" x14ac:dyDescent="0.35">
      <c r="G597"/>
    </row>
    <row r="598" spans="7:7" x14ac:dyDescent="0.35">
      <c r="G598"/>
    </row>
    <row r="599" spans="7:7" x14ac:dyDescent="0.35">
      <c r="G599"/>
    </row>
    <row r="600" spans="7:7" x14ac:dyDescent="0.35">
      <c r="G600"/>
    </row>
    <row r="601" spans="7:7" x14ac:dyDescent="0.35">
      <c r="G601"/>
    </row>
    <row r="602" spans="7:7" x14ac:dyDescent="0.35">
      <c r="G602"/>
    </row>
    <row r="603" spans="7:7" x14ac:dyDescent="0.35">
      <c r="G603"/>
    </row>
    <row r="604" spans="7:7" x14ac:dyDescent="0.35">
      <c r="G604"/>
    </row>
    <row r="605" spans="7:7" x14ac:dyDescent="0.35">
      <c r="G605"/>
    </row>
    <row r="606" spans="7:7" x14ac:dyDescent="0.35">
      <c r="G606"/>
    </row>
    <row r="607" spans="7:7" x14ac:dyDescent="0.35">
      <c r="G607"/>
    </row>
    <row r="608" spans="7:7" x14ac:dyDescent="0.35">
      <c r="G608"/>
    </row>
    <row r="609" spans="7:7" x14ac:dyDescent="0.35">
      <c r="G609"/>
    </row>
    <row r="610" spans="7:7" x14ac:dyDescent="0.35">
      <c r="G610"/>
    </row>
    <row r="611" spans="7:7" x14ac:dyDescent="0.35">
      <c r="G611"/>
    </row>
    <row r="612" spans="7:7" x14ac:dyDescent="0.35">
      <c r="G612"/>
    </row>
    <row r="613" spans="7:7" x14ac:dyDescent="0.35">
      <c r="G613"/>
    </row>
    <row r="614" spans="7:7" x14ac:dyDescent="0.35">
      <c r="G614"/>
    </row>
    <row r="615" spans="7:7" x14ac:dyDescent="0.35">
      <c r="G615"/>
    </row>
    <row r="616" spans="7:7" x14ac:dyDescent="0.35">
      <c r="G616"/>
    </row>
    <row r="617" spans="7:7" x14ac:dyDescent="0.35">
      <c r="G617"/>
    </row>
    <row r="618" spans="7:7" x14ac:dyDescent="0.35">
      <c r="G618"/>
    </row>
    <row r="619" spans="7:7" x14ac:dyDescent="0.35">
      <c r="G619"/>
    </row>
    <row r="620" spans="7:7" x14ac:dyDescent="0.35">
      <c r="G620"/>
    </row>
    <row r="621" spans="7:7" x14ac:dyDescent="0.35">
      <c r="G621"/>
    </row>
    <row r="622" spans="7:7" x14ac:dyDescent="0.35">
      <c r="G622"/>
    </row>
    <row r="623" spans="7:7" x14ac:dyDescent="0.35">
      <c r="G623"/>
    </row>
    <row r="624" spans="7:7" x14ac:dyDescent="0.35">
      <c r="G624"/>
    </row>
    <row r="625" spans="7:7" x14ac:dyDescent="0.35">
      <c r="G625"/>
    </row>
    <row r="626" spans="7:7" x14ac:dyDescent="0.35">
      <c r="G626"/>
    </row>
    <row r="627" spans="7:7" x14ac:dyDescent="0.35">
      <c r="G627"/>
    </row>
    <row r="628" spans="7:7" x14ac:dyDescent="0.35">
      <c r="G628"/>
    </row>
    <row r="629" spans="7:7" x14ac:dyDescent="0.35">
      <c r="G629"/>
    </row>
    <row r="630" spans="7:7" x14ac:dyDescent="0.35">
      <c r="G630"/>
    </row>
    <row r="631" spans="7:7" x14ac:dyDescent="0.35">
      <c r="G631"/>
    </row>
    <row r="632" spans="7:7" x14ac:dyDescent="0.35">
      <c r="G632"/>
    </row>
    <row r="633" spans="7:7" x14ac:dyDescent="0.35">
      <c r="G633"/>
    </row>
    <row r="634" spans="7:7" x14ac:dyDescent="0.35">
      <c r="G634"/>
    </row>
    <row r="635" spans="7:7" x14ac:dyDescent="0.35">
      <c r="G635"/>
    </row>
    <row r="636" spans="7:7" x14ac:dyDescent="0.35">
      <c r="G636"/>
    </row>
    <row r="637" spans="7:7" x14ac:dyDescent="0.35">
      <c r="G637"/>
    </row>
    <row r="638" spans="7:7" x14ac:dyDescent="0.35">
      <c r="G638"/>
    </row>
    <row r="639" spans="7:7" x14ac:dyDescent="0.35">
      <c r="G639"/>
    </row>
    <row r="640" spans="7:7" x14ac:dyDescent="0.35">
      <c r="G640"/>
    </row>
    <row r="641" spans="7:7" x14ac:dyDescent="0.35">
      <c r="G641"/>
    </row>
    <row r="642" spans="7:7" x14ac:dyDescent="0.35">
      <c r="G642"/>
    </row>
    <row r="643" spans="7:7" x14ac:dyDescent="0.35">
      <c r="G643"/>
    </row>
    <row r="644" spans="7:7" x14ac:dyDescent="0.35">
      <c r="G644"/>
    </row>
    <row r="645" spans="7:7" x14ac:dyDescent="0.35">
      <c r="G645"/>
    </row>
    <row r="646" spans="7:7" x14ac:dyDescent="0.35">
      <c r="G646"/>
    </row>
    <row r="647" spans="7:7" x14ac:dyDescent="0.35">
      <c r="G647"/>
    </row>
    <row r="648" spans="7:7" x14ac:dyDescent="0.35">
      <c r="G648"/>
    </row>
    <row r="649" spans="7:7" x14ac:dyDescent="0.35">
      <c r="G649"/>
    </row>
    <row r="650" spans="7:7" x14ac:dyDescent="0.35">
      <c r="G650"/>
    </row>
    <row r="651" spans="7:7" x14ac:dyDescent="0.35">
      <c r="G651"/>
    </row>
    <row r="652" spans="7:7" x14ac:dyDescent="0.35">
      <c r="G652"/>
    </row>
    <row r="653" spans="7:7" x14ac:dyDescent="0.35">
      <c r="G653"/>
    </row>
    <row r="654" spans="7:7" x14ac:dyDescent="0.35">
      <c r="G654"/>
    </row>
    <row r="655" spans="7:7" x14ac:dyDescent="0.35">
      <c r="G655"/>
    </row>
    <row r="656" spans="7:7" x14ac:dyDescent="0.35">
      <c r="G656"/>
    </row>
    <row r="657" spans="7:7" x14ac:dyDescent="0.35">
      <c r="G657"/>
    </row>
    <row r="658" spans="7:7" x14ac:dyDescent="0.35">
      <c r="G658"/>
    </row>
    <row r="659" spans="7:7" x14ac:dyDescent="0.35">
      <c r="G659"/>
    </row>
    <row r="660" spans="7:7" x14ac:dyDescent="0.35">
      <c r="G660"/>
    </row>
    <row r="661" spans="7:7" x14ac:dyDescent="0.35">
      <c r="G661"/>
    </row>
    <row r="662" spans="7:7" x14ac:dyDescent="0.35">
      <c r="G662"/>
    </row>
    <row r="663" spans="7:7" x14ac:dyDescent="0.35">
      <c r="G663"/>
    </row>
    <row r="664" spans="7:7" x14ac:dyDescent="0.35">
      <c r="G664"/>
    </row>
    <row r="665" spans="7:7" x14ac:dyDescent="0.35">
      <c r="G665"/>
    </row>
    <row r="666" spans="7:7" x14ac:dyDescent="0.35">
      <c r="G666"/>
    </row>
    <row r="667" spans="7:7" x14ac:dyDescent="0.35">
      <c r="G667"/>
    </row>
    <row r="668" spans="7:7" x14ac:dyDescent="0.35">
      <c r="G668"/>
    </row>
    <row r="669" spans="7:7" x14ac:dyDescent="0.35">
      <c r="G669"/>
    </row>
    <row r="670" spans="7:7" x14ac:dyDescent="0.35">
      <c r="G670"/>
    </row>
    <row r="671" spans="7:7" x14ac:dyDescent="0.35">
      <c r="G671"/>
    </row>
    <row r="672" spans="7:7" x14ac:dyDescent="0.35">
      <c r="G672"/>
    </row>
    <row r="673" spans="7:7" x14ac:dyDescent="0.35">
      <c r="G673"/>
    </row>
    <row r="674" spans="7:7" x14ac:dyDescent="0.35">
      <c r="G674"/>
    </row>
    <row r="675" spans="7:7" x14ac:dyDescent="0.35">
      <c r="G675"/>
    </row>
    <row r="676" spans="7:7" x14ac:dyDescent="0.35">
      <c r="G676"/>
    </row>
    <row r="677" spans="7:7" x14ac:dyDescent="0.35">
      <c r="G677"/>
    </row>
    <row r="678" spans="7:7" x14ac:dyDescent="0.35">
      <c r="G678"/>
    </row>
    <row r="679" spans="7:7" x14ac:dyDescent="0.35">
      <c r="G679"/>
    </row>
    <row r="680" spans="7:7" x14ac:dyDescent="0.35">
      <c r="G680"/>
    </row>
    <row r="681" spans="7:7" x14ac:dyDescent="0.35">
      <c r="G681"/>
    </row>
    <row r="682" spans="7:7" x14ac:dyDescent="0.35">
      <c r="G682"/>
    </row>
    <row r="683" spans="7:7" x14ac:dyDescent="0.35">
      <c r="G683"/>
    </row>
    <row r="684" spans="7:7" x14ac:dyDescent="0.35">
      <c r="G684"/>
    </row>
    <row r="685" spans="7:7" x14ac:dyDescent="0.35">
      <c r="G685"/>
    </row>
    <row r="686" spans="7:7" x14ac:dyDescent="0.35">
      <c r="G686"/>
    </row>
    <row r="687" spans="7:7" x14ac:dyDescent="0.35">
      <c r="G687"/>
    </row>
    <row r="688" spans="7:7" x14ac:dyDescent="0.35">
      <c r="G688"/>
    </row>
    <row r="689" spans="7:7" x14ac:dyDescent="0.35">
      <c r="G689"/>
    </row>
    <row r="690" spans="7:7" x14ac:dyDescent="0.35">
      <c r="G690"/>
    </row>
    <row r="691" spans="7:7" x14ac:dyDescent="0.35">
      <c r="G691"/>
    </row>
    <row r="692" spans="7:7" x14ac:dyDescent="0.35">
      <c r="G692"/>
    </row>
    <row r="693" spans="7:7" x14ac:dyDescent="0.35">
      <c r="G693"/>
    </row>
    <row r="694" spans="7:7" x14ac:dyDescent="0.35">
      <c r="G694"/>
    </row>
    <row r="695" spans="7:7" x14ac:dyDescent="0.35">
      <c r="G695"/>
    </row>
    <row r="696" spans="7:7" x14ac:dyDescent="0.35">
      <c r="G696"/>
    </row>
    <row r="697" spans="7:7" x14ac:dyDescent="0.35">
      <c r="G697"/>
    </row>
    <row r="698" spans="7:7" x14ac:dyDescent="0.35">
      <c r="G698"/>
    </row>
    <row r="699" spans="7:7" x14ac:dyDescent="0.35">
      <c r="G699"/>
    </row>
    <row r="700" spans="7:7" x14ac:dyDescent="0.35">
      <c r="G700"/>
    </row>
    <row r="701" spans="7:7" x14ac:dyDescent="0.35">
      <c r="G701"/>
    </row>
    <row r="702" spans="7:7" x14ac:dyDescent="0.35">
      <c r="G702"/>
    </row>
    <row r="703" spans="7:7" x14ac:dyDescent="0.35">
      <c r="G703"/>
    </row>
    <row r="704" spans="7:7" x14ac:dyDescent="0.35">
      <c r="G704"/>
    </row>
    <row r="705" spans="7:7" x14ac:dyDescent="0.35">
      <c r="G705"/>
    </row>
    <row r="706" spans="7:7" x14ac:dyDescent="0.35">
      <c r="G706"/>
    </row>
    <row r="707" spans="7:7" x14ac:dyDescent="0.35">
      <c r="G707"/>
    </row>
    <row r="708" spans="7:7" x14ac:dyDescent="0.35">
      <c r="G708"/>
    </row>
    <row r="709" spans="7:7" x14ac:dyDescent="0.35">
      <c r="G709"/>
    </row>
    <row r="710" spans="7:7" x14ac:dyDescent="0.35">
      <c r="G710"/>
    </row>
    <row r="711" spans="7:7" x14ac:dyDescent="0.35">
      <c r="G711"/>
    </row>
    <row r="712" spans="7:7" x14ac:dyDescent="0.35">
      <c r="G712"/>
    </row>
    <row r="713" spans="7:7" x14ac:dyDescent="0.35">
      <c r="G713"/>
    </row>
    <row r="714" spans="7:7" x14ac:dyDescent="0.35">
      <c r="G714"/>
    </row>
    <row r="715" spans="7:7" x14ac:dyDescent="0.35">
      <c r="G715"/>
    </row>
    <row r="716" spans="7:7" x14ac:dyDescent="0.35">
      <c r="G716"/>
    </row>
    <row r="717" spans="7:7" x14ac:dyDescent="0.35">
      <c r="G717"/>
    </row>
    <row r="718" spans="7:7" x14ac:dyDescent="0.35">
      <c r="G718"/>
    </row>
    <row r="719" spans="7:7" x14ac:dyDescent="0.35">
      <c r="G719"/>
    </row>
    <row r="720" spans="7:7" x14ac:dyDescent="0.35">
      <c r="G720"/>
    </row>
    <row r="721" spans="7:7" x14ac:dyDescent="0.35">
      <c r="G721"/>
    </row>
    <row r="722" spans="7:7" x14ac:dyDescent="0.35">
      <c r="G722"/>
    </row>
    <row r="723" spans="7:7" x14ac:dyDescent="0.35">
      <c r="G723"/>
    </row>
    <row r="724" spans="7:7" x14ac:dyDescent="0.35">
      <c r="G724"/>
    </row>
    <row r="725" spans="7:7" x14ac:dyDescent="0.35">
      <c r="G725"/>
    </row>
    <row r="726" spans="7:7" x14ac:dyDescent="0.35">
      <c r="G726"/>
    </row>
    <row r="727" spans="7:7" x14ac:dyDescent="0.35">
      <c r="G727"/>
    </row>
    <row r="728" spans="7:7" x14ac:dyDescent="0.35">
      <c r="G728"/>
    </row>
    <row r="729" spans="7:7" x14ac:dyDescent="0.35">
      <c r="G729"/>
    </row>
    <row r="730" spans="7:7" x14ac:dyDescent="0.35">
      <c r="G730"/>
    </row>
    <row r="731" spans="7:7" x14ac:dyDescent="0.35">
      <c r="G731"/>
    </row>
    <row r="732" spans="7:7" x14ac:dyDescent="0.35">
      <c r="G732"/>
    </row>
    <row r="733" spans="7:7" x14ac:dyDescent="0.35">
      <c r="G733"/>
    </row>
    <row r="734" spans="7:7" x14ac:dyDescent="0.35">
      <c r="G734"/>
    </row>
    <row r="735" spans="7:7" x14ac:dyDescent="0.35">
      <c r="G735"/>
    </row>
    <row r="736" spans="7:7" x14ac:dyDescent="0.35">
      <c r="G736"/>
    </row>
    <row r="737" spans="7:7" x14ac:dyDescent="0.35">
      <c r="G737"/>
    </row>
    <row r="738" spans="7:7" x14ac:dyDescent="0.35">
      <c r="G738"/>
    </row>
    <row r="739" spans="7:7" x14ac:dyDescent="0.35">
      <c r="G739"/>
    </row>
    <row r="740" spans="7:7" x14ac:dyDescent="0.35">
      <c r="G740"/>
    </row>
    <row r="741" spans="7:7" x14ac:dyDescent="0.35">
      <c r="G741"/>
    </row>
    <row r="742" spans="7:7" x14ac:dyDescent="0.35">
      <c r="G742"/>
    </row>
    <row r="743" spans="7:7" x14ac:dyDescent="0.35">
      <c r="G743"/>
    </row>
    <row r="744" spans="7:7" x14ac:dyDescent="0.35">
      <c r="G744"/>
    </row>
    <row r="745" spans="7:7" x14ac:dyDescent="0.35">
      <c r="G745"/>
    </row>
    <row r="746" spans="7:7" x14ac:dyDescent="0.35">
      <c r="G746"/>
    </row>
    <row r="747" spans="7:7" x14ac:dyDescent="0.35">
      <c r="G747"/>
    </row>
    <row r="748" spans="7:7" x14ac:dyDescent="0.35">
      <c r="G748"/>
    </row>
    <row r="749" spans="7:7" x14ac:dyDescent="0.35">
      <c r="G749"/>
    </row>
    <row r="750" spans="7:7" x14ac:dyDescent="0.35">
      <c r="G750"/>
    </row>
    <row r="751" spans="7:7" x14ac:dyDescent="0.35">
      <c r="G751"/>
    </row>
    <row r="752" spans="7:7" x14ac:dyDescent="0.35">
      <c r="G752"/>
    </row>
    <row r="753" spans="7:7" x14ac:dyDescent="0.35">
      <c r="G753"/>
    </row>
    <row r="754" spans="7:7" x14ac:dyDescent="0.35">
      <c r="G754"/>
    </row>
    <row r="755" spans="7:7" x14ac:dyDescent="0.35">
      <c r="G755"/>
    </row>
    <row r="756" spans="7:7" x14ac:dyDescent="0.35">
      <c r="G756"/>
    </row>
    <row r="757" spans="7:7" x14ac:dyDescent="0.35">
      <c r="G757"/>
    </row>
    <row r="758" spans="7:7" x14ac:dyDescent="0.35">
      <c r="G758"/>
    </row>
    <row r="759" spans="7:7" x14ac:dyDescent="0.35">
      <c r="G759"/>
    </row>
    <row r="760" spans="7:7" x14ac:dyDescent="0.35">
      <c r="G760"/>
    </row>
    <row r="761" spans="7:7" x14ac:dyDescent="0.35">
      <c r="G761"/>
    </row>
    <row r="762" spans="7:7" x14ac:dyDescent="0.35">
      <c r="G762"/>
    </row>
    <row r="763" spans="7:7" x14ac:dyDescent="0.35">
      <c r="G763"/>
    </row>
    <row r="764" spans="7:7" x14ac:dyDescent="0.35">
      <c r="G764"/>
    </row>
    <row r="765" spans="7:7" x14ac:dyDescent="0.35">
      <c r="G765"/>
    </row>
    <row r="766" spans="7:7" x14ac:dyDescent="0.35">
      <c r="G766"/>
    </row>
    <row r="767" spans="7:7" x14ac:dyDescent="0.35">
      <c r="G767"/>
    </row>
    <row r="768" spans="7:7" x14ac:dyDescent="0.35">
      <c r="G768"/>
    </row>
    <row r="769" spans="7:7" x14ac:dyDescent="0.35">
      <c r="G769"/>
    </row>
    <row r="770" spans="7:7" x14ac:dyDescent="0.35">
      <c r="G770"/>
    </row>
    <row r="771" spans="7:7" x14ac:dyDescent="0.35">
      <c r="G771"/>
    </row>
    <row r="772" spans="7:7" x14ac:dyDescent="0.35">
      <c r="G772"/>
    </row>
    <row r="773" spans="7:7" x14ac:dyDescent="0.35">
      <c r="G773"/>
    </row>
    <row r="774" spans="7:7" x14ac:dyDescent="0.35">
      <c r="G774"/>
    </row>
    <row r="775" spans="7:7" x14ac:dyDescent="0.35">
      <c r="G775"/>
    </row>
    <row r="776" spans="7:7" x14ac:dyDescent="0.35">
      <c r="G776"/>
    </row>
    <row r="777" spans="7:7" x14ac:dyDescent="0.35">
      <c r="G777"/>
    </row>
    <row r="778" spans="7:7" x14ac:dyDescent="0.35">
      <c r="G778"/>
    </row>
    <row r="779" spans="7:7" x14ac:dyDescent="0.35">
      <c r="G779"/>
    </row>
    <row r="780" spans="7:7" x14ac:dyDescent="0.35">
      <c r="G780"/>
    </row>
    <row r="781" spans="7:7" x14ac:dyDescent="0.35">
      <c r="G781"/>
    </row>
    <row r="782" spans="7:7" x14ac:dyDescent="0.35">
      <c r="G782"/>
    </row>
    <row r="783" spans="7:7" x14ac:dyDescent="0.35">
      <c r="G783"/>
    </row>
    <row r="784" spans="7:7" x14ac:dyDescent="0.35">
      <c r="G784"/>
    </row>
    <row r="785" spans="7:7" x14ac:dyDescent="0.35">
      <c r="G785"/>
    </row>
    <row r="786" spans="7:7" x14ac:dyDescent="0.35">
      <c r="G786"/>
    </row>
    <row r="787" spans="7:7" x14ac:dyDescent="0.35">
      <c r="G787"/>
    </row>
    <row r="788" spans="7:7" x14ac:dyDescent="0.35">
      <c r="G788"/>
    </row>
    <row r="789" spans="7:7" x14ac:dyDescent="0.35">
      <c r="G789"/>
    </row>
    <row r="790" spans="7:7" x14ac:dyDescent="0.35">
      <c r="G790"/>
    </row>
    <row r="791" spans="7:7" x14ac:dyDescent="0.35">
      <c r="G791"/>
    </row>
    <row r="792" spans="7:7" x14ac:dyDescent="0.35">
      <c r="G792"/>
    </row>
    <row r="793" spans="7:7" x14ac:dyDescent="0.35">
      <c r="G793"/>
    </row>
    <row r="794" spans="7:7" x14ac:dyDescent="0.35">
      <c r="G794"/>
    </row>
    <row r="795" spans="7:7" x14ac:dyDescent="0.35">
      <c r="G795"/>
    </row>
    <row r="796" spans="7:7" x14ac:dyDescent="0.35">
      <c r="G796"/>
    </row>
    <row r="797" spans="7:7" x14ac:dyDescent="0.35">
      <c r="G797"/>
    </row>
    <row r="798" spans="7:7" x14ac:dyDescent="0.35">
      <c r="G798"/>
    </row>
    <row r="799" spans="7:7" x14ac:dyDescent="0.35">
      <c r="G799"/>
    </row>
    <row r="800" spans="7:7" x14ac:dyDescent="0.35">
      <c r="G800"/>
    </row>
    <row r="801" spans="7:7" x14ac:dyDescent="0.35">
      <c r="G801"/>
    </row>
    <row r="802" spans="7:7" x14ac:dyDescent="0.35">
      <c r="G802"/>
    </row>
    <row r="803" spans="7:7" x14ac:dyDescent="0.35">
      <c r="G803"/>
    </row>
    <row r="804" spans="7:7" x14ac:dyDescent="0.35">
      <c r="G804"/>
    </row>
    <row r="805" spans="7:7" x14ac:dyDescent="0.35">
      <c r="G805"/>
    </row>
    <row r="806" spans="7:7" x14ac:dyDescent="0.35">
      <c r="G806"/>
    </row>
    <row r="807" spans="7:7" x14ac:dyDescent="0.35">
      <c r="G807"/>
    </row>
    <row r="808" spans="7:7" x14ac:dyDescent="0.35">
      <c r="G808"/>
    </row>
    <row r="809" spans="7:7" x14ac:dyDescent="0.35">
      <c r="G809"/>
    </row>
    <row r="810" spans="7:7" x14ac:dyDescent="0.35">
      <c r="G810"/>
    </row>
    <row r="811" spans="7:7" x14ac:dyDescent="0.35">
      <c r="G811"/>
    </row>
    <row r="812" spans="7:7" x14ac:dyDescent="0.35">
      <c r="G812"/>
    </row>
    <row r="813" spans="7:7" x14ac:dyDescent="0.35">
      <c r="G813"/>
    </row>
    <row r="814" spans="7:7" x14ac:dyDescent="0.35">
      <c r="G814"/>
    </row>
    <row r="815" spans="7:7" x14ac:dyDescent="0.35">
      <c r="G815"/>
    </row>
    <row r="816" spans="7:7" x14ac:dyDescent="0.35">
      <c r="G816"/>
    </row>
    <row r="817" spans="7:7" x14ac:dyDescent="0.35">
      <c r="G817"/>
    </row>
    <row r="818" spans="7:7" x14ac:dyDescent="0.35">
      <c r="G818"/>
    </row>
    <row r="819" spans="7:7" x14ac:dyDescent="0.35">
      <c r="G819"/>
    </row>
    <row r="820" spans="7:7" x14ac:dyDescent="0.35">
      <c r="G820"/>
    </row>
    <row r="821" spans="7:7" x14ac:dyDescent="0.35">
      <c r="G821"/>
    </row>
    <row r="822" spans="7:7" x14ac:dyDescent="0.35">
      <c r="G822"/>
    </row>
    <row r="823" spans="7:7" x14ac:dyDescent="0.35">
      <c r="G823"/>
    </row>
    <row r="824" spans="7:7" x14ac:dyDescent="0.35">
      <c r="G824"/>
    </row>
    <row r="825" spans="7:7" x14ac:dyDescent="0.35">
      <c r="G825"/>
    </row>
    <row r="826" spans="7:7" x14ac:dyDescent="0.35">
      <c r="G826"/>
    </row>
    <row r="827" spans="7:7" x14ac:dyDescent="0.35">
      <c r="G827"/>
    </row>
    <row r="828" spans="7:7" x14ac:dyDescent="0.35">
      <c r="G828"/>
    </row>
    <row r="829" spans="7:7" x14ac:dyDescent="0.35">
      <c r="G829"/>
    </row>
    <row r="830" spans="7:7" x14ac:dyDescent="0.35">
      <c r="G830"/>
    </row>
    <row r="831" spans="7:7" x14ac:dyDescent="0.35">
      <c r="G831"/>
    </row>
    <row r="832" spans="7:7" x14ac:dyDescent="0.35">
      <c r="G832"/>
    </row>
    <row r="833" spans="7:7" x14ac:dyDescent="0.35">
      <c r="G833"/>
    </row>
    <row r="834" spans="7:7" x14ac:dyDescent="0.35">
      <c r="G834"/>
    </row>
    <row r="835" spans="7:7" x14ac:dyDescent="0.35">
      <c r="G835"/>
    </row>
    <row r="836" spans="7:7" x14ac:dyDescent="0.35">
      <c r="G836"/>
    </row>
    <row r="837" spans="7:7" x14ac:dyDescent="0.35">
      <c r="G837"/>
    </row>
    <row r="838" spans="7:7" x14ac:dyDescent="0.35">
      <c r="G838"/>
    </row>
    <row r="839" spans="7:7" x14ac:dyDescent="0.35">
      <c r="G839"/>
    </row>
    <row r="840" spans="7:7" x14ac:dyDescent="0.35">
      <c r="G840"/>
    </row>
    <row r="841" spans="7:7" x14ac:dyDescent="0.35">
      <c r="G841"/>
    </row>
    <row r="842" spans="7:7" x14ac:dyDescent="0.35">
      <c r="G842"/>
    </row>
    <row r="843" spans="7:7" x14ac:dyDescent="0.35">
      <c r="G843"/>
    </row>
    <row r="844" spans="7:7" x14ac:dyDescent="0.35">
      <c r="G844"/>
    </row>
    <row r="845" spans="7:7" x14ac:dyDescent="0.35">
      <c r="G845"/>
    </row>
    <row r="846" spans="7:7" x14ac:dyDescent="0.35">
      <c r="G846"/>
    </row>
    <row r="847" spans="7:7" x14ac:dyDescent="0.35">
      <c r="G847"/>
    </row>
    <row r="848" spans="7:7" x14ac:dyDescent="0.35">
      <c r="G848"/>
    </row>
    <row r="849" spans="7:7" x14ac:dyDescent="0.35">
      <c r="G849"/>
    </row>
    <row r="850" spans="7:7" x14ac:dyDescent="0.35">
      <c r="G850"/>
    </row>
    <row r="851" spans="7:7" x14ac:dyDescent="0.35">
      <c r="G851"/>
    </row>
    <row r="852" spans="7:7" x14ac:dyDescent="0.35">
      <c r="G852"/>
    </row>
    <row r="853" spans="7:7" x14ac:dyDescent="0.35">
      <c r="G853"/>
    </row>
    <row r="854" spans="7:7" x14ac:dyDescent="0.35">
      <c r="G854"/>
    </row>
    <row r="855" spans="7:7" x14ac:dyDescent="0.35">
      <c r="G855"/>
    </row>
    <row r="856" spans="7:7" x14ac:dyDescent="0.35">
      <c r="G856"/>
    </row>
    <row r="857" spans="7:7" x14ac:dyDescent="0.35">
      <c r="G857"/>
    </row>
    <row r="858" spans="7:7" x14ac:dyDescent="0.35">
      <c r="G858"/>
    </row>
    <row r="859" spans="7:7" x14ac:dyDescent="0.35">
      <c r="G859"/>
    </row>
    <row r="860" spans="7:7" x14ac:dyDescent="0.35">
      <c r="G860"/>
    </row>
    <row r="861" spans="7:7" x14ac:dyDescent="0.35">
      <c r="G861"/>
    </row>
    <row r="862" spans="7:7" x14ac:dyDescent="0.35">
      <c r="G862"/>
    </row>
    <row r="863" spans="7:7" x14ac:dyDescent="0.35">
      <c r="G863"/>
    </row>
    <row r="864" spans="7:7" x14ac:dyDescent="0.35">
      <c r="G864"/>
    </row>
    <row r="865" spans="7:7" x14ac:dyDescent="0.35">
      <c r="G865"/>
    </row>
    <row r="866" spans="7:7" x14ac:dyDescent="0.35">
      <c r="G866"/>
    </row>
    <row r="867" spans="7:7" x14ac:dyDescent="0.35">
      <c r="G867"/>
    </row>
    <row r="868" spans="7:7" x14ac:dyDescent="0.35">
      <c r="G868"/>
    </row>
    <row r="869" spans="7:7" x14ac:dyDescent="0.35">
      <c r="G869"/>
    </row>
    <row r="870" spans="7:7" x14ac:dyDescent="0.35">
      <c r="G870"/>
    </row>
    <row r="871" spans="7:7" x14ac:dyDescent="0.35">
      <c r="G871"/>
    </row>
    <row r="872" spans="7:7" x14ac:dyDescent="0.35">
      <c r="G872"/>
    </row>
    <row r="873" spans="7:7" x14ac:dyDescent="0.35">
      <c r="G873"/>
    </row>
    <row r="874" spans="7:7" x14ac:dyDescent="0.35">
      <c r="G874"/>
    </row>
    <row r="875" spans="7:7" x14ac:dyDescent="0.35">
      <c r="G875"/>
    </row>
    <row r="876" spans="7:7" x14ac:dyDescent="0.35">
      <c r="G876"/>
    </row>
    <row r="877" spans="7:7" x14ac:dyDescent="0.35">
      <c r="G877"/>
    </row>
    <row r="878" spans="7:7" x14ac:dyDescent="0.35">
      <c r="G878"/>
    </row>
    <row r="879" spans="7:7" x14ac:dyDescent="0.35">
      <c r="G879"/>
    </row>
    <row r="880" spans="7:7" x14ac:dyDescent="0.35">
      <c r="G880"/>
    </row>
    <row r="881" spans="7:7" x14ac:dyDescent="0.35">
      <c r="G881"/>
    </row>
    <row r="882" spans="7:7" x14ac:dyDescent="0.35">
      <c r="G882"/>
    </row>
    <row r="883" spans="7:7" x14ac:dyDescent="0.35">
      <c r="G883"/>
    </row>
    <row r="884" spans="7:7" x14ac:dyDescent="0.35">
      <c r="G884"/>
    </row>
    <row r="885" spans="7:7" x14ac:dyDescent="0.35">
      <c r="G885"/>
    </row>
    <row r="886" spans="7:7" x14ac:dyDescent="0.35">
      <c r="G886"/>
    </row>
    <row r="887" spans="7:7" x14ac:dyDescent="0.35">
      <c r="G887"/>
    </row>
    <row r="888" spans="7:7" x14ac:dyDescent="0.35">
      <c r="G888"/>
    </row>
    <row r="889" spans="7:7" x14ac:dyDescent="0.35">
      <c r="G889"/>
    </row>
    <row r="890" spans="7:7" x14ac:dyDescent="0.35">
      <c r="G890"/>
    </row>
    <row r="891" spans="7:7" x14ac:dyDescent="0.35">
      <c r="G891"/>
    </row>
    <row r="892" spans="7:7" x14ac:dyDescent="0.35">
      <c r="G892"/>
    </row>
    <row r="893" spans="7:7" x14ac:dyDescent="0.35">
      <c r="G893"/>
    </row>
    <row r="894" spans="7:7" x14ac:dyDescent="0.35">
      <c r="G894"/>
    </row>
    <row r="895" spans="7:7" x14ac:dyDescent="0.35">
      <c r="G895"/>
    </row>
    <row r="896" spans="7:7" x14ac:dyDescent="0.35">
      <c r="G896"/>
    </row>
    <row r="897" spans="7:7" x14ac:dyDescent="0.35">
      <c r="G897"/>
    </row>
    <row r="898" spans="7:7" x14ac:dyDescent="0.35">
      <c r="G898"/>
    </row>
    <row r="899" spans="7:7" x14ac:dyDescent="0.35">
      <c r="G899"/>
    </row>
    <row r="900" spans="7:7" x14ac:dyDescent="0.35">
      <c r="G900"/>
    </row>
    <row r="901" spans="7:7" x14ac:dyDescent="0.35">
      <c r="G901"/>
    </row>
    <row r="902" spans="7:7" x14ac:dyDescent="0.35">
      <c r="G902"/>
    </row>
    <row r="903" spans="7:7" x14ac:dyDescent="0.35">
      <c r="G903"/>
    </row>
    <row r="904" spans="7:7" x14ac:dyDescent="0.35">
      <c r="G904"/>
    </row>
    <row r="905" spans="7:7" x14ac:dyDescent="0.35">
      <c r="G905"/>
    </row>
    <row r="906" spans="7:7" x14ac:dyDescent="0.35">
      <c r="G906"/>
    </row>
    <row r="907" spans="7:7" x14ac:dyDescent="0.35">
      <c r="G907"/>
    </row>
    <row r="908" spans="7:7" x14ac:dyDescent="0.35">
      <c r="G908"/>
    </row>
    <row r="909" spans="7:7" x14ac:dyDescent="0.35">
      <c r="G909"/>
    </row>
    <row r="910" spans="7:7" x14ac:dyDescent="0.35">
      <c r="G910"/>
    </row>
    <row r="911" spans="7:7" x14ac:dyDescent="0.35">
      <c r="G911"/>
    </row>
    <row r="912" spans="7:7" x14ac:dyDescent="0.35">
      <c r="G912"/>
    </row>
    <row r="913" spans="7:7" x14ac:dyDescent="0.35">
      <c r="G913"/>
    </row>
    <row r="914" spans="7:7" x14ac:dyDescent="0.35">
      <c r="G914"/>
    </row>
    <row r="915" spans="7:7" x14ac:dyDescent="0.35">
      <c r="G915"/>
    </row>
    <row r="916" spans="7:7" x14ac:dyDescent="0.35">
      <c r="G916"/>
    </row>
    <row r="917" spans="7:7" x14ac:dyDescent="0.35">
      <c r="G917"/>
    </row>
    <row r="918" spans="7:7" x14ac:dyDescent="0.35">
      <c r="G918"/>
    </row>
    <row r="919" spans="7:7" x14ac:dyDescent="0.35">
      <c r="G919"/>
    </row>
    <row r="920" spans="7:7" x14ac:dyDescent="0.35">
      <c r="G920"/>
    </row>
    <row r="921" spans="7:7" x14ac:dyDescent="0.35">
      <c r="G921"/>
    </row>
    <row r="922" spans="7:7" x14ac:dyDescent="0.35">
      <c r="G922"/>
    </row>
    <row r="923" spans="7:7" x14ac:dyDescent="0.35">
      <c r="G923"/>
    </row>
    <row r="924" spans="7:7" x14ac:dyDescent="0.35">
      <c r="G924"/>
    </row>
    <row r="925" spans="7:7" x14ac:dyDescent="0.35">
      <c r="G925"/>
    </row>
    <row r="926" spans="7:7" x14ac:dyDescent="0.35">
      <c r="G926"/>
    </row>
    <row r="927" spans="7:7" x14ac:dyDescent="0.35">
      <c r="G927"/>
    </row>
    <row r="928" spans="7:7" x14ac:dyDescent="0.35">
      <c r="G928"/>
    </row>
    <row r="929" spans="7:7" x14ac:dyDescent="0.35">
      <c r="G929"/>
    </row>
    <row r="930" spans="7:7" x14ac:dyDescent="0.35">
      <c r="G930"/>
    </row>
    <row r="931" spans="7:7" x14ac:dyDescent="0.35">
      <c r="G931"/>
    </row>
    <row r="932" spans="7:7" x14ac:dyDescent="0.35">
      <c r="G932"/>
    </row>
    <row r="933" spans="7:7" x14ac:dyDescent="0.35">
      <c r="G933"/>
    </row>
    <row r="934" spans="7:7" x14ac:dyDescent="0.35">
      <c r="G934"/>
    </row>
    <row r="935" spans="7:7" x14ac:dyDescent="0.35">
      <c r="G935"/>
    </row>
    <row r="936" spans="7:7" x14ac:dyDescent="0.35">
      <c r="G936"/>
    </row>
    <row r="937" spans="7:7" x14ac:dyDescent="0.35">
      <c r="G937"/>
    </row>
    <row r="938" spans="7:7" x14ac:dyDescent="0.35">
      <c r="G938"/>
    </row>
    <row r="939" spans="7:7" x14ac:dyDescent="0.35">
      <c r="G939"/>
    </row>
    <row r="940" spans="7:7" x14ac:dyDescent="0.35">
      <c r="G940"/>
    </row>
    <row r="941" spans="7:7" x14ac:dyDescent="0.35">
      <c r="G941"/>
    </row>
    <row r="942" spans="7:7" x14ac:dyDescent="0.35">
      <c r="G942"/>
    </row>
    <row r="943" spans="7:7" x14ac:dyDescent="0.35">
      <c r="G943"/>
    </row>
    <row r="944" spans="7:7" x14ac:dyDescent="0.35">
      <c r="G944"/>
    </row>
    <row r="945" spans="7:7" x14ac:dyDescent="0.35">
      <c r="G945"/>
    </row>
    <row r="946" spans="7:7" x14ac:dyDescent="0.35">
      <c r="G946"/>
    </row>
    <row r="947" spans="7:7" x14ac:dyDescent="0.35">
      <c r="G947"/>
    </row>
    <row r="948" spans="7:7" x14ac:dyDescent="0.35">
      <c r="G948"/>
    </row>
    <row r="949" spans="7:7" x14ac:dyDescent="0.35">
      <c r="G949"/>
    </row>
    <row r="950" spans="7:7" x14ac:dyDescent="0.35">
      <c r="G950"/>
    </row>
    <row r="951" spans="7:7" x14ac:dyDescent="0.35">
      <c r="G951"/>
    </row>
    <row r="952" spans="7:7" x14ac:dyDescent="0.35">
      <c r="G952"/>
    </row>
    <row r="953" spans="7:7" x14ac:dyDescent="0.35">
      <c r="G953"/>
    </row>
    <row r="954" spans="7:7" x14ac:dyDescent="0.35">
      <c r="G954"/>
    </row>
    <row r="955" spans="7:7" x14ac:dyDescent="0.35">
      <c r="G955"/>
    </row>
    <row r="956" spans="7:7" x14ac:dyDescent="0.35">
      <c r="G956"/>
    </row>
    <row r="957" spans="7:7" x14ac:dyDescent="0.35">
      <c r="G957"/>
    </row>
    <row r="958" spans="7:7" x14ac:dyDescent="0.35">
      <c r="G958"/>
    </row>
    <row r="959" spans="7:7" x14ac:dyDescent="0.35">
      <c r="G959"/>
    </row>
    <row r="960" spans="7:7" x14ac:dyDescent="0.35">
      <c r="G960"/>
    </row>
    <row r="961" spans="7:7" x14ac:dyDescent="0.35">
      <c r="G961"/>
    </row>
    <row r="962" spans="7:7" x14ac:dyDescent="0.35">
      <c r="G962"/>
    </row>
    <row r="963" spans="7:7" x14ac:dyDescent="0.35">
      <c r="G963"/>
    </row>
    <row r="964" spans="7:7" x14ac:dyDescent="0.35">
      <c r="G964"/>
    </row>
    <row r="965" spans="7:7" x14ac:dyDescent="0.35">
      <c r="G965"/>
    </row>
    <row r="966" spans="7:7" x14ac:dyDescent="0.35">
      <c r="G966"/>
    </row>
    <row r="967" spans="7:7" x14ac:dyDescent="0.35">
      <c r="G967"/>
    </row>
    <row r="968" spans="7:7" x14ac:dyDescent="0.35">
      <c r="G968"/>
    </row>
    <row r="969" spans="7:7" x14ac:dyDescent="0.35">
      <c r="G969"/>
    </row>
    <row r="970" spans="7:7" x14ac:dyDescent="0.35">
      <c r="G970"/>
    </row>
    <row r="971" spans="7:7" x14ac:dyDescent="0.35">
      <c r="G971"/>
    </row>
    <row r="972" spans="7:7" x14ac:dyDescent="0.35">
      <c r="G972"/>
    </row>
    <row r="973" spans="7:7" x14ac:dyDescent="0.35">
      <c r="G973"/>
    </row>
    <row r="974" spans="7:7" x14ac:dyDescent="0.35">
      <c r="G974"/>
    </row>
    <row r="975" spans="7:7" x14ac:dyDescent="0.35">
      <c r="G975"/>
    </row>
    <row r="976" spans="7:7" x14ac:dyDescent="0.35">
      <c r="G976"/>
    </row>
    <row r="977" spans="7:7" x14ac:dyDescent="0.35">
      <c r="G977"/>
    </row>
    <row r="978" spans="7:7" x14ac:dyDescent="0.35">
      <c r="G978"/>
    </row>
    <row r="979" spans="7:7" x14ac:dyDescent="0.35">
      <c r="G979"/>
    </row>
    <row r="980" spans="7:7" x14ac:dyDescent="0.35">
      <c r="G980"/>
    </row>
    <row r="981" spans="7:7" x14ac:dyDescent="0.35">
      <c r="G981"/>
    </row>
    <row r="982" spans="7:7" x14ac:dyDescent="0.35">
      <c r="G982"/>
    </row>
    <row r="983" spans="7:7" x14ac:dyDescent="0.35">
      <c r="G983"/>
    </row>
    <row r="984" spans="7:7" x14ac:dyDescent="0.35">
      <c r="G984"/>
    </row>
    <row r="985" spans="7:7" x14ac:dyDescent="0.35">
      <c r="G985"/>
    </row>
    <row r="986" spans="7:7" x14ac:dyDescent="0.35">
      <c r="G986"/>
    </row>
    <row r="987" spans="7:7" x14ac:dyDescent="0.35">
      <c r="G987"/>
    </row>
    <row r="988" spans="7:7" x14ac:dyDescent="0.35">
      <c r="G988"/>
    </row>
    <row r="989" spans="7:7" x14ac:dyDescent="0.35">
      <c r="G989"/>
    </row>
    <row r="990" spans="7:7" x14ac:dyDescent="0.35">
      <c r="G990"/>
    </row>
    <row r="991" spans="7:7" x14ac:dyDescent="0.35">
      <c r="G991"/>
    </row>
    <row r="992" spans="7:7" x14ac:dyDescent="0.35">
      <c r="G992"/>
    </row>
    <row r="993" spans="7:7" x14ac:dyDescent="0.35">
      <c r="G993"/>
    </row>
    <row r="994" spans="7:7" x14ac:dyDescent="0.35">
      <c r="G994"/>
    </row>
    <row r="995" spans="7:7" x14ac:dyDescent="0.35">
      <c r="G995"/>
    </row>
    <row r="996" spans="7:7" x14ac:dyDescent="0.35">
      <c r="G996"/>
    </row>
    <row r="997" spans="7:7" x14ac:dyDescent="0.35">
      <c r="G997"/>
    </row>
    <row r="998" spans="7:7" x14ac:dyDescent="0.35">
      <c r="G998"/>
    </row>
    <row r="999" spans="7:7" x14ac:dyDescent="0.35">
      <c r="G999"/>
    </row>
    <row r="1000" spans="7:7" x14ac:dyDescent="0.35">
      <c r="G1000"/>
    </row>
    <row r="1001" spans="7:7" x14ac:dyDescent="0.35">
      <c r="G1001"/>
    </row>
    <row r="1002" spans="7:7" x14ac:dyDescent="0.35">
      <c r="G1002"/>
    </row>
    <row r="1003" spans="7:7" x14ac:dyDescent="0.35">
      <c r="G1003"/>
    </row>
    <row r="1004" spans="7:7" x14ac:dyDescent="0.35">
      <c r="G1004"/>
    </row>
    <row r="1005" spans="7:7" x14ac:dyDescent="0.35">
      <c r="G1005"/>
    </row>
    <row r="1006" spans="7:7" x14ac:dyDescent="0.35">
      <c r="G1006"/>
    </row>
    <row r="1007" spans="7:7" x14ac:dyDescent="0.35">
      <c r="G1007"/>
    </row>
    <row r="1008" spans="7:7" x14ac:dyDescent="0.35">
      <c r="G1008"/>
    </row>
    <row r="1009" spans="7:7" x14ac:dyDescent="0.35">
      <c r="G1009"/>
    </row>
    <row r="1010" spans="7:7" x14ac:dyDescent="0.35">
      <c r="G1010"/>
    </row>
    <row r="1011" spans="7:7" x14ac:dyDescent="0.35">
      <c r="G1011"/>
    </row>
    <row r="1012" spans="7:7" x14ac:dyDescent="0.35">
      <c r="G1012"/>
    </row>
    <row r="1013" spans="7:7" x14ac:dyDescent="0.35">
      <c r="G1013"/>
    </row>
    <row r="1014" spans="7:7" x14ac:dyDescent="0.35">
      <c r="G1014"/>
    </row>
    <row r="1015" spans="7:7" x14ac:dyDescent="0.35">
      <c r="G1015"/>
    </row>
    <row r="1016" spans="7:7" x14ac:dyDescent="0.35">
      <c r="G1016"/>
    </row>
    <row r="1017" spans="7:7" x14ac:dyDescent="0.35">
      <c r="G1017"/>
    </row>
    <row r="1018" spans="7:7" x14ac:dyDescent="0.35">
      <c r="G1018"/>
    </row>
    <row r="1019" spans="7:7" x14ac:dyDescent="0.35">
      <c r="G1019"/>
    </row>
    <row r="1020" spans="7:7" x14ac:dyDescent="0.35">
      <c r="G1020"/>
    </row>
    <row r="1021" spans="7:7" x14ac:dyDescent="0.35">
      <c r="G1021"/>
    </row>
    <row r="1022" spans="7:7" x14ac:dyDescent="0.35">
      <c r="G1022"/>
    </row>
    <row r="1023" spans="7:7" x14ac:dyDescent="0.35">
      <c r="G1023"/>
    </row>
    <row r="1024" spans="7:7" x14ac:dyDescent="0.35">
      <c r="G1024"/>
    </row>
    <row r="1025" spans="7:7" x14ac:dyDescent="0.35">
      <c r="G1025"/>
    </row>
    <row r="1026" spans="7:7" x14ac:dyDescent="0.35">
      <c r="G1026"/>
    </row>
    <row r="1027" spans="7:7" x14ac:dyDescent="0.35">
      <c r="G1027"/>
    </row>
    <row r="1028" spans="7:7" x14ac:dyDescent="0.35">
      <c r="G1028"/>
    </row>
    <row r="1029" spans="7:7" x14ac:dyDescent="0.35">
      <c r="G1029"/>
    </row>
    <row r="1030" spans="7:7" x14ac:dyDescent="0.35">
      <c r="G1030"/>
    </row>
    <row r="1031" spans="7:7" x14ac:dyDescent="0.35">
      <c r="G1031"/>
    </row>
    <row r="1032" spans="7:7" x14ac:dyDescent="0.35">
      <c r="G1032"/>
    </row>
    <row r="1033" spans="7:7" x14ac:dyDescent="0.35">
      <c r="G1033"/>
    </row>
    <row r="1034" spans="7:7" x14ac:dyDescent="0.35">
      <c r="G1034"/>
    </row>
    <row r="1035" spans="7:7" x14ac:dyDescent="0.35">
      <c r="G1035"/>
    </row>
    <row r="1036" spans="7:7" x14ac:dyDescent="0.35">
      <c r="G1036"/>
    </row>
    <row r="1037" spans="7:7" x14ac:dyDescent="0.35">
      <c r="G1037"/>
    </row>
    <row r="1038" spans="7:7" x14ac:dyDescent="0.35">
      <c r="G1038"/>
    </row>
    <row r="1039" spans="7:7" x14ac:dyDescent="0.35">
      <c r="G1039"/>
    </row>
    <row r="1040" spans="7:7" x14ac:dyDescent="0.35">
      <c r="G1040"/>
    </row>
    <row r="1041" spans="7:7" x14ac:dyDescent="0.35">
      <c r="G1041"/>
    </row>
    <row r="1042" spans="7:7" x14ac:dyDescent="0.35">
      <c r="G1042"/>
    </row>
    <row r="1043" spans="7:7" x14ac:dyDescent="0.35">
      <c r="G1043"/>
    </row>
    <row r="1044" spans="7:7" x14ac:dyDescent="0.35">
      <c r="G1044"/>
    </row>
    <row r="1045" spans="7:7" x14ac:dyDescent="0.35">
      <c r="G1045"/>
    </row>
    <row r="1046" spans="7:7" x14ac:dyDescent="0.35">
      <c r="G1046"/>
    </row>
    <row r="1047" spans="7:7" x14ac:dyDescent="0.35">
      <c r="G1047"/>
    </row>
    <row r="1048" spans="7:7" x14ac:dyDescent="0.35">
      <c r="G1048"/>
    </row>
    <row r="1049" spans="7:7" x14ac:dyDescent="0.35">
      <c r="G1049"/>
    </row>
    <row r="1050" spans="7:7" x14ac:dyDescent="0.35">
      <c r="G1050"/>
    </row>
    <row r="1051" spans="7:7" x14ac:dyDescent="0.35">
      <c r="G1051"/>
    </row>
    <row r="1052" spans="7:7" x14ac:dyDescent="0.35">
      <c r="G1052"/>
    </row>
    <row r="1053" spans="7:7" x14ac:dyDescent="0.35">
      <c r="G1053"/>
    </row>
    <row r="1054" spans="7:7" x14ac:dyDescent="0.35">
      <c r="G1054"/>
    </row>
    <row r="1055" spans="7:7" x14ac:dyDescent="0.35">
      <c r="G1055"/>
    </row>
    <row r="1056" spans="7:7" x14ac:dyDescent="0.35">
      <c r="G1056"/>
    </row>
    <row r="1057" spans="7:7" x14ac:dyDescent="0.35">
      <c r="G1057"/>
    </row>
    <row r="1058" spans="7:7" x14ac:dyDescent="0.35">
      <c r="G1058"/>
    </row>
    <row r="1059" spans="7:7" x14ac:dyDescent="0.35">
      <c r="G1059"/>
    </row>
    <row r="1060" spans="7:7" x14ac:dyDescent="0.35">
      <c r="G1060"/>
    </row>
    <row r="1061" spans="7:7" x14ac:dyDescent="0.35">
      <c r="G1061"/>
    </row>
    <row r="1062" spans="7:7" x14ac:dyDescent="0.35">
      <c r="G1062"/>
    </row>
    <row r="1063" spans="7:7" x14ac:dyDescent="0.35">
      <c r="G1063"/>
    </row>
    <row r="1064" spans="7:7" x14ac:dyDescent="0.35">
      <c r="G1064"/>
    </row>
    <row r="1065" spans="7:7" x14ac:dyDescent="0.35">
      <c r="G1065"/>
    </row>
    <row r="1066" spans="7:7" x14ac:dyDescent="0.35">
      <c r="G1066"/>
    </row>
    <row r="1067" spans="7:7" x14ac:dyDescent="0.35">
      <c r="G1067"/>
    </row>
    <row r="1068" spans="7:7" x14ac:dyDescent="0.35">
      <c r="G1068"/>
    </row>
    <row r="1069" spans="7:7" x14ac:dyDescent="0.35">
      <c r="G1069"/>
    </row>
    <row r="1070" spans="7:7" x14ac:dyDescent="0.35">
      <c r="G1070"/>
    </row>
    <row r="1071" spans="7:7" x14ac:dyDescent="0.35">
      <c r="G1071"/>
    </row>
    <row r="1072" spans="7:7" x14ac:dyDescent="0.35">
      <c r="G1072"/>
    </row>
    <row r="1073" spans="7:7" x14ac:dyDescent="0.35">
      <c r="G1073"/>
    </row>
    <row r="1074" spans="7:7" x14ac:dyDescent="0.35">
      <c r="G1074"/>
    </row>
    <row r="1075" spans="7:7" x14ac:dyDescent="0.35">
      <c r="G1075"/>
    </row>
    <row r="1076" spans="7:7" x14ac:dyDescent="0.35">
      <c r="G1076"/>
    </row>
    <row r="1077" spans="7:7" x14ac:dyDescent="0.35">
      <c r="G1077"/>
    </row>
    <row r="1078" spans="7:7" x14ac:dyDescent="0.35">
      <c r="G1078"/>
    </row>
    <row r="1079" spans="7:7" x14ac:dyDescent="0.35">
      <c r="G1079"/>
    </row>
    <row r="1080" spans="7:7" x14ac:dyDescent="0.35">
      <c r="G1080"/>
    </row>
    <row r="1081" spans="7:7" x14ac:dyDescent="0.35">
      <c r="G1081"/>
    </row>
    <row r="1082" spans="7:7" x14ac:dyDescent="0.35">
      <c r="G1082"/>
    </row>
    <row r="1083" spans="7:7" x14ac:dyDescent="0.35">
      <c r="G1083"/>
    </row>
    <row r="1084" spans="7:7" x14ac:dyDescent="0.35">
      <c r="G1084"/>
    </row>
    <row r="1085" spans="7:7" x14ac:dyDescent="0.35">
      <c r="G1085"/>
    </row>
    <row r="1086" spans="7:7" x14ac:dyDescent="0.35">
      <c r="G1086"/>
    </row>
    <row r="1087" spans="7:7" x14ac:dyDescent="0.35">
      <c r="G1087"/>
    </row>
    <row r="1088" spans="7:7" x14ac:dyDescent="0.35">
      <c r="G1088"/>
    </row>
    <row r="1089" spans="7:7" x14ac:dyDescent="0.35">
      <c r="G1089"/>
    </row>
    <row r="1090" spans="7:7" x14ac:dyDescent="0.35">
      <c r="G1090"/>
    </row>
    <row r="1091" spans="7:7" x14ac:dyDescent="0.35">
      <c r="G1091"/>
    </row>
    <row r="1092" spans="7:7" x14ac:dyDescent="0.35">
      <c r="G1092"/>
    </row>
    <row r="1093" spans="7:7" x14ac:dyDescent="0.35">
      <c r="G1093"/>
    </row>
    <row r="1094" spans="7:7" x14ac:dyDescent="0.35">
      <c r="G1094"/>
    </row>
    <row r="1095" spans="7:7" x14ac:dyDescent="0.35">
      <c r="G1095"/>
    </row>
    <row r="1096" spans="7:7" x14ac:dyDescent="0.35">
      <c r="G1096"/>
    </row>
    <row r="1097" spans="7:7" x14ac:dyDescent="0.35">
      <c r="G1097"/>
    </row>
    <row r="1098" spans="7:7" x14ac:dyDescent="0.35">
      <c r="G1098"/>
    </row>
    <row r="1099" spans="7:7" x14ac:dyDescent="0.35">
      <c r="G1099"/>
    </row>
    <row r="1100" spans="7:7" x14ac:dyDescent="0.35">
      <c r="G1100"/>
    </row>
    <row r="1101" spans="7:7" x14ac:dyDescent="0.35">
      <c r="G1101"/>
    </row>
    <row r="1102" spans="7:7" x14ac:dyDescent="0.35">
      <c r="G1102"/>
    </row>
    <row r="1103" spans="7:7" x14ac:dyDescent="0.35">
      <c r="G1103"/>
    </row>
    <row r="1104" spans="7:7" x14ac:dyDescent="0.35">
      <c r="G1104"/>
    </row>
    <row r="1105" spans="7:7" x14ac:dyDescent="0.35">
      <c r="G1105"/>
    </row>
    <row r="1106" spans="7:7" x14ac:dyDescent="0.35">
      <c r="G1106"/>
    </row>
    <row r="1107" spans="7:7" x14ac:dyDescent="0.35">
      <c r="G1107"/>
    </row>
    <row r="1108" spans="7:7" x14ac:dyDescent="0.35">
      <c r="G1108"/>
    </row>
    <row r="1109" spans="7:7" x14ac:dyDescent="0.35">
      <c r="G1109"/>
    </row>
    <row r="1110" spans="7:7" x14ac:dyDescent="0.35">
      <c r="G1110"/>
    </row>
    <row r="1111" spans="7:7" x14ac:dyDescent="0.35">
      <c r="G1111"/>
    </row>
    <row r="1112" spans="7:7" x14ac:dyDescent="0.35">
      <c r="G1112"/>
    </row>
    <row r="1113" spans="7:7" x14ac:dyDescent="0.35">
      <c r="G1113"/>
    </row>
    <row r="1114" spans="7:7" x14ac:dyDescent="0.35">
      <c r="G1114"/>
    </row>
    <row r="1115" spans="7:7" x14ac:dyDescent="0.35">
      <c r="G1115"/>
    </row>
    <row r="1116" spans="7:7" x14ac:dyDescent="0.35">
      <c r="G1116"/>
    </row>
    <row r="1117" spans="7:7" x14ac:dyDescent="0.35">
      <c r="G1117"/>
    </row>
    <row r="1118" spans="7:7" x14ac:dyDescent="0.35">
      <c r="G1118"/>
    </row>
    <row r="1119" spans="7:7" x14ac:dyDescent="0.35">
      <c r="G1119"/>
    </row>
    <row r="1120" spans="7:7" x14ac:dyDescent="0.35">
      <c r="G1120"/>
    </row>
    <row r="1121" spans="7:7" x14ac:dyDescent="0.35">
      <c r="G1121"/>
    </row>
    <row r="1122" spans="7:7" x14ac:dyDescent="0.35">
      <c r="G1122"/>
    </row>
    <row r="1123" spans="7:7" x14ac:dyDescent="0.35">
      <c r="G1123"/>
    </row>
    <row r="1124" spans="7:7" x14ac:dyDescent="0.35">
      <c r="G1124"/>
    </row>
    <row r="1125" spans="7:7" x14ac:dyDescent="0.35">
      <c r="G1125"/>
    </row>
    <row r="1126" spans="7:7" x14ac:dyDescent="0.35">
      <c r="G1126"/>
    </row>
    <row r="1127" spans="7:7" x14ac:dyDescent="0.35">
      <c r="G1127"/>
    </row>
    <row r="1128" spans="7:7" x14ac:dyDescent="0.35">
      <c r="G1128"/>
    </row>
    <row r="1129" spans="7:7" x14ac:dyDescent="0.35">
      <c r="G1129"/>
    </row>
    <row r="1130" spans="7:7" x14ac:dyDescent="0.35">
      <c r="G1130"/>
    </row>
    <row r="1131" spans="7:7" x14ac:dyDescent="0.35">
      <c r="G1131"/>
    </row>
    <row r="1132" spans="7:7" x14ac:dyDescent="0.35">
      <c r="G1132"/>
    </row>
    <row r="1133" spans="7:7" x14ac:dyDescent="0.35">
      <c r="G1133"/>
    </row>
    <row r="1134" spans="7:7" x14ac:dyDescent="0.35">
      <c r="G1134"/>
    </row>
    <row r="1135" spans="7:7" x14ac:dyDescent="0.35">
      <c r="G1135"/>
    </row>
    <row r="1136" spans="7:7" x14ac:dyDescent="0.35">
      <c r="G1136"/>
    </row>
    <row r="1137" spans="7:7" x14ac:dyDescent="0.35">
      <c r="G1137"/>
    </row>
    <row r="1138" spans="7:7" x14ac:dyDescent="0.35">
      <c r="G1138"/>
    </row>
    <row r="1139" spans="7:7" x14ac:dyDescent="0.35">
      <c r="G1139"/>
    </row>
    <row r="1140" spans="7:7" x14ac:dyDescent="0.35">
      <c r="G1140"/>
    </row>
    <row r="1141" spans="7:7" x14ac:dyDescent="0.35">
      <c r="G1141"/>
    </row>
    <row r="1142" spans="7:7" x14ac:dyDescent="0.35">
      <c r="G1142"/>
    </row>
    <row r="1143" spans="7:7" x14ac:dyDescent="0.35">
      <c r="G1143"/>
    </row>
    <row r="1144" spans="7:7" x14ac:dyDescent="0.35">
      <c r="G1144"/>
    </row>
    <row r="1145" spans="7:7" x14ac:dyDescent="0.35">
      <c r="G1145"/>
    </row>
    <row r="1146" spans="7:7" x14ac:dyDescent="0.35">
      <c r="G1146"/>
    </row>
    <row r="1147" spans="7:7" x14ac:dyDescent="0.35">
      <c r="G1147"/>
    </row>
  </sheetData>
  <sheetProtection algorithmName="SHA-512" hashValue="yRCvimtt2vi8EyTnhLdip03XeVc5aJG+wUBw3uXu7xF8jEExNS/BRbBtFQtceXnWFu+jjE3E9ob0qLfby64uwQ==" saltValue="TBhS6PoSerL9Nf5glwArbA==" spinCount="100000" sheet="1" objects="1" scenarios="1"/>
  <protectedRanges>
    <protectedRange sqref="G52" name="Diapazons9"/>
    <protectedRange sqref="C8:C11 C14:C15" name="iNFLĀCIJA"/>
    <protectedRange sqref="C2:E2" name="Ieņēmumu starpība"/>
    <protectedRange sqref="C4:E5" name="Zudumu starpība"/>
    <protectedRange sqref="D12 D19 C19:C20 D21 D17 C7:C11 C13:C16" name="Inflācijas un darbaalagas starpība"/>
    <protectedRange sqref="D22:E22" name="Pārvades izmaksu starpība"/>
    <protectedRange sqref="C23:E23 C22" name="cita sso izmaksu starpība"/>
    <protectedRange sqref="D24:E24" name="Neparedzētās izmaksas"/>
    <protectedRange sqref="C26:C38 C41:C43" name="Iepriekšēja perioda nobīdes"/>
    <protectedRange sqref="G46" name="Diapazons10_2"/>
    <protectedRange sqref="C39" name="Iepriekšēja perioda nobīdes_2"/>
    <protectedRange sqref="C40" name="Iepriekšēja perioda nobīdes_3"/>
  </protectedRanges>
  <mergeCells count="24">
    <mergeCell ref="D52:F52"/>
    <mergeCell ref="D46:F46"/>
    <mergeCell ref="D13:E13"/>
    <mergeCell ref="D14:E14"/>
    <mergeCell ref="D15:E15"/>
    <mergeCell ref="D16:E16"/>
    <mergeCell ref="D17:E17"/>
    <mergeCell ref="D18:E18"/>
    <mergeCell ref="D19:E19"/>
    <mergeCell ref="D20:E20"/>
    <mergeCell ref="D21:E21"/>
    <mergeCell ref="B44:F44"/>
    <mergeCell ref="D45:F45"/>
    <mergeCell ref="D50:F50"/>
    <mergeCell ref="D49:F49"/>
    <mergeCell ref="D48:F48"/>
    <mergeCell ref="D47:F47"/>
    <mergeCell ref="D12:E12"/>
    <mergeCell ref="D6:E6"/>
    <mergeCell ref="D7:E7"/>
    <mergeCell ref="D8:E8"/>
    <mergeCell ref="D10:E10"/>
    <mergeCell ref="D11:E11"/>
    <mergeCell ref="D9:E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9E90-9515-4619-8416-DC3638B93C43}">
  <dimension ref="B1:I18"/>
  <sheetViews>
    <sheetView zoomScale="120" zoomScaleNormal="120" workbookViewId="0">
      <selection activeCell="I13" sqref="I13"/>
    </sheetView>
  </sheetViews>
  <sheetFormatPr defaultRowHeight="14.5" x14ac:dyDescent="0.35"/>
  <cols>
    <col min="2" max="2" width="48.81640625" customWidth="1"/>
    <col min="3" max="4" width="16.90625" customWidth="1"/>
    <col min="5" max="5" width="12.08984375" customWidth="1"/>
    <col min="6" max="6" width="11.6328125" customWidth="1"/>
    <col min="7" max="8" width="14.08984375" customWidth="1"/>
    <col min="9" max="9" width="16.90625" customWidth="1"/>
    <col min="10" max="10" width="13.08984375" customWidth="1"/>
    <col min="11" max="11" width="25.08984375" customWidth="1"/>
    <col min="12" max="12" width="13.54296875" customWidth="1"/>
  </cols>
  <sheetData>
    <row r="1" spans="2:9" ht="106.75" customHeight="1" x14ac:dyDescent="0.35">
      <c r="B1" s="1"/>
      <c r="C1" s="34" t="s">
        <v>110</v>
      </c>
      <c r="D1" s="34" t="s">
        <v>111</v>
      </c>
      <c r="E1" s="34" t="s">
        <v>112</v>
      </c>
      <c r="F1" s="34" t="s">
        <v>114</v>
      </c>
      <c r="G1" s="34" t="s">
        <v>113</v>
      </c>
      <c r="H1" s="34" t="s">
        <v>108</v>
      </c>
      <c r="I1" s="34" t="s">
        <v>109</v>
      </c>
    </row>
    <row r="2" spans="2:9" ht="43.5" x14ac:dyDescent="0.35">
      <c r="B2" s="14" t="s">
        <v>182</v>
      </c>
      <c r="C2" s="43"/>
      <c r="D2" s="43"/>
      <c r="E2" s="43"/>
      <c r="F2" s="43"/>
      <c r="G2" s="43"/>
      <c r="H2" s="43"/>
      <c r="I2" s="47" t="e">
        <f>'6_mēn_5_TP'!G50</f>
        <v>#DIV/0!</v>
      </c>
    </row>
    <row r="3" spans="2:9" ht="15.5" x14ac:dyDescent="0.35">
      <c r="B3" s="44" t="s">
        <v>183</v>
      </c>
      <c r="C3" s="45">
        <f>SUM(C4:C9)</f>
        <v>0</v>
      </c>
      <c r="D3" s="45" t="e">
        <f t="shared" ref="D3:H3" si="0">SUM(D4:D7)</f>
        <v>#DIV/0!</v>
      </c>
      <c r="E3" s="45">
        <f t="shared" si="0"/>
        <v>0</v>
      </c>
      <c r="F3" s="45" t="e">
        <f t="shared" si="0"/>
        <v>#DIV/0!</v>
      </c>
      <c r="G3" s="45">
        <f t="shared" si="0"/>
        <v>0</v>
      </c>
      <c r="H3" s="45" t="e">
        <f t="shared" si="0"/>
        <v>#DIV/0!</v>
      </c>
      <c r="I3" s="46" t="e">
        <f>SUM(I4:I9)</f>
        <v>#DIV/0!</v>
      </c>
    </row>
    <row r="4" spans="2:9" x14ac:dyDescent="0.35">
      <c r="B4" s="23" t="s">
        <v>96</v>
      </c>
      <c r="C4" s="17">
        <f>'TP dati'!J8</f>
        <v>0</v>
      </c>
      <c r="D4" s="17">
        <f>'TP dati'!K8</f>
        <v>0</v>
      </c>
      <c r="E4" s="17">
        <f>'TP dati'!L8</f>
        <v>0</v>
      </c>
      <c r="F4" s="37">
        <f>C4-E4</f>
        <v>0</v>
      </c>
      <c r="G4" s="222"/>
      <c r="H4" s="17">
        <f>IF(F4&gt;0,0,F4)</f>
        <v>0</v>
      </c>
      <c r="I4" s="36">
        <f>IF(H4=0,F4-G4,0)</f>
        <v>0</v>
      </c>
    </row>
    <row r="5" spans="2:9" x14ac:dyDescent="0.35">
      <c r="B5" s="21" t="s">
        <v>115</v>
      </c>
      <c r="C5" s="17">
        <f>'TP dati'!J31</f>
        <v>0</v>
      </c>
      <c r="D5" s="17">
        <f>'TP dati'!K31</f>
        <v>0</v>
      </c>
      <c r="E5" s="17">
        <f>'TP dati'!L31</f>
        <v>0</v>
      </c>
      <c r="F5" s="37">
        <f t="shared" ref="F5:F6" si="1">C5-E5</f>
        <v>0</v>
      </c>
      <c r="G5" s="222"/>
      <c r="H5" s="17">
        <f t="shared" ref="H5:H8" si="2">IF(F5&gt;0,0,F5)</f>
        <v>0</v>
      </c>
      <c r="I5" s="36">
        <f t="shared" ref="I5:I8" si="3">IF(H5=0,F5-G5,0)</f>
        <v>0</v>
      </c>
    </row>
    <row r="6" spans="2:9" x14ac:dyDescent="0.35">
      <c r="B6" s="22" t="s">
        <v>95</v>
      </c>
      <c r="C6" s="17">
        <f>'TP dati'!J30</f>
        <v>0</v>
      </c>
      <c r="D6" s="17">
        <f>'TP dati'!K30</f>
        <v>0</v>
      </c>
      <c r="E6" s="17">
        <f>'TP dati'!L30</f>
        <v>0</v>
      </c>
      <c r="F6" s="37">
        <f t="shared" si="1"/>
        <v>0</v>
      </c>
      <c r="G6" s="222"/>
      <c r="H6" s="17">
        <f t="shared" si="2"/>
        <v>0</v>
      </c>
      <c r="I6" s="36">
        <f t="shared" si="3"/>
        <v>0</v>
      </c>
    </row>
    <row r="7" spans="2:9" x14ac:dyDescent="0.35">
      <c r="B7" s="22" t="s">
        <v>94</v>
      </c>
      <c r="C7" s="17">
        <f>'TP dati'!J11</f>
        <v>0</v>
      </c>
      <c r="D7" s="17" t="e">
        <f>'TP dati'!K11</f>
        <v>#DIV/0!</v>
      </c>
      <c r="E7" s="17">
        <f>'TP dati'!L11</f>
        <v>0</v>
      </c>
      <c r="F7" s="37" t="e">
        <f>D7-E7</f>
        <v>#DIV/0!</v>
      </c>
      <c r="G7" s="222"/>
      <c r="H7" s="17" t="e">
        <f t="shared" si="2"/>
        <v>#DIV/0!</v>
      </c>
      <c r="I7" s="36" t="e">
        <f>IF(H7=0,F7-G7,0)</f>
        <v>#DIV/0!</v>
      </c>
    </row>
    <row r="8" spans="2:9" ht="24.5" x14ac:dyDescent="0.35">
      <c r="B8" s="24" t="s">
        <v>84</v>
      </c>
      <c r="C8" s="38">
        <f>'TP dati'!J15</f>
        <v>0</v>
      </c>
      <c r="D8" s="38" t="e">
        <f>'TP dati'!K15</f>
        <v>#DIV/0!</v>
      </c>
      <c r="E8" s="38">
        <f>'TP dati'!L15</f>
        <v>0</v>
      </c>
      <c r="F8" s="37" t="e">
        <f t="shared" ref="F8" si="4">D8-E8</f>
        <v>#DIV/0!</v>
      </c>
      <c r="G8" s="222"/>
      <c r="H8" s="17" t="e">
        <f t="shared" si="2"/>
        <v>#DIV/0!</v>
      </c>
      <c r="I8" s="36" t="e">
        <f t="shared" si="3"/>
        <v>#DIV/0!</v>
      </c>
    </row>
    <row r="9" spans="2:9" x14ac:dyDescent="0.35">
      <c r="B9" s="25" t="s">
        <v>85</v>
      </c>
      <c r="C9" s="38">
        <f>'TP dati'!J19</f>
        <v>0</v>
      </c>
      <c r="D9" s="38" t="e">
        <f>'TP dati'!K19</f>
        <v>#DIV/0!</v>
      </c>
      <c r="E9" s="38">
        <f>'TP dati'!L19</f>
        <v>0</v>
      </c>
      <c r="F9" s="37" t="e">
        <f>D9-E9</f>
        <v>#DIV/0!</v>
      </c>
      <c r="G9" s="222"/>
      <c r="H9" s="17" t="e">
        <f>IF(F9&gt;0,0,F9)</f>
        <v>#DIV/0!</v>
      </c>
      <c r="I9" s="36" t="e">
        <f>IF(H9=0,F9-G9,0)</f>
        <v>#DIV/0!</v>
      </c>
    </row>
    <row r="10" spans="2:9" ht="15.5" x14ac:dyDescent="0.35">
      <c r="B10" s="27" t="s">
        <v>184</v>
      </c>
      <c r="C10" s="32">
        <f>C11+C12</f>
        <v>0</v>
      </c>
      <c r="D10" s="32">
        <f>D11+D12</f>
        <v>0</v>
      </c>
      <c r="E10" s="32">
        <f>E11+E12</f>
        <v>0</v>
      </c>
      <c r="F10" s="32">
        <f>F11+F12</f>
        <v>0</v>
      </c>
      <c r="G10" s="32">
        <f>G11+G12</f>
        <v>0</v>
      </c>
      <c r="H10" s="39"/>
      <c r="I10" s="33">
        <f t="shared" ref="I10" si="5">F10-G10-H10</f>
        <v>0</v>
      </c>
    </row>
    <row r="11" spans="2:9" ht="29" x14ac:dyDescent="0.35">
      <c r="B11" s="16" t="s">
        <v>86</v>
      </c>
      <c r="C11" s="17">
        <f>'TP dati'!J7</f>
        <v>0</v>
      </c>
      <c r="D11" s="35">
        <f>'TP dati'!K7</f>
        <v>0</v>
      </c>
      <c r="E11" s="35">
        <f>'TP dati'!L7</f>
        <v>0</v>
      </c>
      <c r="F11" s="35">
        <f>C11-D11</f>
        <v>0</v>
      </c>
      <c r="G11" s="228"/>
      <c r="H11" s="20"/>
      <c r="I11" s="36">
        <f>F11-G11</f>
        <v>0</v>
      </c>
    </row>
    <row r="12" spans="2:9" x14ac:dyDescent="0.35">
      <c r="B12" s="16" t="s">
        <v>87</v>
      </c>
      <c r="C12" s="35">
        <f>'TP dati'!J4</f>
        <v>0</v>
      </c>
      <c r="D12" s="35">
        <f>'TP dati'!K4</f>
        <v>0</v>
      </c>
      <c r="E12" s="35">
        <f>'TP dati'!L4</f>
        <v>0</v>
      </c>
      <c r="F12" s="35">
        <f>C12-D12</f>
        <v>0</v>
      </c>
      <c r="G12" s="228"/>
      <c r="H12" s="20"/>
      <c r="I12" s="36">
        <f>F12-G12</f>
        <v>0</v>
      </c>
    </row>
    <row r="13" spans="2:9" x14ac:dyDescent="0.35">
      <c r="B13" s="41" t="s">
        <v>116</v>
      </c>
      <c r="C13" s="299"/>
      <c r="D13" s="299"/>
      <c r="E13" s="299"/>
      <c r="F13" s="299"/>
      <c r="G13" s="299"/>
      <c r="H13" s="300"/>
      <c r="I13" s="42" t="e">
        <f>I2+I3+I10</f>
        <v>#DIV/0!</v>
      </c>
    </row>
    <row r="14" spans="2:9" x14ac:dyDescent="0.35">
      <c r="B14" s="40" t="s">
        <v>98</v>
      </c>
    </row>
    <row r="16" spans="2:9" x14ac:dyDescent="0.35">
      <c r="C16" s="19"/>
      <c r="D16" s="19"/>
      <c r="E16" s="19"/>
    </row>
    <row r="18" spans="3:3" x14ac:dyDescent="0.35">
      <c r="C18" s="28"/>
    </row>
  </sheetData>
  <sheetProtection algorithmName="SHA-512" hashValue="IWMF102cz4aYmjAPk6Bz9PGVbDoQMIBAt/jL8yfmW63hfrs002dT3lYpnvI2qMo3UE8mzeGpWUXXoJNQ9iQqsw==" saltValue="pDzLI1U53FomV/2yEZBR5Q==" spinCount="100000" sheet="1" objects="1" scenarios="1"/>
  <protectedRanges>
    <protectedRange sqref="C11" name="Kapitāla izmaksas"/>
    <protectedRange sqref="G4:H4 G5:G9 H5:H10 C4:E9" name="imaksu ietaupījums"/>
  </protectedRanges>
  <mergeCells count="1">
    <mergeCell ref="C13:H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59956b-1d07-4536-bdc6-9866f86c1bfc">
      <Terms xmlns="http://schemas.microsoft.com/office/infopath/2007/PartnerControls"/>
    </lcf76f155ced4ddcb4097134ff3c332f>
    <TaxCatchAll xmlns="21f7a9fe-7315-4d12-abaf-ae2e09d192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D0BD5B6F104293448B1340521C99076B" ma:contentTypeVersion="18" ma:contentTypeDescription="Izveidot jaunu dokumentu." ma:contentTypeScope="" ma:versionID="6910b2692c17f935e7a72600350ea540">
  <xsd:schema xmlns:xsd="http://www.w3.org/2001/XMLSchema" xmlns:xs="http://www.w3.org/2001/XMLSchema" xmlns:p="http://schemas.microsoft.com/office/2006/metadata/properties" xmlns:ns2="21f7a9fe-7315-4d12-abaf-ae2e09d19234" xmlns:ns3="f359956b-1d07-4536-bdc6-9866f86c1bfc" targetNamespace="http://schemas.microsoft.com/office/2006/metadata/properties" ma:root="true" ma:fieldsID="5236d727fd5cded0d6b9f5a4ef1759ea" ns2:_="" ns3:_="">
    <xsd:import namespace="21f7a9fe-7315-4d12-abaf-ae2e09d19234"/>
    <xsd:import namespace="f359956b-1d07-4536-bdc6-9866f86c1b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7a9fe-7315-4d12-abaf-ae2e09d19234"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element name="TaxCatchAll" ma:index="23" nillable="true" ma:displayName="Taxonomy Catch All Column" ma:hidden="true" ma:list="{4eb1303e-5403-4cb3-a212-f3289d8c979f}" ma:internalName="TaxCatchAll" ma:showField="CatchAllData" ma:web="21f7a9fe-7315-4d12-abaf-ae2e09d192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59956b-1d07-4536-bdc6-9866f86c1b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1D1ECA-A42F-44EB-9BA2-B822BCCD669A}">
  <ds:schemaRefs>
    <ds:schemaRef ds:uri="http://schemas.microsoft.com/sharepoint/v3/contenttype/forms"/>
  </ds:schemaRefs>
</ds:datastoreItem>
</file>

<file path=customXml/itemProps2.xml><?xml version="1.0" encoding="utf-8"?>
<ds:datastoreItem xmlns:ds="http://schemas.openxmlformats.org/officeDocument/2006/customXml" ds:itemID="{F7AAABAB-19AF-4E03-B54F-EAAB8B92ED24}">
  <ds:schemaRefs>
    <ds:schemaRef ds:uri="f359956b-1d07-4536-bdc6-9866f86c1bf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1f7a9fe-7315-4d12-abaf-ae2e09d19234"/>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E21E970-0B7A-4B7C-AC03-F4C1B27B0F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7a9fe-7315-4d12-abaf-ae2e09d19234"/>
    <ds:schemaRef ds:uri="f359956b-1d07-4536-bdc6-9866f86c1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7</vt:i4>
      </vt:variant>
    </vt:vector>
  </HeadingPairs>
  <TitlesOfParts>
    <vt:vector size="7" baseType="lpstr">
      <vt:lpstr>TP dati</vt:lpstr>
      <vt:lpstr>6_mēn_1_TP</vt:lpstr>
      <vt:lpstr>6_mēn_2_TP</vt:lpstr>
      <vt:lpstr>6_mēn_3_TP</vt:lpstr>
      <vt:lpstr>6_mēn_4_TP</vt:lpstr>
      <vt:lpstr>6_mēn_5_TP</vt:lpstr>
      <vt:lpstr>RP_noslēguma_RR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Vītola</dc:creator>
  <cp:keywords/>
  <dc:description/>
  <cp:lastModifiedBy>Jūlija Šaripova</cp:lastModifiedBy>
  <cp:revision/>
  <dcterms:created xsi:type="dcterms:W3CDTF">2024-01-18T09:24:18Z</dcterms:created>
  <dcterms:modified xsi:type="dcterms:W3CDTF">2025-03-28T09:13:03Z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0x010100D0BD5B6F104293448B1340521C99076B</vt:lpwstr>
  </property>
  <property fmtid="{D5CDD505-2E9C-101B-9397-08002B2CF9AE}" pid="3" name="MediaServiceImageTags">
    <vt:lpwstr/>
  </property>
</Properties>
</file>