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vetlanao\Desktop\ENG\Mājaslapai\"/>
    </mc:Choice>
  </mc:AlternateContent>
  <xr:revisionPtr revIDLastSave="0" documentId="8_{CA8706FD-08A0-439A-834F-40F6665F0CC4}" xr6:coauthVersionLast="47" xr6:coauthVersionMax="47" xr10:uidLastSave="{00000000-0000-0000-0000-000000000000}"/>
  <bookViews>
    <workbookView xWindow="-120" yWindow="-120" windowWidth="29040" windowHeight="15840" xr2:uid="{00000000-000D-0000-FFFF-FFFF00000000}"/>
  </bookViews>
  <sheets>
    <sheet name="Tariffs for annual capacity pr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2" i="1" l="1"/>
  <c r="E44" i="1" s="1"/>
  <c r="E40" i="1"/>
  <c r="E38" i="1"/>
  <c r="E31" i="1" s="1"/>
  <c r="E35" i="1" s="1"/>
  <c r="E48" i="1" s="1"/>
  <c r="E33" i="1"/>
  <c r="E46" i="1" s="1"/>
  <c r="E17" i="1"/>
  <c r="E10" i="1"/>
</calcChain>
</file>

<file path=xl/sharedStrings.xml><?xml version="1.0" encoding="utf-8"?>
<sst xmlns="http://schemas.openxmlformats.org/spreadsheetml/2006/main" count="84" uniqueCount="63">
  <si>
    <t>Simplified calculation of the indicative natural gas transmission service tariffs</t>
  </si>
  <si>
    <r>
      <rPr>
        <b/>
        <sz val="11"/>
        <color rgb="FFFF0000"/>
        <rFont val="Calibri"/>
        <family val="2"/>
        <charset val="186"/>
      </rPr>
      <t xml:space="preserve">DISCLAIMER AND EXPLANATORY NOTES:                                                             </t>
    </r>
    <r>
      <rPr>
        <b/>
        <sz val="11"/>
        <color rgb="FF006097"/>
        <rFont val="Calibri"/>
        <family val="2"/>
        <charset val="186"/>
      </rPr>
      <t xml:space="preserve"> </t>
    </r>
    <r>
      <rPr>
        <sz val="11"/>
        <color rgb="FF006097"/>
        <rFont val="Calibri"/>
        <family val="2"/>
        <charset val="186"/>
      </rPr>
      <t>The natural gas transmission system service tariffs the simplified tariff model</t>
    </r>
    <r>
      <rPr>
        <sz val="11"/>
        <color rgb="FF2E75B6"/>
        <rFont val="Calibri"/>
        <family val="2"/>
        <charset val="186"/>
      </rPr>
      <t xml:space="preserve">i are indicative and are not binding on the Latvian natural gas transmission system operator and natural gas transmission system users. 
The simplified tariff model is based on Commission Regulation (EU) 2017/460 of 16 March 2017 establishing a network code on harmonised transmission tariff structures for gas.                                                                                               With the help of the simplified tariff model, it is possible to set tariffs for annual capacity products.          </t>
    </r>
    <r>
      <rPr>
        <sz val="11"/>
        <color rgb="FF006097"/>
        <rFont val="Calibri"/>
        <family val="2"/>
        <charset val="186"/>
      </rPr>
      <t xml:space="preserve"> </t>
    </r>
  </si>
  <si>
    <t>1.</t>
  </si>
  <si>
    <t>Forecasted capacities of natural gas transmission system entry and exit points.</t>
  </si>
  <si>
    <t>1.1.</t>
  </si>
  <si>
    <t>Capacities at the entry points of the transmission system</t>
  </si>
  <si>
    <t>kWh/year</t>
  </si>
  <si>
    <t>1.1.1.</t>
  </si>
  <si>
    <t>Entry point capacity Corneti</t>
  </si>
  <si>
    <t>1.1.2.</t>
  </si>
  <si>
    <t>Input point capacity Kiemenai</t>
  </si>
  <si>
    <t>1.1.3.</t>
  </si>
  <si>
    <t>Input point capacity Karksi</t>
  </si>
  <si>
    <t>1.1.4.</t>
  </si>
  <si>
    <t>Input pointcapacity from IPGK</t>
  </si>
  <si>
    <t>1.1.5.</t>
  </si>
  <si>
    <t>Entry point from Latvian production unit</t>
  </si>
  <si>
    <t>1.2.</t>
  </si>
  <si>
    <t xml:space="preserve">Exit point capacity of the transmission system </t>
  </si>
  <si>
    <t>1.2.1.</t>
  </si>
  <si>
    <t>Exit point capacity Corneti</t>
  </si>
  <si>
    <t>1.2.2.</t>
  </si>
  <si>
    <t>Exit point capacity Kiemenai</t>
  </si>
  <si>
    <t>1.2.3.</t>
  </si>
  <si>
    <t>Exit point capacity  Karksi</t>
  </si>
  <si>
    <t>1.2.4.</t>
  </si>
  <si>
    <t>Exit point capacity for supplying Latvian users</t>
  </si>
  <si>
    <t>1.2.5.</t>
  </si>
  <si>
    <t>Exit point capacity from natural gas storage</t>
  </si>
  <si>
    <t>1.3.</t>
  </si>
  <si>
    <t>Forecast of natural gas volumes supplied to gasified objects connected to the natural gas transmission and distribution system during the year</t>
  </si>
  <si>
    <t>kWh</t>
  </si>
  <si>
    <t>1.4.</t>
  </si>
  <si>
    <t>Charge for the use of the exit point for supplying Latvian users</t>
  </si>
  <si>
    <t>2.</t>
  </si>
  <si>
    <t>Discount applied to the tariffs of the entry point from the natural gas storage facility and the exit point to the natural gas storage facility</t>
  </si>
  <si>
    <t>%</t>
  </si>
  <si>
    <t>3.</t>
  </si>
  <si>
    <t xml:space="preserve">Cost of the total capacity reservation service </t>
  </si>
  <si>
    <t>EUR</t>
  </si>
  <si>
    <t>4.</t>
  </si>
  <si>
    <t>Inter-transmission system operator compensation (4.=1.3.*7.2)</t>
  </si>
  <si>
    <t>5.</t>
  </si>
  <si>
    <t>Costs attributable to biomethane entry point</t>
  </si>
  <si>
    <t>6.</t>
  </si>
  <si>
    <t>Permitted revenue (6.=3-4)</t>
  </si>
  <si>
    <t>7.</t>
  </si>
  <si>
    <t>Tariffs for annual capacity products</t>
  </si>
  <si>
    <t>7.1.</t>
  </si>
  <si>
    <t>Annual standard capacity product tariff for entry points from another transmission entry-exit system by FinEstLat single natural gas transmission entry-exit system transmission operators and regulators by agreement)</t>
  </si>
  <si>
    <t>EUR/kWh/d/year</t>
  </si>
  <si>
    <t>7.2.</t>
  </si>
  <si>
    <t>Annual standard capacity product tariff for entry points from another transmission entry-exit system</t>
  </si>
  <si>
    <t>EUR/kWh/d</t>
  </si>
  <si>
    <t>7.3.</t>
  </si>
  <si>
    <t>Annual standard capacity product tariff for the entry point from a natural gas storage facility (7.3=7.1*(1-2))</t>
  </si>
  <si>
    <t>7.4.</t>
  </si>
  <si>
    <t>Tariff of the annual standard capacity product for exit points to another transmission entry-exit system (7.4=7.1)</t>
  </si>
  <si>
    <t>7.5.</t>
  </si>
  <si>
    <t>Tariff of the annual standard capacity product for the exit point to the natural gas storage (7.5=7.4*(1-2))</t>
  </si>
  <si>
    <t>7.6.</t>
  </si>
  <si>
    <t>Tariff of the annual standard capacity product at entry points from renewable and low-carbon gas production facilities</t>
  </si>
  <si>
    <t>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</si>
</sst>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26]\ * #,##0.0000000\ ;\-[$€-426]\ * #,##0.0000000\ ;[$€-426]\ * \-#\ ;\ @\ "/>
    <numFmt numFmtId="165" formatCode="#,##0\ ;\-#,##0\ "/>
    <numFmt numFmtId="166" formatCode="0.0000000\ ;\-0.0000000\ "/>
    <numFmt numFmtId="167" formatCode="d\-mmm"/>
    <numFmt numFmtId="168" formatCode="#,##0.00000\ ;\-#,##0.00000\ "/>
  </numFmts>
  <fonts count="16" x14ac:knownFonts="1">
    <font>
      <sz val="11"/>
      <color rgb="FF000000"/>
      <name val="Calibri"/>
      <family val="2"/>
    </font>
    <font>
      <sz val="10"/>
      <name val="Arial"/>
      <family val="2"/>
    </font>
    <font>
      <b/>
      <sz val="14"/>
      <color rgb="FF006097"/>
      <name val="Calibri"/>
      <family val="2"/>
    </font>
    <font>
      <b/>
      <sz val="14"/>
      <name val="Calibri"/>
      <family val="2"/>
    </font>
    <font>
      <b/>
      <sz val="11"/>
      <name val="Calibri"/>
      <family val="2"/>
    </font>
    <font>
      <sz val="11"/>
      <name val="Calibri"/>
      <family val="2"/>
    </font>
    <font>
      <b/>
      <sz val="11"/>
      <color rgb="FFFF0000"/>
      <name val="Calibri"/>
      <family val="2"/>
    </font>
    <font>
      <b/>
      <sz val="11"/>
      <color rgb="FF006097"/>
      <name val="Calibri"/>
      <family val="2"/>
    </font>
    <font>
      <sz val="11"/>
      <color rgb="FF006097"/>
      <name val="Calibri"/>
      <family val="2"/>
    </font>
    <font>
      <sz val="11"/>
      <color rgb="FF2E75B6"/>
      <name val="Calibri"/>
      <family val="2"/>
    </font>
    <font>
      <b/>
      <sz val="11"/>
      <color rgb="FF2E75B6"/>
      <name val="Calibri"/>
      <family val="2"/>
    </font>
    <font>
      <sz val="11"/>
      <color rgb="FF000000"/>
      <name val="Calibri"/>
      <family val="2"/>
    </font>
    <font>
      <b/>
      <sz val="11"/>
      <color rgb="FFFF0000"/>
      <name val="Calibri"/>
      <family val="2"/>
      <charset val="186"/>
    </font>
    <font>
      <b/>
      <sz val="11"/>
      <color rgb="FF006097"/>
      <name val="Calibri"/>
      <family val="2"/>
      <charset val="186"/>
    </font>
    <font>
      <sz val="11"/>
      <color rgb="FF006097"/>
      <name val="Calibri"/>
      <family val="2"/>
      <charset val="186"/>
    </font>
    <font>
      <sz val="11"/>
      <color rgb="FF2E75B6"/>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rgb="FFFFE699"/>
        <bgColor rgb="FFFFCC99"/>
      </patternFill>
    </fill>
  </fills>
  <borders count="4">
    <border>
      <left/>
      <right/>
      <top/>
      <bottom/>
      <diagonal/>
    </border>
    <border>
      <left style="thin">
        <color rgb="FF006097"/>
      </left>
      <right style="thin">
        <color rgb="FF006097"/>
      </right>
      <top style="thin">
        <color rgb="FF006097"/>
      </top>
      <bottom style="thin">
        <color rgb="FF006097"/>
      </bottom>
      <diagonal/>
    </border>
    <border>
      <left style="thick">
        <color rgb="FF0070C0"/>
      </left>
      <right style="thick">
        <color rgb="FF0070C0"/>
      </right>
      <top style="thick">
        <color rgb="FF0070C0"/>
      </top>
      <bottom style="thick">
        <color rgb="FF0070C0"/>
      </bottom>
      <diagonal/>
    </border>
    <border>
      <left style="thick">
        <color rgb="FF2E75B6"/>
      </left>
      <right style="thick">
        <color rgb="FF2E75B6"/>
      </right>
      <top style="thick">
        <color rgb="FF2E75B6"/>
      </top>
      <bottom style="thick">
        <color rgb="FF2E75B6"/>
      </bottom>
      <diagonal/>
    </border>
  </borders>
  <cellStyleXfs count="5">
    <xf numFmtId="0" fontId="0" fillId="0" borderId="0"/>
    <xf numFmtId="9" fontId="11" fillId="0" borderId="0" applyBorder="0" applyProtection="0"/>
    <xf numFmtId="164" fontId="11" fillId="0" borderId="0"/>
    <xf numFmtId="164" fontId="1" fillId="0" borderId="0"/>
    <xf numFmtId="9" fontId="11" fillId="0" borderId="0" applyBorder="0" applyProtection="0"/>
  </cellStyleXfs>
  <cellXfs count="46">
    <xf numFmtId="0" fontId="0" fillId="0" borderId="0" xfId="0"/>
    <xf numFmtId="164" fontId="7" fillId="2" borderId="0" xfId="3" applyFont="1" applyFill="1" applyAlignment="1" applyProtection="1">
      <alignment horizontal="left" vertical="center"/>
      <protection locked="0"/>
    </xf>
    <xf numFmtId="164" fontId="4" fillId="2" borderId="0" xfId="3" applyFont="1" applyFill="1" applyAlignment="1" applyProtection="1">
      <alignment horizontal="center" vertical="center"/>
      <protection locked="0"/>
    </xf>
    <xf numFmtId="0" fontId="0" fillId="2" borderId="0" xfId="0" applyFill="1"/>
    <xf numFmtId="164" fontId="2" fillId="2" borderId="0" xfId="3" applyFont="1" applyFill="1" applyAlignment="1" applyProtection="1">
      <alignment vertical="center"/>
      <protection locked="0"/>
    </xf>
    <xf numFmtId="164" fontId="3" fillId="2" borderId="0" xfId="3" applyFont="1" applyFill="1" applyAlignment="1" applyProtection="1">
      <alignment vertical="center"/>
      <protection locked="0"/>
    </xf>
    <xf numFmtId="165" fontId="5" fillId="2" borderId="0" xfId="2" applyNumberFormat="1" applyFont="1" applyFill="1" applyAlignment="1" applyProtection="1">
      <alignment horizontal="center"/>
      <protection locked="0"/>
    </xf>
    <xf numFmtId="164" fontId="5" fillId="2" borderId="0" xfId="2" applyFont="1" applyFill="1" applyProtection="1">
      <protection locked="0"/>
    </xf>
    <xf numFmtId="164" fontId="5" fillId="2" borderId="0" xfId="2" applyFont="1" applyFill="1" applyAlignment="1" applyProtection="1">
      <alignment vertical="center"/>
      <protection locked="0"/>
    </xf>
    <xf numFmtId="0" fontId="0" fillId="2" borderId="0" xfId="0" applyFill="1" applyProtection="1">
      <protection locked="0"/>
    </xf>
    <xf numFmtId="164" fontId="7" fillId="2" borderId="0" xfId="3" applyFont="1" applyFill="1" applyAlignment="1" applyProtection="1">
      <alignment vertical="center"/>
      <protection locked="0"/>
    </xf>
    <xf numFmtId="164" fontId="7" fillId="2" borderId="0" xfId="3" applyFont="1" applyFill="1" applyAlignment="1" applyProtection="1">
      <alignment horizontal="left" vertical="center" wrapText="1"/>
      <protection locked="0"/>
    </xf>
    <xf numFmtId="0" fontId="7" fillId="2" borderId="0" xfId="0" applyFont="1" applyFill="1" applyProtection="1">
      <protection locked="0"/>
    </xf>
    <xf numFmtId="0" fontId="7" fillId="2" borderId="0" xfId="0" applyFont="1" applyFill="1" applyAlignment="1" applyProtection="1">
      <alignment vertical="center"/>
      <protection locked="0"/>
    </xf>
    <xf numFmtId="164" fontId="7" fillId="2" borderId="0" xfId="3" applyFont="1" applyFill="1" applyAlignment="1" applyProtection="1">
      <alignment horizontal="center" vertical="center"/>
      <protection locked="0"/>
    </xf>
    <xf numFmtId="165" fontId="7" fillId="3" borderId="2" xfId="3" applyNumberFormat="1" applyFont="1" applyFill="1" applyBorder="1" applyAlignment="1">
      <alignment horizontal="right" vertical="center"/>
    </xf>
    <xf numFmtId="165" fontId="7" fillId="2" borderId="0" xfId="3" applyNumberFormat="1" applyFont="1" applyFill="1" applyAlignment="1" applyProtection="1">
      <alignment horizontal="right" vertical="center"/>
      <protection locked="0"/>
    </xf>
    <xf numFmtId="0" fontId="8" fillId="2" borderId="0" xfId="0" applyFont="1" applyFill="1" applyProtection="1">
      <protection locked="0"/>
    </xf>
    <xf numFmtId="0" fontId="8" fillId="2" borderId="0" xfId="0" applyFont="1" applyFill="1" applyAlignment="1" applyProtection="1">
      <alignment vertical="center"/>
      <protection locked="0"/>
    </xf>
    <xf numFmtId="164" fontId="8" fillId="2" borderId="0" xfId="3" applyFont="1" applyFill="1" applyAlignment="1" applyProtection="1">
      <alignment horizontal="center" vertical="center"/>
      <protection locked="0"/>
    </xf>
    <xf numFmtId="165" fontId="8" fillId="2" borderId="0" xfId="3" applyNumberFormat="1" applyFont="1" applyFill="1" applyAlignment="1">
      <alignment horizontal="right" vertical="center"/>
    </xf>
    <xf numFmtId="165" fontId="8" fillId="2" borderId="0" xfId="3" applyNumberFormat="1" applyFont="1" applyFill="1" applyAlignment="1" applyProtection="1">
      <alignment horizontal="right"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vertical="top"/>
      <protection locked="0"/>
    </xf>
    <xf numFmtId="9" fontId="7" fillId="2" borderId="0" xfId="1" applyFont="1" applyFill="1" applyBorder="1" applyAlignment="1" applyProtection="1">
      <alignment horizontal="right" vertical="center" wrapText="1"/>
      <protection locked="0"/>
    </xf>
    <xf numFmtId="164" fontId="8" fillId="2" borderId="0" xfId="3" applyFont="1" applyFill="1" applyAlignment="1" applyProtection="1">
      <alignment vertical="top"/>
      <protection locked="0"/>
    </xf>
    <xf numFmtId="0" fontId="7" fillId="2" borderId="0" xfId="0" applyFont="1" applyFill="1" applyAlignment="1" applyProtection="1">
      <alignment wrapText="1"/>
      <protection locked="0"/>
    </xf>
    <xf numFmtId="165" fontId="7" fillId="2" borderId="0" xfId="3" applyNumberFormat="1" applyFont="1" applyFill="1" applyAlignment="1">
      <alignment horizontal="right" vertical="center"/>
    </xf>
    <xf numFmtId="165" fontId="7" fillId="3" borderId="3" xfId="3" applyNumberFormat="1" applyFont="1" applyFill="1" applyBorder="1" applyAlignment="1">
      <alignment horizontal="right" vertical="center"/>
    </xf>
    <xf numFmtId="0" fontId="6" fillId="2" borderId="0" xfId="3" applyNumberFormat="1" applyFont="1" applyFill="1" applyAlignment="1" applyProtection="1">
      <alignment horizontal="center" vertical="center" wrapText="1" shrinkToFit="1"/>
      <protection locked="0"/>
    </xf>
    <xf numFmtId="0" fontId="10" fillId="2" borderId="0" xfId="0" applyFont="1" applyFill="1" applyAlignment="1" applyProtection="1">
      <alignment vertical="top"/>
      <protection locked="0"/>
    </xf>
    <xf numFmtId="0" fontId="7" fillId="2" borderId="0" xfId="2" applyNumberFormat="1" applyFont="1" applyFill="1" applyAlignment="1" applyProtection="1">
      <alignment vertical="center" wrapText="1"/>
      <protection locked="0"/>
    </xf>
    <xf numFmtId="164" fontId="7" fillId="2" borderId="0" xfId="2" applyFont="1" applyFill="1" applyAlignment="1" applyProtection="1">
      <alignment vertical="center"/>
      <protection locked="0"/>
    </xf>
    <xf numFmtId="166" fontId="7" fillId="2" borderId="0" xfId="3" applyNumberFormat="1" applyFont="1" applyFill="1" applyAlignment="1">
      <alignment horizontal="right" vertical="center"/>
    </xf>
    <xf numFmtId="167" fontId="9" fillId="2" borderId="0" xfId="0" applyNumberFormat="1" applyFont="1" applyFill="1" applyAlignment="1" applyProtection="1">
      <alignment vertical="top"/>
      <protection locked="0"/>
    </xf>
    <xf numFmtId="0" fontId="8" fillId="2" borderId="0" xfId="0" applyFont="1" applyFill="1" applyAlignment="1" applyProtection="1">
      <alignment vertical="center" wrapText="1"/>
      <protection locked="0"/>
    </xf>
    <xf numFmtId="164" fontId="8" fillId="2" borderId="0" xfId="3" applyFont="1" applyFill="1" applyAlignment="1" applyProtection="1">
      <alignment vertical="center"/>
      <protection locked="0"/>
    </xf>
    <xf numFmtId="168" fontId="8" fillId="3" borderId="1" xfId="3" applyNumberFormat="1" applyFont="1" applyFill="1" applyBorder="1" applyAlignment="1">
      <alignment horizontal="right" vertical="center"/>
    </xf>
    <xf numFmtId="164" fontId="8" fillId="2" borderId="0" xfId="2" applyFont="1" applyFill="1" applyAlignment="1" applyProtection="1">
      <alignment vertical="center"/>
      <protection locked="0"/>
    </xf>
    <xf numFmtId="166" fontId="8" fillId="2" borderId="0" xfId="3" applyNumberFormat="1" applyFont="1" applyFill="1" applyAlignment="1">
      <alignment horizontal="right" vertical="center"/>
    </xf>
    <xf numFmtId="166" fontId="7" fillId="3" borderId="2" xfId="3" applyNumberFormat="1" applyFont="1" applyFill="1" applyBorder="1" applyAlignment="1">
      <alignment horizontal="right" vertical="center"/>
    </xf>
    <xf numFmtId="167" fontId="10" fillId="2" borderId="0" xfId="0" applyNumberFormat="1" applyFont="1" applyFill="1" applyAlignment="1" applyProtection="1">
      <alignment vertical="top"/>
      <protection locked="0"/>
    </xf>
    <xf numFmtId="164" fontId="4" fillId="2" borderId="0" xfId="3" applyFont="1" applyFill="1" applyAlignment="1" applyProtection="1">
      <alignment horizontal="center" vertical="center"/>
      <protection locked="0"/>
    </xf>
    <xf numFmtId="0" fontId="12"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164" fontId="7" fillId="2" borderId="0" xfId="3" applyFont="1" applyFill="1" applyAlignment="1" applyProtection="1">
      <alignment horizontal="left" vertical="center"/>
      <protection locked="0"/>
    </xf>
  </cellXfs>
  <cellStyles count="5">
    <cellStyle name="Normal 3" xfId="2" xr:uid="{00000000-0005-0000-0000-000006000000}"/>
    <cellStyle name="Normal 7 2_Sheet1" xfId="3" xr:uid="{00000000-0005-0000-0000-000007000000}"/>
    <cellStyle name="Parasts" xfId="0" builtinId="0"/>
    <cellStyle name="Percent 4" xfId="4" xr:uid="{00000000-0005-0000-0000-000008000000}"/>
    <cellStyle name="Procenti"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097"/>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2E75B6"/>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MJ48"/>
  <sheetViews>
    <sheetView tabSelected="1" topLeftCell="A24" zoomScaleNormal="100" zoomScalePageLayoutView="60" workbookViewId="0">
      <selection activeCell="C52" sqref="C52"/>
    </sheetView>
  </sheetViews>
  <sheetFormatPr defaultColWidth="8.85546875" defaultRowHeight="15" x14ac:dyDescent="0.25"/>
  <cols>
    <col min="1" max="2" width="8.85546875" style="3"/>
    <col min="3" max="3" width="71.42578125" style="3" customWidth="1"/>
    <col min="4" max="4" width="20.42578125" style="3" customWidth="1"/>
    <col min="5" max="6" width="17.5703125" style="3" customWidth="1"/>
    <col min="7" max="7" width="20.5703125" style="3" customWidth="1"/>
    <col min="8" max="1024" width="8.85546875" style="3"/>
  </cols>
  <sheetData>
    <row r="3" spans="2:7" ht="18.75" x14ac:dyDescent="0.25">
      <c r="B3" s="4" t="s">
        <v>0</v>
      </c>
      <c r="C3" s="4"/>
      <c r="D3" s="4"/>
      <c r="E3" s="4"/>
      <c r="F3" s="4"/>
      <c r="G3" s="5"/>
    </row>
    <row r="4" spans="2:7" x14ac:dyDescent="0.25">
      <c r="B4" s="42"/>
      <c r="C4" s="42"/>
      <c r="D4" s="42"/>
      <c r="E4" s="42"/>
      <c r="F4" s="42"/>
      <c r="G4" s="42"/>
    </row>
    <row r="5" spans="2:7" x14ac:dyDescent="0.25">
      <c r="B5" s="6"/>
      <c r="C5" s="7"/>
      <c r="D5" s="8"/>
      <c r="E5" s="8"/>
      <c r="F5" s="8"/>
      <c r="G5" s="9"/>
    </row>
    <row r="6" spans="2:7" ht="120.95" customHeight="1" x14ac:dyDescent="0.25">
      <c r="B6" s="43" t="s">
        <v>1</v>
      </c>
      <c r="C6" s="44"/>
      <c r="D6" s="44"/>
      <c r="E6" s="9"/>
      <c r="F6" s="9"/>
      <c r="G6" s="9"/>
    </row>
    <row r="8" spans="2:7" x14ac:dyDescent="0.25">
      <c r="B8" s="10" t="s">
        <v>2</v>
      </c>
      <c r="C8" s="45" t="s">
        <v>3</v>
      </c>
      <c r="D8" s="45"/>
      <c r="E8" s="45"/>
      <c r="F8" s="45"/>
    </row>
    <row r="9" spans="2:7" ht="6" customHeight="1" x14ac:dyDescent="0.25">
      <c r="B9" s="10"/>
      <c r="C9" s="1"/>
      <c r="D9" s="1"/>
      <c r="E9" s="11"/>
      <c r="F9" s="11"/>
    </row>
    <row r="10" spans="2:7" x14ac:dyDescent="0.25">
      <c r="B10" s="12" t="s">
        <v>4</v>
      </c>
      <c r="C10" s="13" t="s">
        <v>5</v>
      </c>
      <c r="D10" s="14" t="s">
        <v>6</v>
      </c>
      <c r="E10" s="15">
        <f>SUM(E11:E15)</f>
        <v>23771224</v>
      </c>
      <c r="F10" s="16"/>
    </row>
    <row r="11" spans="2:7" x14ac:dyDescent="0.25">
      <c r="B11" s="17" t="s">
        <v>7</v>
      </c>
      <c r="C11" s="18" t="s">
        <v>8</v>
      </c>
      <c r="D11" s="19" t="s">
        <v>6</v>
      </c>
      <c r="E11" s="20">
        <v>0</v>
      </c>
      <c r="F11" s="21"/>
    </row>
    <row r="12" spans="2:7" x14ac:dyDescent="0.25">
      <c r="B12" s="17" t="s">
        <v>9</v>
      </c>
      <c r="C12" s="18" t="s">
        <v>10</v>
      </c>
      <c r="D12" s="19" t="s">
        <v>6</v>
      </c>
      <c r="E12" s="20">
        <v>13501815</v>
      </c>
      <c r="F12" s="21"/>
    </row>
    <row r="13" spans="2:7" x14ac:dyDescent="0.25">
      <c r="B13" s="17" t="s">
        <v>11</v>
      </c>
      <c r="C13" s="18" t="s">
        <v>12</v>
      </c>
      <c r="D13" s="19" t="s">
        <v>6</v>
      </c>
      <c r="E13" s="20">
        <v>0</v>
      </c>
      <c r="F13" s="21"/>
    </row>
    <row r="14" spans="2:7" x14ac:dyDescent="0.25">
      <c r="B14" s="17" t="s">
        <v>13</v>
      </c>
      <c r="C14" s="18" t="s">
        <v>14</v>
      </c>
      <c r="D14" s="19" t="s">
        <v>6</v>
      </c>
      <c r="E14" s="21">
        <v>9628622</v>
      </c>
      <c r="F14" s="21"/>
    </row>
    <row r="15" spans="2:7" x14ac:dyDescent="0.25">
      <c r="B15" s="17" t="s">
        <v>15</v>
      </c>
      <c r="C15" s="18" t="s">
        <v>16</v>
      </c>
      <c r="D15" s="19" t="s">
        <v>6</v>
      </c>
      <c r="E15" s="21">
        <v>640787</v>
      </c>
      <c r="F15" s="21"/>
    </row>
    <row r="16" spans="2:7" ht="15.6" customHeight="1" x14ac:dyDescent="0.25">
      <c r="B16" s="17"/>
      <c r="C16" s="18"/>
      <c r="D16" s="19"/>
      <c r="E16" s="21"/>
      <c r="F16" s="21"/>
    </row>
    <row r="17" spans="2:6" ht="15.6" customHeight="1" x14ac:dyDescent="0.25">
      <c r="B17" s="12" t="s">
        <v>17</v>
      </c>
      <c r="C17" s="13" t="s">
        <v>18</v>
      </c>
      <c r="D17" s="14" t="s">
        <v>6</v>
      </c>
      <c r="E17" s="15">
        <f>SUM(E18:E22)</f>
        <v>21655012</v>
      </c>
      <c r="F17" s="16"/>
    </row>
    <row r="18" spans="2:6" x14ac:dyDescent="0.25">
      <c r="B18" s="17" t="s">
        <v>19</v>
      </c>
      <c r="C18" s="18" t="s">
        <v>20</v>
      </c>
      <c r="D18" s="19" t="s">
        <v>6</v>
      </c>
      <c r="E18" s="20">
        <v>0</v>
      </c>
      <c r="F18" s="21"/>
    </row>
    <row r="19" spans="2:6" x14ac:dyDescent="0.25">
      <c r="B19" s="17" t="s">
        <v>21</v>
      </c>
      <c r="C19" s="18" t="s">
        <v>22</v>
      </c>
      <c r="D19" s="19" t="s">
        <v>6</v>
      </c>
      <c r="E19" s="21">
        <v>1979818</v>
      </c>
      <c r="F19" s="21"/>
    </row>
    <row r="20" spans="2:6" x14ac:dyDescent="0.25">
      <c r="B20" s="17" t="s">
        <v>23</v>
      </c>
      <c r="C20" s="18" t="s">
        <v>24</v>
      </c>
      <c r="D20" s="19" t="s">
        <v>6</v>
      </c>
      <c r="E20" s="20">
        <v>0</v>
      </c>
      <c r="F20" s="21"/>
    </row>
    <row r="21" spans="2:6" x14ac:dyDescent="0.25">
      <c r="B21" s="17" t="s">
        <v>25</v>
      </c>
      <c r="C21" s="18" t="s">
        <v>26</v>
      </c>
      <c r="D21" s="19" t="s">
        <v>6</v>
      </c>
      <c r="E21" s="21">
        <v>8596068</v>
      </c>
      <c r="F21" s="21"/>
    </row>
    <row r="22" spans="2:6" x14ac:dyDescent="0.25">
      <c r="B22" s="17" t="s">
        <v>27</v>
      </c>
      <c r="C22" s="18" t="s">
        <v>28</v>
      </c>
      <c r="D22" s="19" t="s">
        <v>6</v>
      </c>
      <c r="E22" s="21">
        <v>11079126</v>
      </c>
      <c r="F22" s="21"/>
    </row>
    <row r="23" spans="2:6" ht="12" customHeight="1" x14ac:dyDescent="0.25">
      <c r="B23" s="17"/>
      <c r="C23" s="18"/>
      <c r="D23" s="19"/>
      <c r="E23" s="21"/>
      <c r="F23" s="21"/>
    </row>
    <row r="24" spans="2:6" ht="26.45" customHeight="1" x14ac:dyDescent="0.25">
      <c r="B24" s="13" t="s">
        <v>29</v>
      </c>
      <c r="C24" s="22" t="s">
        <v>30</v>
      </c>
      <c r="D24" s="14" t="s">
        <v>31</v>
      </c>
      <c r="E24" s="16">
        <v>8596068000</v>
      </c>
      <c r="F24" s="21"/>
    </row>
    <row r="25" spans="2:6" x14ac:dyDescent="0.25">
      <c r="B25" s="13" t="s">
        <v>32</v>
      </c>
      <c r="C25" s="22" t="s">
        <v>33</v>
      </c>
      <c r="D25" s="14" t="s">
        <v>31</v>
      </c>
      <c r="E25" s="16">
        <v>10474904543.5865</v>
      </c>
      <c r="F25" s="2"/>
    </row>
    <row r="26" spans="2:6" ht="6" customHeight="1" x14ac:dyDescent="0.25">
      <c r="B26" s="13"/>
      <c r="C26" s="22"/>
      <c r="D26" s="14"/>
      <c r="E26" s="16"/>
      <c r="F26" s="2"/>
    </row>
    <row r="27" spans="2:6" ht="30" x14ac:dyDescent="0.25">
      <c r="B27" s="23" t="s">
        <v>34</v>
      </c>
      <c r="C27" s="22" t="s">
        <v>35</v>
      </c>
      <c r="D27" s="14" t="s">
        <v>36</v>
      </c>
      <c r="E27" s="24">
        <v>1</v>
      </c>
      <c r="F27" s="2"/>
    </row>
    <row r="28" spans="2:6" ht="5.45" customHeight="1" x14ac:dyDescent="0.25">
      <c r="B28" s="17"/>
      <c r="C28" s="22"/>
      <c r="D28" s="14"/>
      <c r="E28" s="24"/>
      <c r="F28" s="2"/>
    </row>
    <row r="29" spans="2:6" x14ac:dyDescent="0.25">
      <c r="B29" s="12" t="s">
        <v>37</v>
      </c>
      <c r="C29" s="13" t="s">
        <v>38</v>
      </c>
      <c r="D29" s="14" t="s">
        <v>39</v>
      </c>
      <c r="E29" s="16">
        <v>42655775.1489802</v>
      </c>
      <c r="F29" s="2"/>
    </row>
    <row r="30" spans="2:6" ht="6" customHeight="1" x14ac:dyDescent="0.25">
      <c r="B30" s="17"/>
      <c r="C30" s="25"/>
      <c r="D30" s="19"/>
      <c r="E30" s="21"/>
      <c r="F30" s="2"/>
    </row>
    <row r="31" spans="2:6" x14ac:dyDescent="0.25">
      <c r="B31" s="12" t="s">
        <v>40</v>
      </c>
      <c r="C31" s="26" t="s">
        <v>41</v>
      </c>
      <c r="D31" s="14" t="s">
        <v>39</v>
      </c>
      <c r="E31" s="15">
        <f>E24*E38</f>
        <v>3362357.8859178084</v>
      </c>
      <c r="F31" s="2"/>
    </row>
    <row r="32" spans="2:6" ht="6" customHeight="1" x14ac:dyDescent="0.25">
      <c r="B32" s="17"/>
      <c r="C32" s="26"/>
      <c r="D32" s="14"/>
      <c r="E32" s="27"/>
      <c r="F32" s="2"/>
    </row>
    <row r="33" spans="2:6" ht="29.45" customHeight="1" x14ac:dyDescent="0.25">
      <c r="B33" s="12" t="s">
        <v>42</v>
      </c>
      <c r="C33" s="26" t="s">
        <v>43</v>
      </c>
      <c r="D33" s="14" t="s">
        <v>39</v>
      </c>
      <c r="E33" s="28">
        <f>211.5*1000</f>
        <v>211500</v>
      </c>
      <c r="F33" s="29"/>
    </row>
    <row r="34" spans="2:6" ht="6" customHeight="1" x14ac:dyDescent="0.25">
      <c r="B34" s="17"/>
      <c r="C34" s="26"/>
      <c r="D34" s="14"/>
      <c r="E34" s="27"/>
      <c r="F34" s="2"/>
    </row>
    <row r="35" spans="2:6" x14ac:dyDescent="0.25">
      <c r="B35" s="12" t="s">
        <v>44</v>
      </c>
      <c r="C35" s="13" t="s">
        <v>45</v>
      </c>
      <c r="D35" s="14" t="s">
        <v>39</v>
      </c>
      <c r="E35" s="28">
        <f>E29-E31</f>
        <v>39293417.263062395</v>
      </c>
    </row>
    <row r="36" spans="2:6" x14ac:dyDescent="0.25">
      <c r="B36" s="12" t="s">
        <v>46</v>
      </c>
      <c r="C36" s="13" t="s">
        <v>47</v>
      </c>
      <c r="D36" s="9"/>
      <c r="E36" s="21"/>
      <c r="F36" s="2"/>
    </row>
    <row r="37" spans="2:6" ht="57" customHeight="1" x14ac:dyDescent="0.25">
      <c r="B37" s="30" t="s">
        <v>48</v>
      </c>
      <c r="C37" s="31" t="s">
        <v>49</v>
      </c>
      <c r="D37" s="32" t="s">
        <v>50</v>
      </c>
      <c r="E37" s="33">
        <v>0.14277000000000001</v>
      </c>
      <c r="F37" s="2"/>
    </row>
    <row r="38" spans="2:6" ht="30" x14ac:dyDescent="0.25">
      <c r="B38" s="34" t="s">
        <v>51</v>
      </c>
      <c r="C38" s="35" t="s">
        <v>52</v>
      </c>
      <c r="D38" s="36" t="s">
        <v>53</v>
      </c>
      <c r="E38" s="37">
        <f>E37/365</f>
        <v>3.9115068493150685E-4</v>
      </c>
      <c r="F38" s="2"/>
    </row>
    <row r="39" spans="2:6" ht="6" customHeight="1" x14ac:dyDescent="0.25">
      <c r="B39" s="30"/>
      <c r="C39" s="31"/>
      <c r="D39" s="38"/>
      <c r="E39" s="39"/>
      <c r="F39" s="2"/>
    </row>
    <row r="40" spans="2:6" ht="30" x14ac:dyDescent="0.25">
      <c r="B40" s="30" t="s">
        <v>54</v>
      </c>
      <c r="C40" s="31" t="s">
        <v>55</v>
      </c>
      <c r="D40" s="32" t="s">
        <v>50</v>
      </c>
      <c r="E40" s="40">
        <f>E37*(1-E27)</f>
        <v>0</v>
      </c>
      <c r="F40" s="2"/>
    </row>
    <row r="41" spans="2:6" ht="6" customHeight="1" x14ac:dyDescent="0.25">
      <c r="B41" s="30"/>
      <c r="C41" s="31"/>
      <c r="D41" s="38"/>
      <c r="E41" s="39"/>
      <c r="F41" s="2"/>
    </row>
    <row r="42" spans="2:6" ht="30" x14ac:dyDescent="0.25">
      <c r="B42" s="30" t="s">
        <v>56</v>
      </c>
      <c r="C42" s="31" t="s">
        <v>57</v>
      </c>
      <c r="D42" s="32" t="s">
        <v>50</v>
      </c>
      <c r="E42" s="40">
        <f>E37</f>
        <v>0.14277000000000001</v>
      </c>
      <c r="F42" s="2"/>
    </row>
    <row r="43" spans="2:6" ht="6" customHeight="1" x14ac:dyDescent="0.25">
      <c r="B43" s="30"/>
      <c r="C43" s="31"/>
      <c r="D43" s="38"/>
      <c r="E43" s="39"/>
      <c r="F43" s="2"/>
    </row>
    <row r="44" spans="2:6" ht="30" x14ac:dyDescent="0.25">
      <c r="B44" s="30" t="s">
        <v>58</v>
      </c>
      <c r="C44" s="31" t="s">
        <v>59</v>
      </c>
      <c r="D44" s="32" t="s">
        <v>50</v>
      </c>
      <c r="E44" s="40">
        <f>E42*(1-E27)</f>
        <v>0</v>
      </c>
      <c r="F44" s="2"/>
    </row>
    <row r="45" spans="2:6" ht="6" customHeight="1" x14ac:dyDescent="0.25">
      <c r="B45" s="30"/>
      <c r="C45" s="31"/>
      <c r="D45" s="38"/>
      <c r="E45" s="39"/>
      <c r="F45" s="2"/>
    </row>
    <row r="46" spans="2:6" ht="27" customHeight="1" x14ac:dyDescent="0.25">
      <c r="B46" s="30" t="s">
        <v>60</v>
      </c>
      <c r="C46" s="31" t="s">
        <v>61</v>
      </c>
      <c r="D46" s="32" t="s">
        <v>50</v>
      </c>
      <c r="E46" s="40">
        <f>E33/E15</f>
        <v>0.33006287580740556</v>
      </c>
      <c r="F46" s="2"/>
    </row>
    <row r="47" spans="2:6" ht="6" customHeight="1" x14ac:dyDescent="0.25">
      <c r="B47" s="30"/>
      <c r="C47" s="31"/>
      <c r="D47" s="38"/>
      <c r="E47" s="39"/>
      <c r="F47" s="2"/>
    </row>
    <row r="48" spans="2:6" ht="30" customHeight="1" x14ac:dyDescent="0.25">
      <c r="B48" s="41" t="s">
        <v>62</v>
      </c>
      <c r="C48" s="31" t="s">
        <v>33</v>
      </c>
      <c r="D48" s="32" t="s">
        <v>50</v>
      </c>
      <c r="E48" s="40">
        <f>(E35*0.93-E46*E15)/E25</f>
        <v>3.4684209200639203E-3</v>
      </c>
      <c r="F48" s="2"/>
    </row>
  </sheetData>
  <sheetProtection sheet="1" objects="1" scenarios="1" insertColumns="0" insertRows="0" deleteColumns="0" deleteRows="0"/>
  <mergeCells count="3">
    <mergeCell ref="B4:G4"/>
    <mergeCell ref="B6:D6"/>
    <mergeCell ref="C8:F8"/>
  </mergeCells>
  <pageMargins left="0.7" right="0.7" top="0.75" bottom="0.75" header="0.51180555555555496" footer="0.51180555555555496"/>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39424fa29d30032d74659d39ae2c2b42">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d1d4d71cc745fc2de9e26f11f5cfac69"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2EFEAE-C76C-4962-8728-91866A689B75}">
  <ds:schemaRefs>
    <ds:schemaRef ds:uri="http://schemas.microsoft.com/sharepoint/v3/contenttype/forms"/>
  </ds:schemaRefs>
</ds:datastoreItem>
</file>

<file path=customXml/itemProps2.xml><?xml version="1.0" encoding="utf-8"?>
<ds:datastoreItem xmlns:ds="http://schemas.openxmlformats.org/officeDocument/2006/customXml" ds:itemID="{93718208-871B-41D7-8A84-C533929A747B}">
  <ds:schemaRefs>
    <ds:schemaRef ds:uri="http://schemas.microsoft.com/office/2006/metadata/properties"/>
    <ds:schemaRef ds:uri="http://schemas.microsoft.com/office/infopath/2007/PartnerControls"/>
    <ds:schemaRef ds:uri="f359956b-1d07-4536-bdc6-9866f86c1bfc"/>
    <ds:schemaRef ds:uri="21f7a9fe-7315-4d12-abaf-ae2e09d19234"/>
  </ds:schemaRefs>
</ds:datastoreItem>
</file>

<file path=customXml/itemProps3.xml><?xml version="1.0" encoding="utf-8"?>
<ds:datastoreItem xmlns:ds="http://schemas.openxmlformats.org/officeDocument/2006/customXml" ds:itemID="{B041EB53-6967-4436-B5FB-3F84D20A2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Tariffs for annual capacity pro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Svetlana Vītola</cp:lastModifiedBy>
  <cp:revision/>
  <dcterms:created xsi:type="dcterms:W3CDTF">2025-12-29T13:49:23Z</dcterms:created>
  <dcterms:modified xsi:type="dcterms:W3CDTF">2026-01-08T09:42:01Z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2022-12-13T06:48:05Z</dcterms:created>
  <dc:creator>Indra Niedrīte</dc:creator>
  <dc:description/>
  <dc:language>en-US</dc:language>
  <cp:lastModifiedBy>Svetlana Vītola</cp:lastModifiedBy>
  <dcterms:modified xsi:type="dcterms:W3CDTF">2025-12-05T07:46:07Z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