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Pasts/"/>
    </mc:Choice>
  </mc:AlternateContent>
  <xr:revisionPtr revIDLastSave="0" documentId="8_{86848023-A267-4D45-BCF5-BF8ACCD56D07}" xr6:coauthVersionLast="36" xr6:coauthVersionMax="36" xr10:uidLastSave="{00000000-0000-0000-0000-000000000000}"/>
  <bookViews>
    <workbookView xWindow="-120" yWindow="-120" windowWidth="25440" windowHeight="15390" firstSheet="2" activeTab="2" xr2:uid="{00000000-000D-0000-FFFF-FFFF00000000}"/>
  </bookViews>
  <sheets>
    <sheet name="Sheet1" sheetId="1" state="hidden" r:id="rId1"/>
    <sheet name="Pirms korekcijām" sheetId="2" state="hidden" r:id="rId2"/>
    <sheet name="Tarifu apkopojums" sheetId="6" r:id="rId3"/>
    <sheet name="Valstis - pakas" sheetId="7" r:id="rId4"/>
    <sheet name="Valstis - vēstules" sheetId="8" r:id="rId5"/>
    <sheet name="New pēc korekcijām" sheetId="4" state="hidden" r:id="rId6"/>
    <sheet name="Sheet2" sheetId="5" state="hidden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" i="6" l="1"/>
  <c r="C45" i="4" l="1"/>
  <c r="C44" i="4"/>
  <c r="I5" i="4" l="1"/>
  <c r="I6" i="4"/>
  <c r="I7" i="4"/>
  <c r="I4" i="4"/>
  <c r="J5" i="4"/>
  <c r="J6" i="4"/>
  <c r="J7" i="4"/>
  <c r="J4" i="4"/>
  <c r="G5" i="4"/>
  <c r="G6" i="4"/>
  <c r="G7" i="4"/>
  <c r="G4" i="4"/>
  <c r="F5" i="4"/>
  <c r="F6" i="4"/>
  <c r="F7" i="4"/>
  <c r="F4" i="4"/>
  <c r="D5" i="4"/>
  <c r="D6" i="4"/>
  <c r="D7" i="4"/>
  <c r="D4" i="4"/>
  <c r="J21" i="4"/>
  <c r="J22" i="4"/>
  <c r="J23" i="4"/>
  <c r="J20" i="4"/>
  <c r="G21" i="4"/>
  <c r="G22" i="4"/>
  <c r="G23" i="4"/>
  <c r="G20" i="4"/>
  <c r="B21" i="4" l="1"/>
  <c r="B22" i="4"/>
  <c r="B23" i="4"/>
  <c r="B20" i="4"/>
  <c r="C48" i="4"/>
  <c r="C47" i="4"/>
  <c r="C46" i="4"/>
  <c r="J40" i="4"/>
  <c r="G40" i="4"/>
  <c r="D40" i="4"/>
  <c r="J39" i="4"/>
  <c r="G39" i="4"/>
  <c r="D39" i="4"/>
  <c r="J38" i="4"/>
  <c r="G38" i="4"/>
  <c r="D38" i="4"/>
  <c r="J37" i="4"/>
  <c r="G37" i="4"/>
  <c r="D37" i="4"/>
  <c r="H9" i="4"/>
  <c r="H8" i="4"/>
  <c r="D21" i="4" l="1"/>
  <c r="F21" i="4"/>
  <c r="I21" i="4"/>
  <c r="I20" i="4"/>
  <c r="F20" i="4"/>
  <c r="D20" i="4"/>
  <c r="D23" i="4"/>
  <c r="I23" i="4"/>
  <c r="F23" i="4"/>
  <c r="I22" i="4"/>
  <c r="D22" i="4"/>
  <c r="F22" i="4"/>
  <c r="D118" i="2"/>
  <c r="D119" i="2"/>
  <c r="D101" i="2"/>
  <c r="D102" i="2"/>
  <c r="J125" i="2" l="1"/>
  <c r="G125" i="2"/>
  <c r="D125" i="2"/>
  <c r="J124" i="2"/>
  <c r="G124" i="2"/>
  <c r="D124" i="2"/>
  <c r="J123" i="2"/>
  <c r="G123" i="2"/>
  <c r="D123" i="2"/>
  <c r="J122" i="2"/>
  <c r="G122" i="2"/>
  <c r="D122" i="2"/>
  <c r="D117" i="2"/>
  <c r="D116" i="2"/>
  <c r="D115" i="2"/>
  <c r="D114" i="2"/>
  <c r="J108" i="2"/>
  <c r="J107" i="2"/>
  <c r="J106" i="2"/>
  <c r="J105" i="2"/>
  <c r="G108" i="2"/>
  <c r="G107" i="2"/>
  <c r="G106" i="2"/>
  <c r="G105" i="2"/>
  <c r="D108" i="2"/>
  <c r="D107" i="2"/>
  <c r="D106" i="2"/>
  <c r="D105" i="2"/>
  <c r="D98" i="2"/>
  <c r="D99" i="2"/>
  <c r="D100" i="2"/>
  <c r="D97" i="2"/>
  <c r="C87" i="2" l="1"/>
  <c r="C88" i="2"/>
  <c r="C89" i="2"/>
  <c r="C90" i="2"/>
  <c r="C86" i="2"/>
  <c r="J80" i="2" l="1"/>
  <c r="J79" i="2"/>
  <c r="J78" i="2"/>
  <c r="J77" i="2"/>
  <c r="G80" i="2"/>
  <c r="G79" i="2"/>
  <c r="G78" i="2"/>
  <c r="G77" i="2"/>
  <c r="D78" i="2"/>
  <c r="D79" i="2"/>
  <c r="D80" i="2"/>
  <c r="D77" i="2"/>
  <c r="H49" i="2" l="1"/>
  <c r="H48" i="2"/>
  <c r="H27" i="2" l="1"/>
  <c r="H63" i="2" s="1"/>
  <c r="H24" i="2"/>
  <c r="H60" i="2" s="1"/>
  <c r="H30" i="2"/>
  <c r="H33" i="2"/>
  <c r="H34" i="2"/>
  <c r="H32" i="2"/>
  <c r="E35" i="2"/>
  <c r="H29" i="2"/>
  <c r="C26" i="2"/>
  <c r="C62" i="2" s="1"/>
  <c r="C33" i="2"/>
  <c r="C24" i="2"/>
  <c r="C60" i="2" s="1"/>
  <c r="E29" i="2"/>
  <c r="E26" i="2"/>
  <c r="E62" i="2" s="1"/>
  <c r="C34" i="2"/>
  <c r="E25" i="2"/>
  <c r="E61" i="2" s="1"/>
  <c r="C29" i="2"/>
  <c r="C30" i="2"/>
  <c r="E32" i="2"/>
  <c r="C32" i="2"/>
  <c r="C28" i="2"/>
  <c r="E28" i="2"/>
  <c r="E24" i="2"/>
  <c r="E60" i="2" s="1"/>
  <c r="J32" i="2" l="1"/>
  <c r="J24" i="2"/>
  <c r="J60" i="2" s="1"/>
  <c r="H7" i="2"/>
  <c r="H44" i="2" s="1"/>
  <c r="J29" i="2"/>
  <c r="G32" i="2"/>
  <c r="G29" i="2"/>
  <c r="G24" i="2"/>
  <c r="G60" i="2" s="1"/>
  <c r="G28" i="2"/>
  <c r="G26" i="2"/>
  <c r="G62" i="2" s="1"/>
  <c r="H28" i="2"/>
  <c r="H26" i="2"/>
  <c r="H62" i="2" s="1"/>
  <c r="H35" i="2"/>
  <c r="H25" i="2"/>
  <c r="H61" i="2" s="1"/>
  <c r="H31" i="2"/>
  <c r="E27" i="2"/>
  <c r="E31" i="2"/>
  <c r="E34" i="2"/>
  <c r="J34" i="2" s="1"/>
  <c r="E33" i="2"/>
  <c r="J33" i="2" s="1"/>
  <c r="E30" i="2"/>
  <c r="J30" i="2" s="1"/>
  <c r="C35" i="2"/>
  <c r="G35" i="2" s="1"/>
  <c r="C27" i="2"/>
  <c r="C63" i="2" s="1"/>
  <c r="C31" i="2"/>
  <c r="C25" i="2"/>
  <c r="C17" i="2"/>
  <c r="H17" i="2"/>
  <c r="B16" i="2"/>
  <c r="B33" i="2" s="1"/>
  <c r="D33" i="2" s="1"/>
  <c r="H9" i="2"/>
  <c r="H46" i="2" s="1"/>
  <c r="E15" i="2"/>
  <c r="H16" i="2"/>
  <c r="H15" i="2"/>
  <c r="C10" i="2"/>
  <c r="C47" i="2" s="1"/>
  <c r="C11" i="2"/>
  <c r="H13" i="2"/>
  <c r="H14" i="2"/>
  <c r="E13" i="2"/>
  <c r="E18" i="2"/>
  <c r="C9" i="2"/>
  <c r="C46" i="2" s="1"/>
  <c r="H18" i="2"/>
  <c r="B15" i="2"/>
  <c r="B32" i="2" s="1"/>
  <c r="D32" i="2" s="1"/>
  <c r="B13" i="2"/>
  <c r="B30" i="2" s="1"/>
  <c r="D30" i="2" s="1"/>
  <c r="E14" i="2"/>
  <c r="H11" i="2"/>
  <c r="B8" i="2"/>
  <c r="B9" i="2"/>
  <c r="B14" i="2"/>
  <c r="B31" i="2" s="1"/>
  <c r="E17" i="2"/>
  <c r="H8" i="2"/>
  <c r="H45" i="2" s="1"/>
  <c r="C8" i="2"/>
  <c r="C45" i="2" s="1"/>
  <c r="B10" i="2"/>
  <c r="B7" i="2"/>
  <c r="B17" i="2"/>
  <c r="B34" i="2" s="1"/>
  <c r="D34" i="2" s="1"/>
  <c r="B18" i="2"/>
  <c r="B35" i="2" s="1"/>
  <c r="F35" i="2" s="1"/>
  <c r="B11" i="2"/>
  <c r="B28" i="2" s="1"/>
  <c r="D28" i="2" s="1"/>
  <c r="H12" i="2"/>
  <c r="B12" i="2"/>
  <c r="B29" i="2" s="1"/>
  <c r="D29" i="2" s="1"/>
  <c r="H10" i="2"/>
  <c r="H47" i="2" s="1"/>
  <c r="E12" i="2"/>
  <c r="C7" i="2"/>
  <c r="C44" i="2" s="1"/>
  <c r="E16" i="2"/>
  <c r="B44" i="2" l="1"/>
  <c r="G25" i="2"/>
  <c r="G61" i="2" s="1"/>
  <c r="C61" i="2"/>
  <c r="J27" i="2"/>
  <c r="J63" i="2" s="1"/>
  <c r="E63" i="2"/>
  <c r="B26" i="2"/>
  <c r="I26" i="2" s="1"/>
  <c r="I62" i="2" s="1"/>
  <c r="B46" i="2"/>
  <c r="B25" i="2"/>
  <c r="B45" i="2"/>
  <c r="B27" i="2"/>
  <c r="F27" i="2" s="1"/>
  <c r="F63" i="2" s="1"/>
  <c r="B47" i="2"/>
  <c r="I30" i="2"/>
  <c r="I33" i="2"/>
  <c r="J25" i="2"/>
  <c r="J61" i="2" s="1"/>
  <c r="I29" i="2"/>
  <c r="F28" i="2"/>
  <c r="I32" i="2"/>
  <c r="J35" i="2"/>
  <c r="I35" i="2"/>
  <c r="I34" i="2"/>
  <c r="J26" i="2"/>
  <c r="J62" i="2" s="1"/>
  <c r="J31" i="2"/>
  <c r="I31" i="2"/>
  <c r="J28" i="2"/>
  <c r="I28" i="2"/>
  <c r="F32" i="2"/>
  <c r="G34" i="2"/>
  <c r="F34" i="2"/>
  <c r="D35" i="2"/>
  <c r="F31" i="2"/>
  <c r="G31" i="2"/>
  <c r="F29" i="2"/>
  <c r="G30" i="2"/>
  <c r="F30" i="2"/>
  <c r="G27" i="2"/>
  <c r="G63" i="2" s="1"/>
  <c r="D31" i="2"/>
  <c r="F33" i="2"/>
  <c r="G33" i="2"/>
  <c r="D17" i="2"/>
  <c r="I7" i="2"/>
  <c r="I44" i="2" s="1"/>
  <c r="B24" i="2"/>
  <c r="C18" i="2"/>
  <c r="D18" i="2" s="1"/>
  <c r="E9" i="2"/>
  <c r="C15" i="2"/>
  <c r="G15" i="2" s="1"/>
  <c r="C12" i="2"/>
  <c r="G12" i="2" s="1"/>
  <c r="E10" i="2"/>
  <c r="E7" i="2"/>
  <c r="E11" i="2"/>
  <c r="F11" i="2" s="1"/>
  <c r="C16" i="2"/>
  <c r="D16" i="2" s="1"/>
  <c r="C14" i="2"/>
  <c r="D14" i="2" s="1"/>
  <c r="C13" i="2"/>
  <c r="G13" i="2" s="1"/>
  <c r="E8" i="2"/>
  <c r="F12" i="2"/>
  <c r="I17" i="2"/>
  <c r="I15" i="2"/>
  <c r="D7" i="2"/>
  <c r="D44" i="2" s="1"/>
  <c r="I16" i="2"/>
  <c r="I8" i="2"/>
  <c r="I45" i="2" s="1"/>
  <c r="I18" i="2"/>
  <c r="J18" i="2"/>
  <c r="J16" i="2"/>
  <c r="F16" i="2"/>
  <c r="J12" i="2"/>
  <c r="I12" i="2"/>
  <c r="D9" i="2"/>
  <c r="D46" i="2" s="1"/>
  <c r="I13" i="2"/>
  <c r="F18" i="2"/>
  <c r="D11" i="2"/>
  <c r="J14" i="2"/>
  <c r="F14" i="2"/>
  <c r="D10" i="2"/>
  <c r="D47" i="2" s="1"/>
  <c r="J13" i="2"/>
  <c r="F13" i="2"/>
  <c r="J17" i="2"/>
  <c r="G17" i="2"/>
  <c r="F17" i="2"/>
  <c r="I11" i="2"/>
  <c r="I14" i="2"/>
  <c r="J15" i="2"/>
  <c r="F15" i="2"/>
  <c r="D8" i="2"/>
  <c r="D45" i="2" s="1"/>
  <c r="I9" i="2"/>
  <c r="I46" i="2" s="1"/>
  <c r="I10" i="2"/>
  <c r="I47" i="2" s="1"/>
  <c r="D27" i="2" l="1"/>
  <c r="D63" i="2" s="1"/>
  <c r="F26" i="2"/>
  <c r="F62" i="2" s="1"/>
  <c r="F25" i="2"/>
  <c r="F61" i="2" s="1"/>
  <c r="B61" i="2"/>
  <c r="I25" i="2"/>
  <c r="I61" i="2" s="1"/>
  <c r="D26" i="2"/>
  <c r="D62" i="2" s="1"/>
  <c r="B62" i="2"/>
  <c r="I24" i="2"/>
  <c r="I60" i="2" s="1"/>
  <c r="B60" i="2"/>
  <c r="J9" i="2"/>
  <c r="J46" i="2" s="1"/>
  <c r="E46" i="2"/>
  <c r="F7" i="2"/>
  <c r="F44" i="2" s="1"/>
  <c r="E44" i="2"/>
  <c r="J10" i="2"/>
  <c r="J47" i="2" s="1"/>
  <c r="E47" i="2"/>
  <c r="D25" i="2"/>
  <c r="D61" i="2" s="1"/>
  <c r="J8" i="2"/>
  <c r="J45" i="2" s="1"/>
  <c r="E45" i="2"/>
  <c r="I27" i="2"/>
  <c r="I63" i="2" s="1"/>
  <c r="B63" i="2"/>
  <c r="D24" i="2"/>
  <c r="D60" i="2" s="1"/>
  <c r="F24" i="2"/>
  <c r="F60" i="2" s="1"/>
  <c r="K24" i="2"/>
  <c r="K60" i="2" s="1"/>
  <c r="K27" i="2"/>
  <c r="K63" i="2" s="1"/>
  <c r="K35" i="2"/>
  <c r="K28" i="2"/>
  <c r="K25" i="2"/>
  <c r="K61" i="2" s="1"/>
  <c r="K33" i="2"/>
  <c r="K29" i="2"/>
  <c r="K30" i="2"/>
  <c r="K34" i="2"/>
  <c r="K31" i="2"/>
  <c r="K32" i="2"/>
  <c r="K26" i="2"/>
  <c r="K62" i="2" s="1"/>
  <c r="F10" i="2"/>
  <c r="F47" i="2" s="1"/>
  <c r="G10" i="2"/>
  <c r="G47" i="2" s="1"/>
  <c r="G18" i="2"/>
  <c r="D15" i="2"/>
  <c r="G14" i="2"/>
  <c r="G11" i="2"/>
  <c r="J11" i="2"/>
  <c r="F8" i="2"/>
  <c r="F45" i="2" s="1"/>
  <c r="G8" i="2"/>
  <c r="G45" i="2" s="1"/>
  <c r="G9" i="2"/>
  <c r="G46" i="2" s="1"/>
  <c r="G16" i="2"/>
  <c r="G7" i="2"/>
  <c r="G44" i="2" s="1"/>
  <c r="D12" i="2"/>
  <c r="J7" i="2"/>
  <c r="J44" i="2" s="1"/>
  <c r="D13" i="2"/>
  <c r="F9" i="2"/>
  <c r="F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Jolanta Purva</author>
  </authors>
  <commentList>
    <comment ref="H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Jolanta Purva:</t>
        </r>
        <r>
          <rPr>
            <sz val="9"/>
            <color indexed="81"/>
            <rFont val="Tahoma"/>
            <family val="2"/>
            <charset val="186"/>
          </rPr>
          <t xml:space="preserve">
2 valstis ar dārgu noroēķinu. Piem Nīderlandē 20 EUR par 1 kg</t>
        </r>
      </text>
    </comment>
    <comment ref="H4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Jolanta Purva:</t>
        </r>
        <r>
          <rPr>
            <sz val="9"/>
            <color indexed="81"/>
            <rFont val="Tahoma"/>
            <family val="2"/>
            <charset val="186"/>
          </rPr>
          <t xml:space="preserve">
2 valstis ar dārgu noroēķinu. Piem Nīderlandē 20 EUR par 1 kg</t>
        </r>
      </text>
    </comment>
  </commentList>
</comments>
</file>

<file path=xl/sharedStrings.xml><?xml version="1.0" encoding="utf-8"?>
<sst xmlns="http://schemas.openxmlformats.org/spreadsheetml/2006/main" count="697" uniqueCount="380">
  <si>
    <t>Iekšzemes_Vienkāršs sūtījums_A_20_Latvija</t>
  </si>
  <si>
    <t>Iekšzemes_Vienkāršs sūtījums_A_100_Latvija</t>
  </si>
  <si>
    <t>Iekšzemes_Vienkāršs sūtījums_A_500_Latvija</t>
  </si>
  <si>
    <t>Iekšzemes_Vienkāršs sūtījums_A_1000_Latvija</t>
  </si>
  <si>
    <t>Iekšzemes_Vienkāršs sūtījums_A_1000+1kg_Latvija</t>
  </si>
  <si>
    <t>Iekšzemes_Ierakstīts sūtījums_A_20_Latvija</t>
  </si>
  <si>
    <t>Iekšzemes_Ierakstīts sūtījums_A_100_Latvija</t>
  </si>
  <si>
    <t>Iekšzemes_Ierakstīts sūtījums_A_500_Latvija</t>
  </si>
  <si>
    <t>Iekšzemes_Ierakstīts sūtījums_A_1000_Latvija</t>
  </si>
  <si>
    <t>Iekšzemes_Ierakstīts sūtījums_A_1000+1kg_Latvija</t>
  </si>
  <si>
    <t>Iekšzemes_Apdrošināts sūtījums_A_20_Latvija</t>
  </si>
  <si>
    <t>Iekšzemes_Apdrošināts sūtījums_A_100_Latvija</t>
  </si>
  <si>
    <t>Iekšzemes_Apdrošināts sūtījums_A_500_Latvija</t>
  </si>
  <si>
    <t>Iekšzemes_Apdrošināts sūtījums_A_1000_Latvija</t>
  </si>
  <si>
    <t>Iekšzemes_Apdrošināts sūtījums_A_1000+1kg_Latvija</t>
  </si>
  <si>
    <t>iekšzeme</t>
  </si>
  <si>
    <t>pārrobežu _1</t>
  </si>
  <si>
    <t>pārrobežu _2</t>
  </si>
  <si>
    <t>pārrobežu _3</t>
  </si>
  <si>
    <t>skaiti</t>
  </si>
  <si>
    <t>izmaksas</t>
  </si>
  <si>
    <t>Pēc korekcijām</t>
  </si>
  <si>
    <t>Starpība pret iekšzemi</t>
  </si>
  <si>
    <t>Starpība pret 1.zonu</t>
  </si>
  <si>
    <t>Starpība pret 2.zonu</t>
  </si>
  <si>
    <t>JURIDISKIE KLIENTI</t>
  </si>
  <si>
    <t>Zona 1</t>
  </si>
  <si>
    <t>izlīdzinātais</t>
  </si>
  <si>
    <t>Juridisko klientu tarifs_Vienkāršs sūtījums_A_20_Latvija</t>
  </si>
  <si>
    <t>Juridisko klientu tarifs_Vienkāršs sūtījums_A_100_Latvija</t>
  </si>
  <si>
    <t>Juridisko klientu tarifs_Vienkāršs sūtījums_A_500_Latvija</t>
  </si>
  <si>
    <t>Juridisko klientu tarifs_Vienkāršs sūtījums_A_1000_Latvija</t>
  </si>
  <si>
    <t>Juridisko klientu tarifs_Ierakstīts sūtījums_A_20_Latvija</t>
  </si>
  <si>
    <t>Juridisko klientu tarifs_Ierakstīts sūtījums_A_100_Latvija</t>
  </si>
  <si>
    <t>Juridisko klientu tarifs_Ierakstīts sūtījums_A_500_Latvija</t>
  </si>
  <si>
    <t>Juridisko klientu tarifs_Ierakstīts sūtījums_A_1000_Latvija</t>
  </si>
  <si>
    <t>Juridisko klientu tarifs_Apdrošināts sūtījums_A_20_Latvija</t>
  </si>
  <si>
    <t>Juridisko klientu tarifs_Apdrošināts sūtījums_A_100_Latvija</t>
  </si>
  <si>
    <t>Juridisko klientu tarifs_Apdrošināts sūtījums_A_500_Latvija</t>
  </si>
  <si>
    <t>Juridisko klientu tarifs_Apdrošināts sūtījums_A_1000_Latvija</t>
  </si>
  <si>
    <t>Zona 2</t>
  </si>
  <si>
    <t>Zona 3</t>
  </si>
  <si>
    <t>VERSIJA #1</t>
  </si>
  <si>
    <t>VERSIJA #2</t>
  </si>
  <si>
    <t>IEKŠZEME/PĀRROBEŽU TARIFI</t>
  </si>
  <si>
    <t>IERAKSTĪŠANA</t>
  </si>
  <si>
    <t>APDROŠINĀŠANA</t>
  </si>
  <si>
    <t>Vienkāršs sūtījums_A_20</t>
  </si>
  <si>
    <t>Vienkāršs sūtījums_A_100</t>
  </si>
  <si>
    <t>Vienkāršs sūtījums_A_500</t>
  </si>
  <si>
    <t>Vienkāršs sūtījums_A_1000</t>
  </si>
  <si>
    <t>UPP</t>
  </si>
  <si>
    <t>Sūtījuma veids</t>
  </si>
  <si>
    <t>Tarifs par katru nākamo kg</t>
  </si>
  <si>
    <t>Pārrobežu izejošie_Vienkāršs sūtījums_A_1000_1.grupa</t>
  </si>
  <si>
    <t>Pārrobežu izejošie_Vienkāršs sūtījums_A_1000_2.grupa</t>
  </si>
  <si>
    <t>Pārrobežu izejošie_Vienkāršs sūtījums_A_1000_3.grupa</t>
  </si>
  <si>
    <t>Juridisko klientu tarifs_Vienkāršs sūtījums_A_1000_Latvija - 1.zona</t>
  </si>
  <si>
    <t>Juridisko klientu tarifs_Vienkāršs sūtījums_A_1000_Latvija - 2.zona</t>
  </si>
  <si>
    <t>Juridisko klientu tarifs_Vienkāršs sūtījums_A_1000_Latvija - 3.zona</t>
  </si>
  <si>
    <t>Juridiskais tarifs_izlīdzinātais_A_1000</t>
  </si>
  <si>
    <t>populārākajam lielākajam pēc apgrozījuma</t>
  </si>
  <si>
    <t>trepe - sarakstu ar klientiem un sūtījumu skaits, mēnesī</t>
  </si>
  <si>
    <t>To do:</t>
  </si>
  <si>
    <t>pielikt klāt vecos, salīdzinājumā, tarifus</t>
  </si>
  <si>
    <t>Iekšzeme (spēkā esošais tarifs A klase)</t>
  </si>
  <si>
    <t>Pārrobeža (spēkā esošais tarifs A klase uz ES valstīm)</t>
  </si>
  <si>
    <t>Pārrobeža (spēkā esošais tarifs A klase uz pārējām valstīm)</t>
  </si>
  <si>
    <t>Starpība</t>
  </si>
  <si>
    <t>Pašizmaksa (2018.gada 1.pusgada dati)</t>
  </si>
  <si>
    <t>Virs 1000 gramiem</t>
  </si>
  <si>
    <t>%</t>
  </si>
  <si>
    <t>Apjoms, gab. 2018.gada 1.pusgadā</t>
  </si>
  <si>
    <t>iekšzeme new</t>
  </si>
  <si>
    <t>Iekšzeme</t>
  </si>
  <si>
    <t>Ja Juridiskā tarifa slieksni atstāj 4000 sūtījumu apmērā un klienti 1000-4000 segmentā aiziet</t>
  </si>
  <si>
    <t>Zona 1 new</t>
  </si>
  <si>
    <t>Zona 2 new</t>
  </si>
  <si>
    <t>Zona 3 new</t>
  </si>
  <si>
    <t>Ja Juridiskā tarifa slieksni nolaiž līdz 1000 sūtījumiem un klienti 1000-4000 sūtijūmu segmentā aiziet uz juridisko tarifu</t>
  </si>
  <si>
    <t>Ieņēmumi 0</t>
  </si>
  <si>
    <t>Ieņēmumi 350 974</t>
  </si>
  <si>
    <t>ŠOBRĪD:</t>
  </si>
  <si>
    <t>Tarifs</t>
  </si>
  <si>
    <t>Par katru nākamo kg - 1.grupa</t>
  </si>
  <si>
    <t>Par katru nākamo kg - 2.grupa</t>
  </si>
  <si>
    <t>Par katru nākamo kg - 3.grupa</t>
  </si>
  <si>
    <t>VAS "Latvijas Pasts" universālā pasta pakalpojuma tarifi</t>
  </si>
  <si>
    <t>Iekšzemes_vienkāršs pasta sūtījums_A klase_līdz 20g</t>
  </si>
  <si>
    <t>Pārrobežu_vienkāršs pasta sūtījums_A klase_līdz 20g_1.grupa</t>
  </si>
  <si>
    <t>Pārrobežu_vienkāršs pasta sūtījums_A klase_līdz 20g_3.grupa</t>
  </si>
  <si>
    <t>Pasta sūtījuma veids (vēstuļu korespondence)</t>
  </si>
  <si>
    <t>Tarifs kopā par 1 kg - 1.grupa</t>
  </si>
  <si>
    <t>Tarifs kopā par 1 kg - 2.grupa</t>
  </si>
  <si>
    <t>Tarifs kopā par 1 kg - 3.grupa</t>
  </si>
  <si>
    <t>1.grupa</t>
  </si>
  <si>
    <t>2.grupa</t>
  </si>
  <si>
    <t>3.grupa</t>
  </si>
  <si>
    <t>SLOVĀKIJA</t>
  </si>
  <si>
    <t>SERBIJA</t>
  </si>
  <si>
    <t>BRITU VIRDŽĪNU SALAS</t>
  </si>
  <si>
    <t>IGAUNIJA</t>
  </si>
  <si>
    <t>OMĀNA</t>
  </si>
  <si>
    <t>SENPJĒRA UN MIKELONA</t>
  </si>
  <si>
    <t>ČEHIJA</t>
  </si>
  <si>
    <t>FILIPĪNAS</t>
  </si>
  <si>
    <t>JEMENA</t>
  </si>
  <si>
    <t>POLIJA</t>
  </si>
  <si>
    <t>ALŽĪRA</t>
  </si>
  <si>
    <t>UGANDA</t>
  </si>
  <si>
    <t>LIETUVA</t>
  </si>
  <si>
    <t>VJETNAMA</t>
  </si>
  <si>
    <t>SENTKRISTOFERA UN NEVISA</t>
  </si>
  <si>
    <t>NĪDERLANDE</t>
  </si>
  <si>
    <t>ĒĢIPTE</t>
  </si>
  <si>
    <t>DOMINIKA</t>
  </si>
  <si>
    <t>BALTKRIEVIJA</t>
  </si>
  <si>
    <t>PAKISTĀNA</t>
  </si>
  <si>
    <t>NEPĀLA</t>
  </si>
  <si>
    <t>AUSTRIJA</t>
  </si>
  <si>
    <t>JAPĀNA</t>
  </si>
  <si>
    <t>RUANDA</t>
  </si>
  <si>
    <t>DĀNIJA</t>
  </si>
  <si>
    <t>MALAIZIJA</t>
  </si>
  <si>
    <t>SENTLŪSIJA</t>
  </si>
  <si>
    <t>LIHTEINŠTEINA</t>
  </si>
  <si>
    <t>SUDĀNA</t>
  </si>
  <si>
    <t>BAHAMU SALAS</t>
  </si>
  <si>
    <t>ŠVEICE</t>
  </si>
  <si>
    <t>TUNISIJA</t>
  </si>
  <si>
    <t>AFGANISTĀNA</t>
  </si>
  <si>
    <t>HORVĀTIJA</t>
  </si>
  <si>
    <t>FARĒRU SALAS</t>
  </si>
  <si>
    <t>ANGILJA</t>
  </si>
  <si>
    <t>LUKSEMBURGA</t>
  </si>
  <si>
    <t>BANGLADEŠA</t>
  </si>
  <si>
    <t>NAMĪBIJA</t>
  </si>
  <si>
    <t>ZVIEDRIJA</t>
  </si>
  <si>
    <t>KOREJAS REP. (Dienvidkoreja)</t>
  </si>
  <si>
    <t>ANTIĻAS</t>
  </si>
  <si>
    <t>SAŪDA ARĀBIJA</t>
  </si>
  <si>
    <t>KENIJA</t>
  </si>
  <si>
    <t>BARBADOSA</t>
  </si>
  <si>
    <t>JORDĀNIJA</t>
  </si>
  <si>
    <t>ŠRILANKA</t>
  </si>
  <si>
    <t>GRENADA</t>
  </si>
  <si>
    <t>UNGĀRIJA</t>
  </si>
  <si>
    <t>MAROKA</t>
  </si>
  <si>
    <t>HAITI</t>
  </si>
  <si>
    <t>ITĀLIJA</t>
  </si>
  <si>
    <t>LĪBIJA</t>
  </si>
  <si>
    <t>SURINAMA</t>
  </si>
  <si>
    <t>KATARA</t>
  </si>
  <si>
    <t>TRINIDADA UN TOBAGO</t>
  </si>
  <si>
    <t>SENTVINSENTA UN GRENADĪNAS</t>
  </si>
  <si>
    <t>KUVEITA</t>
  </si>
  <si>
    <t>BAHREINA</t>
  </si>
  <si>
    <t>PARAGVAJA</t>
  </si>
  <si>
    <t>SOMIJA</t>
  </si>
  <si>
    <t>HONKONGA</t>
  </si>
  <si>
    <t>BURUNDI</t>
  </si>
  <si>
    <t>UKRAINA</t>
  </si>
  <si>
    <t>AUSTRĀLIJA</t>
  </si>
  <si>
    <t>TANZĀNIJA</t>
  </si>
  <si>
    <t>BOSNIJA-HERCEGOVINA</t>
  </si>
  <si>
    <t>SINGAPŪRA</t>
  </si>
  <si>
    <t>KOMORU SALAS</t>
  </si>
  <si>
    <t>MAĶEDONIJA</t>
  </si>
  <si>
    <t>TĒRKSA UN KAIKOSAS SALAS</t>
  </si>
  <si>
    <t>ARUBA</t>
  </si>
  <si>
    <t>GRIEĶIJA</t>
  </si>
  <si>
    <t>KIRGIZSTĀNA</t>
  </si>
  <si>
    <t>GAJĀNA</t>
  </si>
  <si>
    <t>RUMĀNIJA</t>
  </si>
  <si>
    <t>IZRAĒLA</t>
  </si>
  <si>
    <t>SEIŠELU SALAS</t>
  </si>
  <si>
    <t>BEĻĢIJA</t>
  </si>
  <si>
    <t>KUBA</t>
  </si>
  <si>
    <t>SANTOME UN PRINSIPI</t>
  </si>
  <si>
    <t>ĪRIJA</t>
  </si>
  <si>
    <t>ETIOPIJA</t>
  </si>
  <si>
    <t>KAIMANU SALAS</t>
  </si>
  <si>
    <t xml:space="preserve">LIELBRITĀNIJA </t>
  </si>
  <si>
    <t>INDONĒZIJA</t>
  </si>
  <si>
    <t>JAMAIKA</t>
  </si>
  <si>
    <t>KIPRA</t>
  </si>
  <si>
    <t>MEKSIKA</t>
  </si>
  <si>
    <t>GVADELUPA</t>
  </si>
  <si>
    <t xml:space="preserve">PORTUGĀLE </t>
  </si>
  <si>
    <t>INDIJA</t>
  </si>
  <si>
    <t>MARTINIKA</t>
  </si>
  <si>
    <t>KRIEVIJAS FEDERĀCIJA</t>
  </si>
  <si>
    <t>DOMINIKĀNAS REP.</t>
  </si>
  <si>
    <t>MALĀVIJA</t>
  </si>
  <si>
    <t>MALTA</t>
  </si>
  <si>
    <t>AZERBAIDŽĀNA</t>
  </si>
  <si>
    <t>TRISTANA DA KUNJAS SALAS</t>
  </si>
  <si>
    <t>TURCIJA</t>
  </si>
  <si>
    <t>NIGĒRIJA</t>
  </si>
  <si>
    <t>PANAMA</t>
  </si>
  <si>
    <t>SPĀNIJA</t>
  </si>
  <si>
    <t>ARMĒNIJA</t>
  </si>
  <si>
    <t>DEBESBRAUKŠANAS SALA (Ascension)</t>
  </si>
  <si>
    <t>VATIKĀNS</t>
  </si>
  <si>
    <t>MELNKALNE</t>
  </si>
  <si>
    <t>ZAMBIJA</t>
  </si>
  <si>
    <t>AAE</t>
  </si>
  <si>
    <t>KOLUMBIJA</t>
  </si>
  <si>
    <t>GVATEMALA</t>
  </si>
  <si>
    <t>FRANCIJA</t>
  </si>
  <si>
    <t>ISLANDE</t>
  </si>
  <si>
    <t>SVĒTĀS HELĒNAS SALAS</t>
  </si>
  <si>
    <t>SLOVĒNIJA</t>
  </si>
  <si>
    <t>IRĀKA</t>
  </si>
  <si>
    <t>HONDURASA</t>
  </si>
  <si>
    <t>VĀCIJA</t>
  </si>
  <si>
    <t>DIENVIDĀFRIKAS REPUBLIKA</t>
  </si>
  <si>
    <t>BUTĀNA</t>
  </si>
  <si>
    <t>GIBRALTĀRS</t>
  </si>
  <si>
    <t>SĪRIJA</t>
  </si>
  <si>
    <t>MJANMA</t>
  </si>
  <si>
    <t>BULGĀRIJA</t>
  </si>
  <si>
    <t>ANGOLA</t>
  </si>
  <si>
    <t>KOREJAS TDR</t>
  </si>
  <si>
    <t>NORVĒĢIJA</t>
  </si>
  <si>
    <t>VENECUĒLA</t>
  </si>
  <si>
    <t>BELIZA</t>
  </si>
  <si>
    <t>ANDORA</t>
  </si>
  <si>
    <t>BRAZĪLIJA</t>
  </si>
  <si>
    <t>LESOTO</t>
  </si>
  <si>
    <t>MONAKO</t>
  </si>
  <si>
    <t>KONGO DEM. REP. (Zaira)</t>
  </si>
  <si>
    <t>TAIZEME</t>
  </si>
  <si>
    <t>ALBĀNIJA</t>
  </si>
  <si>
    <t>SALVADORA</t>
  </si>
  <si>
    <t>MALDIVIJA</t>
  </si>
  <si>
    <t>PERU</t>
  </si>
  <si>
    <t>SVAZILENDA</t>
  </si>
  <si>
    <t>ARGENTĪNA</t>
  </si>
  <si>
    <t>LAOSA</t>
  </si>
  <si>
    <t>LIBĀNA</t>
  </si>
  <si>
    <t>MAIOTE (FRANCIJA)</t>
  </si>
  <si>
    <t>NIGĒRA</t>
  </si>
  <si>
    <t>NIKARAGVA</t>
  </si>
  <si>
    <t>MOLDOVA</t>
  </si>
  <si>
    <t>TAIVANA (Ķīnas Rep.)</t>
  </si>
  <si>
    <t>IRĀNA</t>
  </si>
  <si>
    <t>KAMBODŽA</t>
  </si>
  <si>
    <t>GANA</t>
  </si>
  <si>
    <t>BOTSVĀNA</t>
  </si>
  <si>
    <t>TURKMENISTĀNA</t>
  </si>
  <si>
    <t>KOSTARIKA</t>
  </si>
  <si>
    <t>MALI</t>
  </si>
  <si>
    <t>BOLĪVIJA</t>
  </si>
  <si>
    <t>GRENLANDE</t>
  </si>
  <si>
    <t>MAURĪCIJA</t>
  </si>
  <si>
    <t>BENINA</t>
  </si>
  <si>
    <t>BRUNEJA DARUSALAMA</t>
  </si>
  <si>
    <t>KAZAHSTĀNA</t>
  </si>
  <si>
    <t>MAKAO</t>
  </si>
  <si>
    <t>BURKINA FASO</t>
  </si>
  <si>
    <t>REINJONA</t>
  </si>
  <si>
    <t>MAURITĀNIJA</t>
  </si>
  <si>
    <t>URUGVAJA</t>
  </si>
  <si>
    <t>ČADA</t>
  </si>
  <si>
    <t>FOLKLENDA (MALVĪNU) SALAS</t>
  </si>
  <si>
    <t>SENEGĀLA</t>
  </si>
  <si>
    <t>VANUATU</t>
  </si>
  <si>
    <t>GRUZIJA</t>
  </si>
  <si>
    <t>ZĀLAMANA SALAS</t>
  </si>
  <si>
    <t>MOZAMBIKA</t>
  </si>
  <si>
    <t>FIDŻI</t>
  </si>
  <si>
    <t>LIBĒRIJA</t>
  </si>
  <si>
    <t>JAUNZĒLANDE</t>
  </si>
  <si>
    <t>UZBEKISTĀNA</t>
  </si>
  <si>
    <t>FRANČU POLINĒZIJA</t>
  </si>
  <si>
    <t>KABOVERDE</t>
  </si>
  <si>
    <t>NAURU</t>
  </si>
  <si>
    <t>EKVATORIĀLĀ GVINEJA</t>
  </si>
  <si>
    <t>JAUNKALEDONIJA</t>
  </si>
  <si>
    <t>TADŻIKISTĀNA</t>
  </si>
  <si>
    <t>TONGA</t>
  </si>
  <si>
    <t>GAMBIJA</t>
  </si>
  <si>
    <t>TUVALU</t>
  </si>
  <si>
    <t>EKVADORA</t>
  </si>
  <si>
    <t>PAPUA-JAUNGVINEJA</t>
  </si>
  <si>
    <t>GVINEJA</t>
  </si>
  <si>
    <t>RIETUMSAMOA</t>
  </si>
  <si>
    <t>MONGOLIJA</t>
  </si>
  <si>
    <t>KIRIBATI</t>
  </si>
  <si>
    <t>ZIMBABVE</t>
  </si>
  <si>
    <t>VOLISA UN FUTUNAS SALAS</t>
  </si>
  <si>
    <t>ČĪLE</t>
  </si>
  <si>
    <t>PITKĒRNA</t>
  </si>
  <si>
    <t>ĶĪNAS TAUTAS REP.</t>
  </si>
  <si>
    <t>SOMĀLIJA</t>
  </si>
  <si>
    <t>TOGO</t>
  </si>
  <si>
    <t>KAMERŪNA</t>
  </si>
  <si>
    <t>KOTDIVUĀRA</t>
  </si>
  <si>
    <t>SJERRALEONE</t>
  </si>
  <si>
    <t>ASV</t>
  </si>
  <si>
    <t>KANĀDA</t>
  </si>
  <si>
    <t>GVINEJA BISAVA</t>
  </si>
  <si>
    <t>ERITREJA</t>
  </si>
  <si>
    <t>DŻIBUTIJA</t>
  </si>
  <si>
    <t>GABONA</t>
  </si>
  <si>
    <t>CENTRĀLĀFRIKAS REPUBLIKA</t>
  </si>
  <si>
    <t>KONGO</t>
  </si>
  <si>
    <t>BERMUDU SALAS</t>
  </si>
  <si>
    <t>ANTIGVA</t>
  </si>
  <si>
    <t>MADAGASKARA</t>
  </si>
  <si>
    <t>MONTSERRATA</t>
  </si>
  <si>
    <t xml:space="preserve">SLOVĀKIJA </t>
  </si>
  <si>
    <t xml:space="preserve">GRIEĶIJA </t>
  </si>
  <si>
    <t xml:space="preserve">ĪRIJA </t>
  </si>
  <si>
    <t>PORTUGĀLE</t>
  </si>
  <si>
    <t xml:space="preserve">SPĀNIJA </t>
  </si>
  <si>
    <t>BENĪNA</t>
  </si>
  <si>
    <t>KRIEVIJA</t>
  </si>
  <si>
    <t>ĶĪNA</t>
  </si>
  <si>
    <t>DOMINIKĀNA</t>
  </si>
  <si>
    <t>TADŽIKISTĀNA</t>
  </si>
  <si>
    <t>Čīle</t>
  </si>
  <si>
    <t>Ekvadora</t>
  </si>
  <si>
    <t>BOTSVANA</t>
  </si>
  <si>
    <t>TAIVĀNA</t>
  </si>
  <si>
    <t>SAUDA ARĀBIJA</t>
  </si>
  <si>
    <t>IZRAELA</t>
  </si>
  <si>
    <t>KOREJA</t>
  </si>
  <si>
    <t>OMAN</t>
  </si>
  <si>
    <t>DIENVIDĀFRIKA</t>
  </si>
  <si>
    <t>Valsts (vēstuļu korespondence)</t>
  </si>
  <si>
    <t>Valsts (pasta pakas)</t>
  </si>
  <si>
    <t>Pārrobežu_vienkāršs pasta sūtījums_A klase_līdz 20g_2.grupa</t>
  </si>
  <si>
    <t>Iekšzemes_vienkāršs pasta sūtījums_A klase_no 21g līdz 100g</t>
  </si>
  <si>
    <t>Iekšzemes_vienkāršs pasta sūtījums_A klase_ no 101g līdz 500g</t>
  </si>
  <si>
    <t>Iekšzemes_vienkāršs pasta sūtījums_A klase_no 501 līdz 1000g</t>
  </si>
  <si>
    <t>Iekšzemes_vienkāršs pasta sūtījums_A klase_no 1001g līdz 2000g</t>
  </si>
  <si>
    <t>Pārrobežu_vienkāršs pasta sūtījums_A klase_no 21g līdz 100g_1.grupa</t>
  </si>
  <si>
    <t>Pārrobežu_vienkāršs pasta sūtījums_A klase_no 101g līdz 500g_1.grupa</t>
  </si>
  <si>
    <t>Pārrobežu_vienkāršs pasta sūtījums_A klase_no 501g līdz 1000g_1.grupa</t>
  </si>
  <si>
    <t>Pārrobežu_vienkāršs pasta sūtījums_A klase_no 1001g līdz 2000g_1.grupa</t>
  </si>
  <si>
    <t>Pārrobežu_vienkāršs pasta sūtījums_A klase_no 21g līdz 100g_2.grupa</t>
  </si>
  <si>
    <t>Pārrobežu_vienkāršs pasta sūtījums_A klase_no 101g līdz 500g_2.grupa</t>
  </si>
  <si>
    <t>Pārrobežu_vienkāršs pasta sūtījums_A klase_no 501g līdz 1000g_2.grupa</t>
  </si>
  <si>
    <t>Pārrobežu_vienkāršs pasta sūtījums_A klase_no 1001g līdz 2000g_2.grupa</t>
  </si>
  <si>
    <t>Pārrobežu_vienkāršs pasta sūtījums_A klase_no 21g līdz 100g_3.grupa</t>
  </si>
  <si>
    <t>Pārrobežu_vienkāršs pasta sūtījums_A klase_no 101g līdz 500g_3.grupa</t>
  </si>
  <si>
    <t>Pārrobežu_vienkāršs pasta sūtījums_A klase_no 501g līdz 1000g_3.grupa</t>
  </si>
  <si>
    <t>Pārrobežu_vienkāršs pasta sūtījums_A klase_no 1001g līdz 2000g_3.grupa</t>
  </si>
  <si>
    <t>Iekšzemes_ierakstīts pasta sūtījums_A klase_līdz 20g</t>
  </si>
  <si>
    <t>Iekšzemes_ierakstīts pasta sūtījums_A klase_no 21g līdz 100g</t>
  </si>
  <si>
    <t>Iekšzemes_ierakstīts pasta sūtījums_A klase_ no 101g līdz 500g</t>
  </si>
  <si>
    <t>Iekšzemes_ierakstīts pasta sūtījums_A klase_no 501 līdz 1000g</t>
  </si>
  <si>
    <t>Iekšzemes_ierakstīts pasta sūtījums_A klase_par katru nākamo kg</t>
  </si>
  <si>
    <t>Pārrobežu_vienkāršs pasta sūtījums_A klase_līdz 20g_4.grupa</t>
  </si>
  <si>
    <t>Pārrobežu_vienkāršs pasta sūtījums_A klase_no 21g līdz 100g_4.grupa</t>
  </si>
  <si>
    <t>Pārrobežu_vienkāršs pasta sūtījums_A klase_no 101g līdz 500g_4.grupa</t>
  </si>
  <si>
    <t>Pārrobežu_vienkāršs pasta sūtījums_A klase_no 501g līdz 1000g_4.grupa</t>
  </si>
  <si>
    <t>Pārrobežu_vienkāršs pasta sūtījums_A klase_no 1001g līdz 2000g_4.grupa</t>
  </si>
  <si>
    <t>4.grupa</t>
  </si>
  <si>
    <t>5.grupa</t>
  </si>
  <si>
    <t>Filipīnas</t>
  </si>
  <si>
    <t>Indonēzija</t>
  </si>
  <si>
    <t>LIELBRITĀNIJA</t>
  </si>
  <si>
    <t>Tarifs kopā par 1 kg - 4.grupa</t>
  </si>
  <si>
    <t>Par katru nākamo kg - 4.grupa</t>
  </si>
  <si>
    <t>Tarifs kopā par 1 kg - 5.grupa</t>
  </si>
  <si>
    <t>Par katru nākamo kg - 5.grupa</t>
  </si>
  <si>
    <t>Ierakstīšana (iekšzemes vēstuļu korespondences sūtījumam)</t>
  </si>
  <si>
    <t>Ierakstīšana Mans Pasts (iekšzemes vēstuļu korespondences sūtījumam)</t>
  </si>
  <si>
    <t>Ierakstīšana (pārrobežu vēstuļu korespondences sūtījumam)</t>
  </si>
  <si>
    <t>Ierakstīšana Mans Pasts (pārrobežu vēstuļu korespondences sūtījumam)</t>
  </si>
  <si>
    <t>Apdrošināšana (ierakstītam vēstuļu korespondences sūtījumam vai pasta pakai) *</t>
  </si>
  <si>
    <t>Apdrošināšana (ierakstītam vēstuļu korespondences sūtījumam vai pasta pakai) Mans Pasts *</t>
  </si>
  <si>
    <t>* papildus jāaprēķina 2% no apdrošināšanas summas</t>
  </si>
  <si>
    <t>Pasta sūtījuma veids (pasta pakas)</t>
  </si>
  <si>
    <t>Pasta sūtījuma veids (pasta pakas Mans Pasts)</t>
  </si>
  <si>
    <t>Pasta sūtijuma veids (pārrobežu pasta pakas Mans Pasts)</t>
  </si>
  <si>
    <t>Pasta sūtijuma veids (pārrobežu pasta pakas)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</si>
</sst>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0_ ;[Red]\-#,##0.00\ "/>
    <numFmt numFmtId="166" formatCode="#,##0_ ;\-#,##0\ "/>
    <numFmt numFmtId="167" formatCode="0.0%"/>
    <numFmt numFmtId="168" formatCode="#,##0.00;\-#,##0.00;\-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0"/>
      <color theme="0"/>
      <name val="Calibri"/>
      <family val="2"/>
      <charset val="186"/>
      <scheme val="minor"/>
    </font>
    <font>
      <b/>
      <i/>
      <sz val="9"/>
      <color theme="0"/>
      <name val="Calibri"/>
      <family val="2"/>
      <charset val="186"/>
      <scheme val="minor"/>
    </font>
    <font>
      <b/>
      <sz val="16"/>
      <color rgb="FF0070C0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23B6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1" applyFont="1"/>
    <xf numFmtId="0" fontId="3" fillId="0" borderId="0" xfId="0" applyFont="1"/>
    <xf numFmtId="0" fontId="2" fillId="2" borderId="0" xfId="0" applyFont="1" applyFill="1"/>
    <xf numFmtId="164" fontId="0" fillId="3" borderId="0" xfId="1" applyFont="1" applyFill="1"/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4" borderId="2" xfId="1" applyFont="1" applyFill="1" applyBorder="1" applyAlignment="1">
      <alignment vertical="center"/>
    </xf>
    <xf numFmtId="164" fontId="5" fillId="4" borderId="3" xfId="1" applyFont="1" applyFill="1" applyBorder="1" applyAlignment="1">
      <alignment vertical="center"/>
    </xf>
    <xf numFmtId="0" fontId="9" fillId="6" borderId="0" xfId="0" applyFont="1" applyFill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164" fontId="6" fillId="5" borderId="0" xfId="1" applyFont="1" applyFill="1" applyAlignment="1">
      <alignment vertical="center"/>
    </xf>
    <xf numFmtId="165" fontId="6" fillId="5" borderId="0" xfId="1" applyNumberFormat="1" applyFont="1" applyFill="1" applyAlignment="1">
      <alignment vertical="center"/>
    </xf>
    <xf numFmtId="164" fontId="3" fillId="5" borderId="0" xfId="1" applyFont="1" applyFill="1" applyAlignment="1">
      <alignment vertical="center"/>
    </xf>
    <xf numFmtId="164" fontId="3" fillId="5" borderId="4" xfId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164" fontId="3" fillId="5" borderId="2" xfId="1" applyFont="1" applyFill="1" applyBorder="1" applyAlignment="1">
      <alignment vertical="center"/>
    </xf>
    <xf numFmtId="164" fontId="5" fillId="7" borderId="2" xfId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6" fontId="5" fillId="4" borderId="2" xfId="1" applyNumberFormat="1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166" fontId="15" fillId="4" borderId="2" xfId="1" applyNumberFormat="1" applyFont="1" applyFill="1" applyBorder="1" applyAlignment="1">
      <alignment vertical="center"/>
    </xf>
    <xf numFmtId="167" fontId="5" fillId="4" borderId="2" xfId="1" applyNumberFormat="1" applyFont="1" applyFill="1" applyBorder="1" applyAlignment="1">
      <alignment vertical="center"/>
    </xf>
    <xf numFmtId="167" fontId="15" fillId="4" borderId="2" xfId="1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3" fillId="8" borderId="0" xfId="0" applyFont="1" applyFill="1" applyAlignment="1">
      <alignment vertical="center"/>
    </xf>
    <xf numFmtId="168" fontId="5" fillId="8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8" fontId="15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8" fontId="5" fillId="8" borderId="0" xfId="0" applyNumberFormat="1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colors>
    <mruColors>
      <color rgb="FFEAF3FA"/>
      <color rgb="FFE3EFF9"/>
      <color rgb="FF223B68"/>
      <color rgb="FF284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U$\jolanta.purva\My%20Documents\UPP%20projekts\LP%20tarifu%20modelis%202018.08.16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lapa"/>
      <sheetName val="Klasifikatori"/>
      <sheetName val="Klas_PZ"/>
      <sheetName val="Strkvn"/>
      <sheetName val="Funkc_darb"/>
      <sheetName val="Pakalp"/>
      <sheetName val="Datu avoti"/>
      <sheetName val="Axapta"/>
      <sheetName val="PZ"/>
      <sheetName val="BS"/>
      <sheetName val="Pieņēmumi"/>
      <sheetName val="Normstundas"/>
      <sheetName val="KM"/>
      <sheetName val="Skaiti-pakalp."/>
      <sheetName val="Skaita korekcija"/>
      <sheetName val="Skaiti-bizn.virz."/>
      <sheetName val="KG un cm3"/>
      <sheetName val="€"/>
      <sheetName val="Slodzes"/>
      <sheetName val="Apv_slodzes"/>
      <sheetName val="Koef_manual"/>
      <sheetName val="Koef_uz_bizn.virz."/>
      <sheetName val="Koef_uz_pak."/>
      <sheetName val="Starpt.sūt."/>
      <sheetName val="DropBox"/>
      <sheetName val="Apjoma kritums"/>
      <sheetName val="Palīglapa"/>
      <sheetName val="Aprēķins"/>
      <sheetName val="F1_manual"/>
      <sheetName val="F1_mod.paliek.summa"/>
      <sheetName val="F1_apv"/>
      <sheetName val="Fāze_1"/>
      <sheetName val="Scenāriji"/>
      <sheetName val="Fāze_2"/>
      <sheetName val="Preses_izmaksas"/>
      <sheetName val="F2_Kops"/>
      <sheetName val="Fāze_3 %"/>
      <sheetName val="Fāze_3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10">
          <cell r="AI10">
            <v>0.92381186774414958</v>
          </cell>
        </row>
        <row r="11">
          <cell r="AI11">
            <v>1.017264252692496</v>
          </cell>
        </row>
        <row r="12">
          <cell r="AI12">
            <v>1.2188707302610338</v>
          </cell>
        </row>
        <row r="13">
          <cell r="AI13">
            <v>1.569253525353691</v>
          </cell>
        </row>
        <row r="14">
          <cell r="AI14">
            <v>1.8679334190197148</v>
          </cell>
        </row>
        <row r="15">
          <cell r="AI15">
            <v>1.9816982955753391</v>
          </cell>
        </row>
        <row r="16">
          <cell r="AI16">
            <v>2.1991345775305375</v>
          </cell>
        </row>
        <row r="17">
          <cell r="AI17">
            <v>2.5626775729192417</v>
          </cell>
        </row>
        <row r="18">
          <cell r="AI18">
            <v>2.6963471550162872</v>
          </cell>
        </row>
        <row r="19">
          <cell r="AI19">
            <v>2.8108147056922683</v>
          </cell>
        </row>
        <row r="20">
          <cell r="AI20">
            <v>3.0291561244747527</v>
          </cell>
        </row>
        <row r="21">
          <cell r="AI21">
            <v>3.4045007628012041</v>
          </cell>
        </row>
        <row r="22">
          <cell r="AI22">
            <v>1.7434391775118141</v>
          </cell>
        </row>
        <row r="23">
          <cell r="AI23">
            <v>1.9555025531980692</v>
          </cell>
        </row>
        <row r="24">
          <cell r="AI24">
            <v>2.8708743593597497</v>
          </cell>
        </row>
        <row r="25">
          <cell r="AI25">
            <v>5.4850172747930293</v>
          </cell>
        </row>
        <row r="26">
          <cell r="AI26">
            <v>2.609891984795329</v>
          </cell>
        </row>
        <row r="27">
          <cell r="AI27">
            <v>2.8716439680909982</v>
          </cell>
        </row>
        <row r="28">
          <cell r="AI28">
            <v>3.8193841271870257</v>
          </cell>
        </row>
        <row r="29">
          <cell r="AI29">
            <v>6.3161099112699439</v>
          </cell>
        </row>
        <row r="30">
          <cell r="AI30">
            <v>3.1517348002395975</v>
          </cell>
        </row>
        <row r="31">
          <cell r="AI31">
            <v>3.4069444399241404</v>
          </cell>
        </row>
        <row r="32">
          <cell r="AI32">
            <v>4.3537402452330438</v>
          </cell>
        </row>
        <row r="33">
          <cell r="AI33">
            <v>7.150804471005646</v>
          </cell>
        </row>
        <row r="34">
          <cell r="AI34">
            <v>2.6467086693284063</v>
          </cell>
        </row>
        <row r="35">
          <cell r="AI35">
            <v>2.8986019070784659</v>
          </cell>
        </row>
        <row r="36">
          <cell r="AI36">
            <v>4.0518857914383108</v>
          </cell>
        </row>
        <row r="37">
          <cell r="AI37">
            <v>7.3850345810669982</v>
          </cell>
        </row>
        <row r="38">
          <cell r="AI38">
            <v>3.5131614766119217</v>
          </cell>
        </row>
        <row r="39">
          <cell r="AI39">
            <v>3.823197797731142</v>
          </cell>
        </row>
        <row r="40">
          <cell r="AI40">
            <v>5.0137040216127273</v>
          </cell>
        </row>
        <row r="41">
          <cell r="AI41">
            <v>8.1909445674539558</v>
          </cell>
        </row>
        <row r="42">
          <cell r="AI42">
            <v>4.0550042920561902</v>
          </cell>
        </row>
        <row r="43">
          <cell r="AI43">
            <v>4.3563718907715723</v>
          </cell>
        </row>
        <row r="44">
          <cell r="AI44">
            <v>5.5453909440275444</v>
          </cell>
        </row>
        <row r="45">
          <cell r="AI45">
            <v>9.1076541314489585</v>
          </cell>
        </row>
        <row r="46">
          <cell r="AI46">
            <v>3.7642774272394184</v>
          </cell>
        </row>
        <row r="47">
          <cell r="AI47">
            <v>4.4933848048072607</v>
          </cell>
        </row>
        <row r="48">
          <cell r="AI48">
            <v>8.4971683360833516</v>
          </cell>
        </row>
        <row r="49">
          <cell r="AI49">
            <v>20.444953280575927</v>
          </cell>
        </row>
        <row r="50">
          <cell r="AI50">
            <v>4.6307302345229333</v>
          </cell>
        </row>
        <row r="51">
          <cell r="AI51">
            <v>5.5192764360988296</v>
          </cell>
        </row>
        <row r="52">
          <cell r="AI52">
            <v>9.6184394511588955</v>
          </cell>
        </row>
        <row r="53">
          <cell r="AI53">
            <v>20.949141993568574</v>
          </cell>
        </row>
        <row r="54">
          <cell r="AI54">
            <v>5.1725730499672018</v>
          </cell>
        </row>
        <row r="55">
          <cell r="AI55">
            <v>6.0269737141589497</v>
          </cell>
        </row>
        <row r="56">
          <cell r="AI56">
            <v>10.118145898845766</v>
          </cell>
        </row>
        <row r="57">
          <cell r="AI57">
            <v>22.848499191317774</v>
          </cell>
        </row>
        <row r="87">
          <cell r="AI87">
            <v>0</v>
          </cell>
        </row>
        <row r="91">
          <cell r="AI91">
            <v>0</v>
          </cell>
        </row>
        <row r="237">
          <cell r="AI237">
            <v>0.24266886493861911</v>
          </cell>
        </row>
        <row r="238">
          <cell r="AI238">
            <v>0.33956175389599114</v>
          </cell>
        </row>
        <row r="239">
          <cell r="AI239">
            <v>0.60912562015774807</v>
          </cell>
        </row>
        <row r="240">
          <cell r="AI240">
            <v>1.1326118652398312</v>
          </cell>
        </row>
        <row r="241">
          <cell r="AI241">
            <v>1.1461133187017805</v>
          </cell>
        </row>
        <row r="242">
          <cell r="AI242">
            <v>1.2667640043772619</v>
          </cell>
        </row>
        <row r="243">
          <cell r="AI243">
            <v>1.559626567804171</v>
          </cell>
        </row>
        <row r="244">
          <cell r="AI244">
            <v>2.0952834896649311</v>
          </cell>
        </row>
        <row r="245">
          <cell r="AI245">
            <v>1.8133144604577556</v>
          </cell>
        </row>
        <row r="246">
          <cell r="AI246">
            <v>1.9345606459556046</v>
          </cell>
        </row>
        <row r="247">
          <cell r="AI247">
            <v>2.2284018757193387</v>
          </cell>
        </row>
        <row r="248">
          <cell r="AI248">
            <v>2.785659416124425</v>
          </cell>
        </row>
        <row r="249">
          <cell r="AI249">
            <v>0.27449017780523077</v>
          </cell>
        </row>
        <row r="250">
          <cell r="AI250">
            <v>0.40488648263373189</v>
          </cell>
        </row>
        <row r="251">
          <cell r="AI251">
            <v>0.8786931008089085</v>
          </cell>
        </row>
        <row r="252">
          <cell r="AI252">
            <v>1.862048185600615</v>
          </cell>
        </row>
        <row r="253">
          <cell r="AI253">
            <v>1.1779346315683918</v>
          </cell>
        </row>
        <row r="254">
          <cell r="AI254">
            <v>1.3341344200549947</v>
          </cell>
        </row>
        <row r="255">
          <cell r="AI255">
            <v>1.8324142300950426</v>
          </cell>
        </row>
        <row r="256">
          <cell r="AI256">
            <v>2.8186264909522021</v>
          </cell>
        </row>
        <row r="257">
          <cell r="AI257">
            <v>1.8451357733243672</v>
          </cell>
        </row>
        <row r="258">
          <cell r="AI258">
            <v>2.0014165524609959</v>
          </cell>
        </row>
        <row r="259">
          <cell r="AI259">
            <v>2.5005436861799843</v>
          </cell>
        </row>
        <row r="260">
          <cell r="AI260">
            <v>3.5288471751310881</v>
          </cell>
        </row>
        <row r="261">
          <cell r="AI261">
            <v>0.35227560925694812</v>
          </cell>
        </row>
        <row r="262">
          <cell r="AI262">
            <v>0.56456915288154264</v>
          </cell>
        </row>
        <row r="263">
          <cell r="AI263">
            <v>1.5376358312895226</v>
          </cell>
        </row>
        <row r="264">
          <cell r="AI264">
            <v>3.6451147464825318</v>
          </cell>
        </row>
        <row r="265">
          <cell r="AI265">
            <v>1.2557200630201093</v>
          </cell>
        </row>
        <row r="266">
          <cell r="AI266">
            <v>1.4988176583783419</v>
          </cell>
        </row>
        <row r="267">
          <cell r="AI267">
            <v>2.4992285156949512</v>
          </cell>
        </row>
        <row r="268">
          <cell r="AI268">
            <v>4.5867982718766429</v>
          </cell>
        </row>
        <row r="269">
          <cell r="AI269">
            <v>1.9229212047760844</v>
          </cell>
        </row>
        <row r="270">
          <cell r="AI270">
            <v>2.1648421016963981</v>
          </cell>
        </row>
        <row r="271">
          <cell r="AI271">
            <v>3.1657792228615627</v>
          </cell>
        </row>
        <row r="272">
          <cell r="AI272">
            <v>5.345528363814041</v>
          </cell>
        </row>
        <row r="294">
          <cell r="H294" t="str">
            <v>Juridisko klientu tarifs_Vienkāršs sūtījums_A_20_Latvija</v>
          </cell>
          <cell r="M294">
            <v>0.32093489191783742</v>
          </cell>
        </row>
        <row r="295">
          <cell r="H295" t="str">
            <v>Juridisko klientu tarifs_Vienkāršs sūtījums_A_20_Latvija - 1.zona</v>
          </cell>
        </row>
        <row r="296">
          <cell r="H296" t="str">
            <v>Juridisko klientu tarifs_Vienkāršs sūtījums_A_20_Latvija - 2.zona</v>
          </cell>
        </row>
        <row r="297">
          <cell r="H297" t="str">
            <v>Juridisko klientu tarifs_Vienkāršs sūtījums_A_20_Latvija - 3.zona</v>
          </cell>
        </row>
        <row r="298">
          <cell r="H298" t="str">
            <v>Juridisko klientu tarifs_Vienkāršs sūtījums_A_100_Latvija</v>
          </cell>
          <cell r="M298">
            <v>0.4639602042637862</v>
          </cell>
        </row>
        <row r="299">
          <cell r="H299" t="str">
            <v>Juridisko klientu tarifs_Vienkāršs sūtījums_A_100_Latvija - 1.zona</v>
          </cell>
        </row>
        <row r="300">
          <cell r="H300" t="str">
            <v>Juridisko klientu tarifs_Vienkāršs sūtījums_A_100_Latvija - 2.zona</v>
          </cell>
        </row>
        <row r="301">
          <cell r="H301" t="str">
            <v>Juridisko klientu tarifs_Vienkāršs sūtījums_A_100_Latvija - 3.zona</v>
          </cell>
        </row>
        <row r="302">
          <cell r="H302" t="str">
            <v>Juridisko klientu tarifs_Vienkāršs sūtījums_A_500_Latvija</v>
          </cell>
          <cell r="M302">
            <v>1.2431969497306794</v>
          </cell>
        </row>
        <row r="303">
          <cell r="H303" t="str">
            <v>Juridisko klientu tarifs_Vienkāršs sūtījums_A_500_Latvija - 1.zona</v>
          </cell>
        </row>
        <row r="304">
          <cell r="H304" t="str">
            <v>Juridisko klientu tarifs_Vienkāršs sūtījums_A_500_Latvija - 2.zona</v>
          </cell>
        </row>
        <row r="305">
          <cell r="H305" t="str">
            <v>Juridisko klientu tarifs_Vienkāršs sūtījums_A_500_Latvija - 3.zona</v>
          </cell>
        </row>
        <row r="306">
          <cell r="H306" t="str">
            <v>Juridisko klientu tarifs_Vienkāršs sūtījums_A_1000_Latvija</v>
          </cell>
          <cell r="M306">
            <v>2.8516350218851638</v>
          </cell>
        </row>
        <row r="307">
          <cell r="H307" t="str">
            <v>Juridisko klientu tarifs_Vienkāršs sūtījums_A_1000_Latvija - 1.zona</v>
          </cell>
        </row>
        <row r="308">
          <cell r="H308" t="str">
            <v>Juridisko klientu tarifs_Vienkāršs sūtījums_A_1000_Latvija - 2.zona</v>
          </cell>
        </row>
        <row r="309">
          <cell r="H309" t="str">
            <v>Juridisko klientu tarifs_Vienkāršs sūtījums_A_1000_Latvija - 3.zona</v>
          </cell>
        </row>
        <row r="310">
          <cell r="H310" t="str">
            <v>Juridisko klientu tarifs_Ierakstīts sūtījums_A_20_Latvija</v>
          </cell>
          <cell r="M310">
            <v>1.3024622560709369</v>
          </cell>
        </row>
        <row r="311">
          <cell r="H311" t="str">
            <v>Juridisko klientu tarifs_Ierakstīts sūtījums_A_20_Latvija - 1.zona</v>
          </cell>
        </row>
        <row r="312">
          <cell r="H312" t="str">
            <v>Juridisko klientu tarifs_Ierakstīts sūtījums_A_20_Latvija - 2.zona</v>
          </cell>
        </row>
        <row r="313">
          <cell r="H313" t="str">
            <v>Juridisko klientu tarifs_Ierakstīts sūtījums_A_20_Latvija - 3.zona</v>
          </cell>
        </row>
        <row r="314">
          <cell r="H314" t="str">
            <v>Juridisko klientu tarifs_Ierakstīts sūtījums_A_100_Latvija</v>
          </cell>
          <cell r="M314">
            <v>1.4713273324859857</v>
          </cell>
        </row>
        <row r="315">
          <cell r="H315" t="str">
            <v>Juridisko klientu tarifs_Ierakstīts sūtījums_A_100_Latvija - 1.zona</v>
          </cell>
        </row>
        <row r="316">
          <cell r="H316" t="str">
            <v>Juridisko klientu tarifs_Ierakstīts sūtījums_A_100_Latvija - 2.zona</v>
          </cell>
        </row>
        <row r="317">
          <cell r="H317" t="str">
            <v>Juridisko klientu tarifs_Ierakstīts sūtījums_A_100_Latvija - 3.zona</v>
          </cell>
        </row>
        <row r="318">
          <cell r="H318" t="str">
            <v>Juridisko klientu tarifs_Ierakstīts sūtījums_A_500_Latvija</v>
          </cell>
          <cell r="M318">
            <v>1.9693120602553535</v>
          </cell>
        </row>
        <row r="319">
          <cell r="H319" t="str">
            <v>Juridisko klientu tarifs_Ierakstīts sūtījums_A_500_Latvija - 1.zona</v>
          </cell>
        </row>
        <row r="320">
          <cell r="H320" t="str">
            <v>Juridisko klientu tarifs_Ierakstīts sūtījums_A_500_Latvija - 2.zona</v>
          </cell>
        </row>
        <row r="321">
          <cell r="H321" t="str">
            <v>Juridisko klientu tarifs_Ierakstīts sūtījums_A_500_Latvija - 3.zona</v>
          </cell>
        </row>
        <row r="322">
          <cell r="H322" t="str">
            <v>Juridisko klientu tarifs_Ierakstīts sūtījums_A_1000_Latvija</v>
          </cell>
          <cell r="M322">
            <v>2.9776519367031593</v>
          </cell>
        </row>
        <row r="323">
          <cell r="H323" t="str">
            <v>Juridisko klientu tarifs_Ierakstīts sūtījums_A_1000_Latvija - 1.zona</v>
          </cell>
        </row>
        <row r="324">
          <cell r="H324" t="str">
            <v>Juridisko klientu tarifs_Ierakstīts sūtījums_A_1000_Latvija - 2.zona</v>
          </cell>
        </row>
        <row r="325">
          <cell r="H325" t="str">
            <v>Juridisko klientu tarifs_Ierakstīts sūtījums_A_1000_Latvija - 3.zona</v>
          </cell>
        </row>
        <row r="326">
          <cell r="H326" t="str">
            <v>Juridisko klientu tarifs_Apdrošināts sūtījums_A_20_Latvija</v>
          </cell>
          <cell r="M326">
            <v>2.0242432631709097</v>
          </cell>
        </row>
        <row r="327">
          <cell r="H327" t="str">
            <v>Juridisko klientu tarifs_Apdrošināts sūtījums_A_20_Latvija - 1.zona</v>
          </cell>
        </row>
        <row r="328">
          <cell r="H328" t="str">
            <v>Juridisko klientu tarifs_Apdrošināts sūtījums_A_20_Latvija - 2.zona</v>
          </cell>
        </row>
        <row r="329">
          <cell r="H329" t="str">
            <v>Juridisko klientu tarifs_Apdrošināts sūtījums_A_20_Latvija - 3.zona</v>
          </cell>
        </row>
        <row r="330">
          <cell r="H330" t="str">
            <v>Juridisko klientu tarifs_Apdrošināts sūtījums_A_100_Latvija</v>
          </cell>
          <cell r="M330">
            <v>2.1902001320352356</v>
          </cell>
        </row>
        <row r="331">
          <cell r="H331" t="str">
            <v>Juridisko klientu tarifs_Apdrošināts sūtījums_A_100_Latvija - 1.zona</v>
          </cell>
        </row>
        <row r="332">
          <cell r="H332" t="str">
            <v>Juridisko klientu tarifs_Apdrošināts sūtījums_A_100_Latvija - 2.zona</v>
          </cell>
        </row>
        <row r="333">
          <cell r="H333" t="str">
            <v>Juridisko klientu tarifs_Apdrošināts sūtījums_A_100_Latvija - 3.zona</v>
          </cell>
        </row>
        <row r="334">
          <cell r="H334" t="str">
            <v>Juridisko klientu tarifs_Apdrošināts sūtījums_A_500_Latvija</v>
          </cell>
          <cell r="M334">
            <v>2.7043641849986138</v>
          </cell>
        </row>
        <row r="335">
          <cell r="H335" t="str">
            <v>Juridisko klientu tarifs_Apdrošināts sūtījums_A_500_Latvija - 1.zona</v>
          </cell>
        </row>
        <row r="336">
          <cell r="H336" t="str">
            <v>Juridisko klientu tarifs_Apdrošināts sūtījums_A_500_Latvija - 2.zona</v>
          </cell>
        </row>
        <row r="337">
          <cell r="H337" t="str">
            <v>Juridisko klientu tarifs_Apdrošināts sūtījums_A_500_Latvija - 3.zona</v>
          </cell>
        </row>
        <row r="338">
          <cell r="H338" t="str">
            <v>Juridisko klientu tarifs_Apdrošināts sūtījums_A_1000_Latvija</v>
          </cell>
          <cell r="M338">
            <v>3.761052356538829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9"/>
  <sheetViews>
    <sheetView topLeftCell="A10" workbookViewId="0">
      <selection activeCell="B24" sqref="B24:F39"/>
    </sheetView>
  </sheetViews>
  <sheetFormatPr defaultRowHeight="15" x14ac:dyDescent="0.25"/>
  <cols>
    <col min="2" max="2" width="51.42578125" customWidth="1"/>
    <col min="3" max="3" width="13" customWidth="1"/>
    <col min="4" max="4" width="15.140625" customWidth="1"/>
    <col min="5" max="5" width="14.5703125" customWidth="1"/>
    <col min="6" max="6" width="15" customWidth="1"/>
  </cols>
  <sheetData>
    <row r="1" spans="2:6" ht="24" customHeight="1" x14ac:dyDescent="0.25">
      <c r="B1" s="3"/>
      <c r="C1" s="3" t="s">
        <v>15</v>
      </c>
      <c r="D1" s="3" t="s">
        <v>16</v>
      </c>
      <c r="E1" s="3" t="s">
        <v>17</v>
      </c>
      <c r="F1" s="3" t="s">
        <v>18</v>
      </c>
    </row>
    <row r="3" spans="2:6" x14ac:dyDescent="0.25">
      <c r="B3" s="2" t="s">
        <v>0</v>
      </c>
      <c r="C3" s="1">
        <v>0.98540838543952536</v>
      </c>
      <c r="D3" s="1">
        <v>1.1957587576693176</v>
      </c>
      <c r="E3" s="1">
        <v>1.2759512596018872</v>
      </c>
      <c r="F3" s="1">
        <v>1.554613646071471</v>
      </c>
    </row>
    <row r="4" spans="2:6" x14ac:dyDescent="0.25">
      <c r="B4" s="2" t="s">
        <v>1</v>
      </c>
      <c r="C4" s="1">
        <v>1.0812162687850835</v>
      </c>
      <c r="D4" s="1">
        <v>1.3927379064209946</v>
      </c>
      <c r="E4" s="1">
        <v>1.4769666562586532</v>
      </c>
      <c r="F4" s="1">
        <v>2.0258122294370962</v>
      </c>
    </row>
    <row r="5" spans="2:6" x14ac:dyDescent="0.25">
      <c r="B5" s="2" t="s">
        <v>2</v>
      </c>
      <c r="C5" s="1">
        <v>1.2804986092586947</v>
      </c>
      <c r="D5" s="1">
        <v>2.2016641009958442</v>
      </c>
      <c r="E5" s="1">
        <v>2.3100022018948891</v>
      </c>
      <c r="F5" s="1">
        <v>4.4727083337952127</v>
      </c>
    </row>
    <row r="6" spans="2:6" x14ac:dyDescent="0.25">
      <c r="B6" s="2" t="s">
        <v>3</v>
      </c>
      <c r="C6" s="1">
        <v>1.620911732788008</v>
      </c>
      <c r="D6" s="1">
        <v>4.4875613214357655</v>
      </c>
      <c r="E6" s="1">
        <v>4.668761486200844</v>
      </c>
      <c r="F6" s="1">
        <v>11.708795539581475</v>
      </c>
    </row>
    <row r="7" spans="2:6" x14ac:dyDescent="0.25">
      <c r="B7" s="2" t="s">
        <v>4</v>
      </c>
      <c r="C7" s="1">
        <v>1.9326463430110392</v>
      </c>
      <c r="D7" s="1">
        <v>8.1105108523785212</v>
      </c>
      <c r="E7" s="1">
        <v>8.4053421065525438</v>
      </c>
      <c r="F7" s="1">
        <v>23.051749843520614</v>
      </c>
    </row>
    <row r="8" spans="2:6" x14ac:dyDescent="0.25">
      <c r="B8" s="2" t="s">
        <v>5</v>
      </c>
      <c r="C8" s="4">
        <v>2.0425341502391898</v>
      </c>
      <c r="D8" s="4">
        <v>1.4693350757055628</v>
      </c>
      <c r="E8" s="4">
        <v>1.5495275776381323</v>
      </c>
      <c r="F8" s="4">
        <v>1.8281899641077159</v>
      </c>
    </row>
    <row r="9" spans="2:6" x14ac:dyDescent="0.25">
      <c r="B9" s="2" t="s">
        <v>6</v>
      </c>
      <c r="C9" s="4">
        <v>2.1605842886550395</v>
      </c>
      <c r="D9" s="4">
        <v>1.696457322331679</v>
      </c>
      <c r="E9" s="4">
        <v>1.7815428253265357</v>
      </c>
      <c r="F9" s="4">
        <v>2.3877387653995985</v>
      </c>
    </row>
    <row r="10" spans="2:6" x14ac:dyDescent="0.25">
      <c r="B10" s="2" t="s">
        <v>7</v>
      </c>
      <c r="C10" s="4">
        <v>2.3777160860964353</v>
      </c>
      <c r="D10" s="4">
        <v>2.5199257884438473</v>
      </c>
      <c r="E10" s="4">
        <v>2.6296125320568073</v>
      </c>
      <c r="F10" s="4">
        <v>4.8825957219440506</v>
      </c>
    </row>
    <row r="11" spans="2:6" x14ac:dyDescent="0.25">
      <c r="B11" s="2" t="s">
        <v>8</v>
      </c>
      <c r="C11" s="1">
        <v>2.7336721998032307</v>
      </c>
      <c r="D11" s="1">
        <v>4.6905192189305929</v>
      </c>
      <c r="E11" s="1">
        <v>4.8691674436837431</v>
      </c>
      <c r="F11" s="1">
        <v>11.738376686268412</v>
      </c>
    </row>
    <row r="12" spans="2:6" x14ac:dyDescent="0.25">
      <c r="B12" s="2" t="s">
        <v>9</v>
      </c>
      <c r="C12" s="1">
        <v>3.2362841903634143</v>
      </c>
      <c r="D12" s="1">
        <v>12.795713539741055</v>
      </c>
      <c r="E12" s="1">
        <v>13.235680925503855</v>
      </c>
      <c r="F12" s="1">
        <v>37.597384516774028</v>
      </c>
    </row>
    <row r="13" spans="2:6" x14ac:dyDescent="0.25">
      <c r="B13" s="2" t="s">
        <v>10</v>
      </c>
      <c r="C13" s="4">
        <v>2.9663890265529083</v>
      </c>
      <c r="D13" s="4">
        <v>2.2637262081940985</v>
      </c>
      <c r="E13" s="4">
        <v>2.3439187101266681</v>
      </c>
      <c r="F13" s="4">
        <v>2.6225810965962517</v>
      </c>
    </row>
    <row r="14" spans="2:6" x14ac:dyDescent="0.25">
      <c r="B14" s="2" t="s">
        <v>11</v>
      </c>
      <c r="C14" s="4">
        <v>3.0861731813453925</v>
      </c>
      <c r="D14" s="4">
        <v>2.4843119836964602</v>
      </c>
      <c r="E14" s="4">
        <v>2.5691820053538783</v>
      </c>
      <c r="F14" s="4">
        <v>3.1609537981013802</v>
      </c>
    </row>
    <row r="15" spans="2:6" x14ac:dyDescent="0.25">
      <c r="B15" s="2" t="s">
        <v>12</v>
      </c>
      <c r="C15" s="4">
        <v>3.3052266365069038</v>
      </c>
      <c r="D15" s="4">
        <v>3.306111835259598</v>
      </c>
      <c r="E15" s="4">
        <v>3.4155280899801417</v>
      </c>
      <c r="F15" s="4">
        <v>5.6504049710774611</v>
      </c>
    </row>
    <row r="16" spans="2:6" x14ac:dyDescent="0.25">
      <c r="B16" s="2" t="s">
        <v>13</v>
      </c>
      <c r="C16" s="1">
        <v>3.6732032309557381</v>
      </c>
      <c r="D16" s="1">
        <v>5.7370238078234417</v>
      </c>
      <c r="E16" s="1">
        <v>5.9239832059519175</v>
      </c>
      <c r="F16" s="1">
        <v>13.349535706095978</v>
      </c>
    </row>
    <row r="17" spans="2:6" x14ac:dyDescent="0.25">
      <c r="B17" s="2" t="s">
        <v>14</v>
      </c>
      <c r="C17" s="1">
        <v>4.0329148130499366</v>
      </c>
      <c r="D17" s="1">
        <v>10.083525427767519</v>
      </c>
      <c r="E17" s="1">
        <v>10.407894905863312</v>
      </c>
      <c r="F17" s="1">
        <v>27.031567582093444</v>
      </c>
    </row>
    <row r="20" spans="2:6" x14ac:dyDescent="0.25">
      <c r="C20" s="5" t="s">
        <v>19</v>
      </c>
    </row>
    <row r="21" spans="2:6" x14ac:dyDescent="0.25">
      <c r="C21" s="5" t="s">
        <v>20</v>
      </c>
    </row>
    <row r="24" spans="2:6" x14ac:dyDescent="0.25">
      <c r="B24" s="8" t="s">
        <v>21</v>
      </c>
      <c r="C24" s="3" t="s">
        <v>15</v>
      </c>
      <c r="D24" s="3" t="s">
        <v>16</v>
      </c>
      <c r="E24" s="3" t="s">
        <v>17</v>
      </c>
      <c r="F24" s="3" t="s">
        <v>18</v>
      </c>
    </row>
    <row r="25" spans="2:6" x14ac:dyDescent="0.25">
      <c r="B25" s="2" t="s">
        <v>0</v>
      </c>
      <c r="C25" s="6">
        <v>0.98418072879225416</v>
      </c>
      <c r="D25" s="6">
        <v>1.2345366620037037</v>
      </c>
      <c r="E25" s="6">
        <v>1.327044993591189</v>
      </c>
      <c r="F25" s="6">
        <v>1.6491458887739994</v>
      </c>
    </row>
    <row r="26" spans="2:6" x14ac:dyDescent="0.25">
      <c r="B26" s="2" t="s">
        <v>1</v>
      </c>
      <c r="C26" s="6">
        <v>1.0784417799010102</v>
      </c>
      <c r="D26" s="6">
        <v>1.4512785947594922</v>
      </c>
      <c r="E26" s="6">
        <v>1.5488971905445088</v>
      </c>
      <c r="F26" s="6">
        <v>2.1846205286252305</v>
      </c>
    </row>
    <row r="27" spans="2:6" x14ac:dyDescent="0.25">
      <c r="B27" s="2" t="s">
        <v>2</v>
      </c>
      <c r="C27" s="6">
        <v>1.2764841140298404</v>
      </c>
      <c r="D27" s="6">
        <v>2.3862673630210289</v>
      </c>
      <c r="E27" s="6">
        <v>2.5144106333185685</v>
      </c>
      <c r="F27" s="6">
        <v>5.0234662726736428</v>
      </c>
    </row>
    <row r="28" spans="2:6" x14ac:dyDescent="0.25">
      <c r="B28" s="2" t="s">
        <v>3</v>
      </c>
      <c r="C28" s="6">
        <v>1.6160757168929116</v>
      </c>
      <c r="D28" s="6">
        <v>5.0563760595522247</v>
      </c>
      <c r="E28" s="6">
        <v>5.2767694604384534</v>
      </c>
      <c r="F28" s="6">
        <v>13.447315424863747</v>
      </c>
    </row>
    <row r="29" spans="2:6" x14ac:dyDescent="0.25">
      <c r="B29" s="2" t="s">
        <v>4</v>
      </c>
      <c r="C29" s="6">
        <v>1.9232419180709577</v>
      </c>
      <c r="D29" s="6">
        <v>9.27605225716324</v>
      </c>
      <c r="E29" s="6">
        <v>9.6403131561783102</v>
      </c>
      <c r="F29" s="6">
        <v>26.640163139478961</v>
      </c>
    </row>
    <row r="30" spans="2:6" x14ac:dyDescent="0.25">
      <c r="B30" s="2" t="s">
        <v>5</v>
      </c>
      <c r="C30" s="7">
        <v>2.0444411179694271</v>
      </c>
      <c r="D30" s="7">
        <v>1.5089241976113867</v>
      </c>
      <c r="E30" s="7">
        <v>1.6014325291988722</v>
      </c>
      <c r="F30" s="7">
        <v>1.9235334243816822</v>
      </c>
    </row>
    <row r="31" spans="2:6" x14ac:dyDescent="0.25">
      <c r="B31" s="2" t="s">
        <v>6</v>
      </c>
      <c r="C31" s="7">
        <v>2.1610103776208764</v>
      </c>
      <c r="D31" s="7">
        <v>1.7603582112844449</v>
      </c>
      <c r="E31" s="7">
        <v>1.859061536027717</v>
      </c>
      <c r="F31" s="7">
        <v>2.5613558639086427</v>
      </c>
    </row>
    <row r="32" spans="2:6" x14ac:dyDescent="0.25">
      <c r="B32" s="2" t="s">
        <v>7</v>
      </c>
      <c r="C32" s="6">
        <v>2.3769550965192718</v>
      </c>
      <c r="D32" s="6">
        <v>2.7124927731659763</v>
      </c>
      <c r="E32" s="6">
        <v>2.842343550221833</v>
      </c>
      <c r="F32" s="6">
        <v>5.4561907267868186</v>
      </c>
    </row>
    <row r="33" spans="2:6" x14ac:dyDescent="0.25">
      <c r="B33" s="2" t="s">
        <v>8</v>
      </c>
      <c r="C33" s="6">
        <v>2.7321357781497855</v>
      </c>
      <c r="D33" s="6">
        <v>5.2466523264449938</v>
      </c>
      <c r="E33" s="6">
        <v>5.4638147345914652</v>
      </c>
      <c r="F33" s="6">
        <v>13.4360711787768</v>
      </c>
    </row>
    <row r="34" spans="2:6" x14ac:dyDescent="0.25">
      <c r="B34" s="2" t="s">
        <v>9</v>
      </c>
      <c r="C34" s="6">
        <v>3.2307453556036343</v>
      </c>
      <c r="D34" s="6">
        <v>14.730615370253513</v>
      </c>
      <c r="E34" s="6">
        <v>15.278632072793704</v>
      </c>
      <c r="F34" s="6">
        <v>43.555774534643213</v>
      </c>
    </row>
    <row r="35" spans="2:6" x14ac:dyDescent="0.25">
      <c r="B35" s="2" t="s">
        <v>10</v>
      </c>
      <c r="C35" s="7">
        <v>2.9710354394021676</v>
      </c>
      <c r="D35" s="7">
        <v>2.3056708850320704</v>
      </c>
      <c r="E35" s="7">
        <v>2.3981792166195559</v>
      </c>
      <c r="F35" s="7">
        <v>2.7202801118023663</v>
      </c>
    </row>
    <row r="36" spans="2:6" x14ac:dyDescent="0.25">
      <c r="B36" s="2" t="s">
        <v>11</v>
      </c>
      <c r="C36" s="7">
        <v>3.0893438571931209</v>
      </c>
      <c r="D36" s="7">
        <v>2.5494274143683402</v>
      </c>
      <c r="E36" s="7">
        <v>2.6478579197531777</v>
      </c>
      <c r="F36" s="7">
        <v>3.3334090284276612</v>
      </c>
    </row>
    <row r="37" spans="2:6" x14ac:dyDescent="0.25">
      <c r="B37" s="2" t="s">
        <v>12</v>
      </c>
      <c r="C37" s="6">
        <v>3.3072159319748349</v>
      </c>
      <c r="D37" s="6">
        <v>3.4996020866057833</v>
      </c>
      <c r="E37" s="6">
        <v>3.6291103996368221</v>
      </c>
      <c r="F37" s="6">
        <v>6.2219401884667267</v>
      </c>
    </row>
    <row r="38" spans="2:6" x14ac:dyDescent="0.25">
      <c r="B38" s="2" t="s">
        <v>13</v>
      </c>
      <c r="C38" s="6">
        <v>3.6744527378755443</v>
      </c>
      <c r="D38" s="6">
        <v>6.3395216580251041</v>
      </c>
      <c r="E38" s="6">
        <v>6.5672067825007288</v>
      </c>
      <c r="F38" s="6">
        <v>15.185253712951868</v>
      </c>
    </row>
    <row r="39" spans="2:6" x14ac:dyDescent="0.25">
      <c r="B39" s="2" t="s">
        <v>14</v>
      </c>
      <c r="C39" s="6">
        <v>4.0297381738329134</v>
      </c>
      <c r="D39" s="6">
        <v>11.408670685011291</v>
      </c>
      <c r="E39" s="6">
        <v>11.810329715091534</v>
      </c>
      <c r="F39" s="6">
        <v>31.105343465099754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25"/>
  <sheetViews>
    <sheetView showGridLines="0" topLeftCell="A20" zoomScale="110" zoomScaleNormal="110" workbookViewId="0">
      <selection activeCell="F48" sqref="F48"/>
    </sheetView>
  </sheetViews>
  <sheetFormatPr defaultColWidth="9" defaultRowHeight="12.75" x14ac:dyDescent="0.25"/>
  <cols>
    <col min="1" max="1" width="49" style="9" customWidth="1"/>
    <col min="2" max="2" width="9.28515625" style="9" bestFit="1" customWidth="1"/>
    <col min="3" max="3" width="11.140625" style="9" customWidth="1"/>
    <col min="4" max="4" width="10.42578125" style="10" customWidth="1"/>
    <col min="5" max="5" width="11.140625" style="9" customWidth="1"/>
    <col min="6" max="6" width="12.5703125" style="9" customWidth="1"/>
    <col min="7" max="7" width="11.28515625" style="9" customWidth="1"/>
    <col min="8" max="8" width="10.28515625" style="9" customWidth="1"/>
    <col min="9" max="9" width="10" style="9" customWidth="1"/>
    <col min="10" max="10" width="9" style="9"/>
    <col min="11" max="11" width="10" style="9" customWidth="1"/>
    <col min="12" max="12" width="45.5703125" style="9" customWidth="1"/>
    <col min="13" max="13" width="17.5703125" style="9" customWidth="1"/>
    <col min="14" max="14" width="16.7109375" style="9" customWidth="1"/>
    <col min="15" max="16384" width="9" style="9"/>
  </cols>
  <sheetData>
    <row r="2" spans="1:10" ht="21" x14ac:dyDescent="0.25">
      <c r="A2" s="25" t="s">
        <v>42</v>
      </c>
    </row>
    <row r="4" spans="1:10" x14ac:dyDescent="0.25">
      <c r="A4" s="11" t="s">
        <v>44</v>
      </c>
    </row>
    <row r="5" spans="1:10" x14ac:dyDescent="0.25">
      <c r="A5" s="11"/>
    </row>
    <row r="6" spans="1:10" ht="38.25" x14ac:dyDescent="0.25">
      <c r="A6" s="16"/>
      <c r="B6" s="17" t="s">
        <v>15</v>
      </c>
      <c r="C6" s="17" t="s">
        <v>16</v>
      </c>
      <c r="D6" s="18" t="s">
        <v>22</v>
      </c>
      <c r="E6" s="17" t="s">
        <v>17</v>
      </c>
      <c r="F6" s="16" t="s">
        <v>22</v>
      </c>
      <c r="G6" s="16" t="s">
        <v>23</v>
      </c>
      <c r="H6" s="17" t="s">
        <v>18</v>
      </c>
      <c r="I6" s="16" t="s">
        <v>22</v>
      </c>
      <c r="J6" s="16" t="s">
        <v>24</v>
      </c>
    </row>
    <row r="7" spans="1:10" x14ac:dyDescent="0.25">
      <c r="A7" s="20" t="s">
        <v>0</v>
      </c>
      <c r="B7" s="14">
        <f>'[1]Fāze_3 EUR'!AI10</f>
        <v>0.92381186774414958</v>
      </c>
      <c r="C7" s="14">
        <f>'[1]Fāze_3 EUR'!AI22</f>
        <v>1.7434391775118141</v>
      </c>
      <c r="D7" s="21">
        <f>C7-B7</f>
        <v>0.81962730976766451</v>
      </c>
      <c r="E7" s="14">
        <f>'[1]Fāze_3 EUR'!AI34</f>
        <v>2.6467086693284063</v>
      </c>
      <c r="F7" s="21">
        <f t="shared" ref="F7:F18" si="0">E7-B7</f>
        <v>1.7228968015842567</v>
      </c>
      <c r="G7" s="21">
        <f>E7-C7</f>
        <v>0.90326949181659222</v>
      </c>
      <c r="H7" s="14">
        <f>'[1]Fāze_3 EUR'!AI46</f>
        <v>3.7642774272394184</v>
      </c>
      <c r="I7" s="21">
        <f t="shared" ref="I7:I18" si="1">H7-B7</f>
        <v>2.8404655594952688</v>
      </c>
      <c r="J7" s="21">
        <f>H7-E7</f>
        <v>1.1175687579110121</v>
      </c>
    </row>
    <row r="8" spans="1:10" x14ac:dyDescent="0.25">
      <c r="A8" s="20" t="s">
        <v>1</v>
      </c>
      <c r="B8" s="14">
        <f>'[1]Fāze_3 EUR'!AI11</f>
        <v>1.017264252692496</v>
      </c>
      <c r="C8" s="14">
        <f>'[1]Fāze_3 EUR'!AI23</f>
        <v>1.9555025531980692</v>
      </c>
      <c r="D8" s="21">
        <f t="shared" ref="D8:D17" si="2">C8-B8</f>
        <v>0.93823830050557322</v>
      </c>
      <c r="E8" s="14">
        <f>'[1]Fāze_3 EUR'!AI35</f>
        <v>2.8986019070784659</v>
      </c>
      <c r="F8" s="21">
        <f t="shared" si="0"/>
        <v>1.8813376543859699</v>
      </c>
      <c r="G8" s="21">
        <f t="shared" ref="G8:G18" si="3">E8-C8</f>
        <v>0.94309935388039667</v>
      </c>
      <c r="H8" s="14">
        <f>'[1]Fāze_3 EUR'!AI47</f>
        <v>4.4933848048072607</v>
      </c>
      <c r="I8" s="21">
        <f t="shared" si="1"/>
        <v>3.4761205521147645</v>
      </c>
      <c r="J8" s="21">
        <f t="shared" ref="J8:J18" si="4">H8-E8</f>
        <v>1.5947828977287948</v>
      </c>
    </row>
    <row r="9" spans="1:10" x14ac:dyDescent="0.25">
      <c r="A9" s="20" t="s">
        <v>2</v>
      </c>
      <c r="B9" s="14">
        <f>'[1]Fāze_3 EUR'!AI12</f>
        <v>1.2188707302610338</v>
      </c>
      <c r="C9" s="14">
        <f>'[1]Fāze_3 EUR'!AI24</f>
        <v>2.8708743593597497</v>
      </c>
      <c r="D9" s="21">
        <f t="shared" si="2"/>
        <v>1.6520036290987159</v>
      </c>
      <c r="E9" s="14">
        <f>'[1]Fāze_3 EUR'!AI36</f>
        <v>4.0518857914383108</v>
      </c>
      <c r="F9" s="21">
        <f t="shared" si="0"/>
        <v>2.8330150611772771</v>
      </c>
      <c r="G9" s="21">
        <f t="shared" si="3"/>
        <v>1.1810114320785612</v>
      </c>
      <c r="H9" s="14">
        <f>'[1]Fāze_3 EUR'!AI48</f>
        <v>8.4971683360833516</v>
      </c>
      <c r="I9" s="21">
        <f t="shared" si="1"/>
        <v>7.2782976058223179</v>
      </c>
      <c r="J9" s="21">
        <f t="shared" si="4"/>
        <v>4.4452825446450408</v>
      </c>
    </row>
    <row r="10" spans="1:10" x14ac:dyDescent="0.25">
      <c r="A10" s="20" t="s">
        <v>3</v>
      </c>
      <c r="B10" s="14">
        <f>'[1]Fāze_3 EUR'!AI13</f>
        <v>1.569253525353691</v>
      </c>
      <c r="C10" s="14">
        <f>'[1]Fāze_3 EUR'!AI25</f>
        <v>5.4850172747930293</v>
      </c>
      <c r="D10" s="21">
        <f t="shared" si="2"/>
        <v>3.9157637494393382</v>
      </c>
      <c r="E10" s="14">
        <f>'[1]Fāze_3 EUR'!AI37</f>
        <v>7.3850345810669982</v>
      </c>
      <c r="F10" s="21">
        <f t="shared" si="0"/>
        <v>5.8157810557133072</v>
      </c>
      <c r="G10" s="21">
        <f t="shared" si="3"/>
        <v>1.9000173062739689</v>
      </c>
      <c r="H10" s="14">
        <f>'[1]Fāze_3 EUR'!AI49</f>
        <v>20.444953280575927</v>
      </c>
      <c r="I10" s="21">
        <f t="shared" si="1"/>
        <v>18.875699755222236</v>
      </c>
      <c r="J10" s="21">
        <f t="shared" si="4"/>
        <v>13.059918699508929</v>
      </c>
    </row>
    <row r="11" spans="1:10" x14ac:dyDescent="0.25">
      <c r="A11" s="20" t="s">
        <v>5</v>
      </c>
      <c r="B11" s="14">
        <f>'[1]Fāze_3 EUR'!AI14</f>
        <v>1.8679334190197148</v>
      </c>
      <c r="C11" s="14">
        <f>'[1]Fāze_3 EUR'!AI26</f>
        <v>2.609891984795329</v>
      </c>
      <c r="D11" s="21">
        <f t="shared" si="2"/>
        <v>0.74195856577561425</v>
      </c>
      <c r="E11" s="14">
        <f>'[1]Fāze_3 EUR'!AI38</f>
        <v>3.5131614766119217</v>
      </c>
      <c r="F11" s="21">
        <f t="shared" si="0"/>
        <v>1.6452280575922069</v>
      </c>
      <c r="G11" s="21">
        <f t="shared" si="3"/>
        <v>0.90326949181659266</v>
      </c>
      <c r="H11" s="14">
        <f>'[1]Fāze_3 EUR'!AI50</f>
        <v>4.6307302345229333</v>
      </c>
      <c r="I11" s="21">
        <f t="shared" si="1"/>
        <v>2.7627968155032185</v>
      </c>
      <c r="J11" s="21">
        <f t="shared" si="4"/>
        <v>1.1175687579110116</v>
      </c>
    </row>
    <row r="12" spans="1:10" x14ac:dyDescent="0.25">
      <c r="A12" s="20" t="s">
        <v>6</v>
      </c>
      <c r="B12" s="14">
        <f>'[1]Fāze_3 EUR'!AI15</f>
        <v>1.9816982955753391</v>
      </c>
      <c r="C12" s="14">
        <f>'[1]Fāze_3 EUR'!AI27</f>
        <v>2.8716439680909982</v>
      </c>
      <c r="D12" s="21">
        <f t="shared" si="2"/>
        <v>0.88994567251565915</v>
      </c>
      <c r="E12" s="14">
        <f>'[1]Fāze_3 EUR'!AI39</f>
        <v>3.823197797731142</v>
      </c>
      <c r="F12" s="21">
        <f t="shared" si="0"/>
        <v>1.8414995021558029</v>
      </c>
      <c r="G12" s="21">
        <f t="shared" si="3"/>
        <v>0.95155382964014379</v>
      </c>
      <c r="H12" s="14">
        <f>'[1]Fāze_3 EUR'!AI51</f>
        <v>5.5192764360988296</v>
      </c>
      <c r="I12" s="21">
        <f t="shared" si="1"/>
        <v>3.5375781405234905</v>
      </c>
      <c r="J12" s="21">
        <f t="shared" si="4"/>
        <v>1.6960786383676876</v>
      </c>
    </row>
    <row r="13" spans="1:10" x14ac:dyDescent="0.25">
      <c r="A13" s="20" t="s">
        <v>7</v>
      </c>
      <c r="B13" s="14">
        <f>'[1]Fāze_3 EUR'!AI16</f>
        <v>2.1991345775305375</v>
      </c>
      <c r="C13" s="14">
        <f>'[1]Fāze_3 EUR'!AI28</f>
        <v>3.8193841271870257</v>
      </c>
      <c r="D13" s="21">
        <f t="shared" si="2"/>
        <v>1.6202495496564882</v>
      </c>
      <c r="E13" s="14">
        <f>'[1]Fāze_3 EUR'!AI40</f>
        <v>5.0137040216127273</v>
      </c>
      <c r="F13" s="21">
        <f t="shared" si="0"/>
        <v>2.8145694440821898</v>
      </c>
      <c r="G13" s="21">
        <f t="shared" si="3"/>
        <v>1.1943198944257016</v>
      </c>
      <c r="H13" s="14">
        <f>'[1]Fāze_3 EUR'!AI52</f>
        <v>9.6184394511588955</v>
      </c>
      <c r="I13" s="21">
        <f t="shared" si="1"/>
        <v>7.4193048736283576</v>
      </c>
      <c r="J13" s="21">
        <f t="shared" si="4"/>
        <v>4.6047354295461682</v>
      </c>
    </row>
    <row r="14" spans="1:10" x14ac:dyDescent="0.25">
      <c r="A14" s="20" t="s">
        <v>8</v>
      </c>
      <c r="B14" s="14">
        <f>'[1]Fāze_3 EUR'!AI17</f>
        <v>2.5626775729192417</v>
      </c>
      <c r="C14" s="14">
        <f>'[1]Fāze_3 EUR'!AI29</f>
        <v>6.3161099112699439</v>
      </c>
      <c r="D14" s="21">
        <f t="shared" si="2"/>
        <v>3.7534323383507022</v>
      </c>
      <c r="E14" s="14">
        <f>'[1]Fāze_3 EUR'!AI41</f>
        <v>8.1909445674539558</v>
      </c>
      <c r="F14" s="21">
        <f t="shared" si="0"/>
        <v>5.6282669945347141</v>
      </c>
      <c r="G14" s="21">
        <f t="shared" si="3"/>
        <v>1.8748346561840119</v>
      </c>
      <c r="H14" s="14">
        <f>'[1]Fāze_3 EUR'!AI53</f>
        <v>20.949141993568574</v>
      </c>
      <c r="I14" s="21">
        <f t="shared" si="1"/>
        <v>18.386464420649332</v>
      </c>
      <c r="J14" s="21">
        <f t="shared" si="4"/>
        <v>12.758197426114618</v>
      </c>
    </row>
    <row r="15" spans="1:10" x14ac:dyDescent="0.25">
      <c r="A15" s="20" t="s">
        <v>10</v>
      </c>
      <c r="B15" s="14">
        <f>'[1]Fāze_3 EUR'!AI18</f>
        <v>2.6963471550162872</v>
      </c>
      <c r="C15" s="14">
        <f>'[1]Fāze_3 EUR'!AI30</f>
        <v>3.1517348002395975</v>
      </c>
      <c r="D15" s="21">
        <f t="shared" si="2"/>
        <v>0.45538764522331032</v>
      </c>
      <c r="E15" s="14">
        <f>'[1]Fāze_3 EUR'!AI42</f>
        <v>4.0550042920561902</v>
      </c>
      <c r="F15" s="21">
        <f t="shared" si="0"/>
        <v>1.358657137039903</v>
      </c>
      <c r="G15" s="21">
        <f t="shared" si="3"/>
        <v>0.90326949181659266</v>
      </c>
      <c r="H15" s="14">
        <f>'[1]Fāze_3 EUR'!AI54</f>
        <v>5.1725730499672018</v>
      </c>
      <c r="I15" s="21">
        <f t="shared" si="1"/>
        <v>2.4762258949509146</v>
      </c>
      <c r="J15" s="21">
        <f t="shared" si="4"/>
        <v>1.1175687579110116</v>
      </c>
    </row>
    <row r="16" spans="1:10" x14ac:dyDescent="0.25">
      <c r="A16" s="20" t="s">
        <v>11</v>
      </c>
      <c r="B16" s="14">
        <f>'[1]Fāze_3 EUR'!AI19</f>
        <v>2.8108147056922683</v>
      </c>
      <c r="C16" s="14">
        <f>'[1]Fāze_3 EUR'!AI31</f>
        <v>3.4069444399241404</v>
      </c>
      <c r="D16" s="21">
        <f t="shared" si="2"/>
        <v>0.5961297342318721</v>
      </c>
      <c r="E16" s="14">
        <f>'[1]Fāze_3 EUR'!AI43</f>
        <v>4.3563718907715723</v>
      </c>
      <c r="F16" s="21">
        <f t="shared" si="0"/>
        <v>1.545557185079304</v>
      </c>
      <c r="G16" s="21">
        <f t="shared" si="3"/>
        <v>0.94942745084743185</v>
      </c>
      <c r="H16" s="14">
        <f>'[1]Fāze_3 EUR'!AI55</f>
        <v>6.0269737141589497</v>
      </c>
      <c r="I16" s="21">
        <f t="shared" si="1"/>
        <v>3.2161590084666813</v>
      </c>
      <c r="J16" s="21">
        <f t="shared" si="4"/>
        <v>1.6706018233873774</v>
      </c>
    </row>
    <row r="17" spans="1:13" x14ac:dyDescent="0.25">
      <c r="A17" s="20" t="s">
        <v>12</v>
      </c>
      <c r="B17" s="14">
        <f>'[1]Fāze_3 EUR'!AI20</f>
        <v>3.0291561244747527</v>
      </c>
      <c r="C17" s="14">
        <f>'[1]Fāze_3 EUR'!AI32</f>
        <v>4.3537402452330438</v>
      </c>
      <c r="D17" s="21">
        <f t="shared" si="2"/>
        <v>1.3245841207582911</v>
      </c>
      <c r="E17" s="14">
        <f>'[1]Fāze_3 EUR'!AI44</f>
        <v>5.5453909440275444</v>
      </c>
      <c r="F17" s="21">
        <f t="shared" si="0"/>
        <v>2.5162348195527917</v>
      </c>
      <c r="G17" s="21">
        <f t="shared" si="3"/>
        <v>1.1916506987945006</v>
      </c>
      <c r="H17" s="14">
        <f>'[1]Fāze_3 EUR'!AI56</f>
        <v>10.118145898845766</v>
      </c>
      <c r="I17" s="21">
        <f t="shared" si="1"/>
        <v>7.0889897743710133</v>
      </c>
      <c r="J17" s="21">
        <f t="shared" si="4"/>
        <v>4.5727549548182216</v>
      </c>
    </row>
    <row r="18" spans="1:13" x14ac:dyDescent="0.25">
      <c r="A18" s="20" t="s">
        <v>13</v>
      </c>
      <c r="B18" s="15">
        <f>'[1]Fāze_3 EUR'!AI21</f>
        <v>3.4045007628012041</v>
      </c>
      <c r="C18" s="15">
        <f>'[1]Fāze_3 EUR'!AI33</f>
        <v>7.150804471005646</v>
      </c>
      <c r="D18" s="21">
        <f>C18-B18</f>
        <v>3.7463037082044419</v>
      </c>
      <c r="E18" s="15">
        <f>'[1]Fāze_3 EUR'!AI45</f>
        <v>9.1076541314489585</v>
      </c>
      <c r="F18" s="21">
        <f t="shared" si="0"/>
        <v>5.7031533686477545</v>
      </c>
      <c r="G18" s="21">
        <f t="shared" si="3"/>
        <v>1.9568496604433125</v>
      </c>
      <c r="H18" s="15">
        <f>'[1]Fāze_3 EUR'!AI57</f>
        <v>22.848499191317774</v>
      </c>
      <c r="I18" s="21">
        <f t="shared" si="1"/>
        <v>19.443998428516572</v>
      </c>
      <c r="J18" s="21">
        <f t="shared" si="4"/>
        <v>13.740845059868816</v>
      </c>
    </row>
    <row r="21" spans="1:13" x14ac:dyDescent="0.25">
      <c r="A21" s="11" t="s">
        <v>25</v>
      </c>
    </row>
    <row r="23" spans="1:13" ht="44.25" customHeight="1" x14ac:dyDescent="0.25">
      <c r="A23" s="16"/>
      <c r="B23" s="19" t="s">
        <v>15</v>
      </c>
      <c r="C23" s="17" t="s">
        <v>26</v>
      </c>
      <c r="D23" s="18" t="s">
        <v>22</v>
      </c>
      <c r="E23" s="17" t="s">
        <v>40</v>
      </c>
      <c r="F23" s="16" t="s">
        <v>22</v>
      </c>
      <c r="G23" s="16" t="s">
        <v>23</v>
      </c>
      <c r="H23" s="17" t="s">
        <v>41</v>
      </c>
      <c r="I23" s="16" t="s">
        <v>22</v>
      </c>
      <c r="J23" s="16" t="s">
        <v>24</v>
      </c>
      <c r="K23" s="17" t="s">
        <v>27</v>
      </c>
      <c r="L23" s="13"/>
      <c r="M23" s="13"/>
    </row>
    <row r="24" spans="1:13" x14ac:dyDescent="0.25">
      <c r="A24" s="20" t="s">
        <v>28</v>
      </c>
      <c r="B24" s="24">
        <f>B7</f>
        <v>0.92381186774414958</v>
      </c>
      <c r="C24" s="14">
        <f>'[1]Fāze_3 EUR'!AI237</f>
        <v>0.24266886493861911</v>
      </c>
      <c r="D24" s="22">
        <f>C24-B24</f>
        <v>-0.68114300280553053</v>
      </c>
      <c r="E24" s="14">
        <f>'[1]Fāze_3 EUR'!AI249</f>
        <v>0.27449017780523077</v>
      </c>
      <c r="F24" s="22">
        <f t="shared" ref="F24:F35" si="5">E24-B24</f>
        <v>-0.64932168993891881</v>
      </c>
      <c r="G24" s="23">
        <f>E24-C24</f>
        <v>3.1821312866611662E-2</v>
      </c>
      <c r="H24" s="14">
        <f>'[1]Fāze_3 EUR'!AI261</f>
        <v>0.35227560925694812</v>
      </c>
      <c r="I24" s="22">
        <f t="shared" ref="I24:I35" si="6">H24-B24</f>
        <v>-0.57153625848720147</v>
      </c>
      <c r="J24" s="23">
        <f>H24-E24</f>
        <v>7.7785431451717346E-2</v>
      </c>
      <c r="K24" s="14" t="e">
        <f>SUMPRODUCT(('[1]Fāze_3 EUR'!$H$294:$H$338=A24)*'[1]Fāze_3 EUR'!$M$294:$M$338)</f>
        <v>#REF!</v>
      </c>
    </row>
    <row r="25" spans="1:13" x14ac:dyDescent="0.25">
      <c r="A25" s="20" t="s">
        <v>29</v>
      </c>
      <c r="B25" s="24">
        <f t="shared" ref="B25:B35" si="7">B8</f>
        <v>1.017264252692496</v>
      </c>
      <c r="C25" s="14">
        <f>'[1]Fāze_3 EUR'!AI238</f>
        <v>0.33956175389599114</v>
      </c>
      <c r="D25" s="22">
        <f t="shared" ref="D25:D34" si="8">C25-B25</f>
        <v>-0.67770249879650479</v>
      </c>
      <c r="E25" s="14">
        <f>'[1]Fāze_3 EUR'!AI250</f>
        <v>0.40488648263373189</v>
      </c>
      <c r="F25" s="22">
        <f t="shared" si="5"/>
        <v>-0.61237777005876404</v>
      </c>
      <c r="G25" s="23">
        <f t="shared" ref="G25:G35" si="9">E25-C25</f>
        <v>6.5324728737740756E-2</v>
      </c>
      <c r="H25" s="14">
        <f>'[1]Fāze_3 EUR'!AI262</f>
        <v>0.56456915288154264</v>
      </c>
      <c r="I25" s="22">
        <f t="shared" si="6"/>
        <v>-0.45269509981095335</v>
      </c>
      <c r="J25" s="23">
        <f t="shared" ref="J25:J35" si="10">H25-E25</f>
        <v>0.15968267024781074</v>
      </c>
      <c r="K25" s="14" t="e">
        <f>SUMPRODUCT(('[1]Fāze_3 EUR'!$H$294:$H$338=A25)*'[1]Fāze_3 EUR'!$M$294:$M$338)</f>
        <v>#REF!</v>
      </c>
    </row>
    <row r="26" spans="1:13" x14ac:dyDescent="0.25">
      <c r="A26" s="20" t="s">
        <v>30</v>
      </c>
      <c r="B26" s="24">
        <f t="shared" si="7"/>
        <v>1.2188707302610338</v>
      </c>
      <c r="C26" s="14">
        <f>'[1]Fāze_3 EUR'!AI239</f>
        <v>0.60912562015774807</v>
      </c>
      <c r="D26" s="22">
        <f t="shared" si="8"/>
        <v>-0.60974511010328569</v>
      </c>
      <c r="E26" s="14">
        <f>'[1]Fāze_3 EUR'!AI251</f>
        <v>0.8786931008089085</v>
      </c>
      <c r="F26" s="22">
        <f t="shared" si="5"/>
        <v>-0.34017762945212526</v>
      </c>
      <c r="G26" s="23">
        <f t="shared" si="9"/>
        <v>0.26956748065116043</v>
      </c>
      <c r="H26" s="14">
        <f>'[1]Fāze_3 EUR'!AI263</f>
        <v>1.5376358312895226</v>
      </c>
      <c r="I26" s="22">
        <f t="shared" si="6"/>
        <v>0.31876510102848887</v>
      </c>
      <c r="J26" s="23">
        <f t="shared" si="10"/>
        <v>0.65894273048061414</v>
      </c>
      <c r="K26" s="14" t="e">
        <f>SUMPRODUCT(('[1]Fāze_3 EUR'!$H$294:$H$338=A26)*'[1]Fāze_3 EUR'!$M$294:$M$338)</f>
        <v>#REF!</v>
      </c>
    </row>
    <row r="27" spans="1:13" x14ac:dyDescent="0.25">
      <c r="A27" s="20" t="s">
        <v>31</v>
      </c>
      <c r="B27" s="24">
        <f t="shared" si="7"/>
        <v>1.569253525353691</v>
      </c>
      <c r="C27" s="14">
        <f>'[1]Fāze_3 EUR'!AI240</f>
        <v>1.1326118652398312</v>
      </c>
      <c r="D27" s="22">
        <f t="shared" si="8"/>
        <v>-0.43664166011385985</v>
      </c>
      <c r="E27" s="14">
        <f>'[1]Fāze_3 EUR'!AI252</f>
        <v>1.862048185600615</v>
      </c>
      <c r="F27" s="22">
        <f t="shared" si="5"/>
        <v>0.29279466024692402</v>
      </c>
      <c r="G27" s="23">
        <f t="shared" si="9"/>
        <v>0.72943632036078387</v>
      </c>
      <c r="H27" s="14">
        <f>'[1]Fāze_3 EUR'!AI264</f>
        <v>3.6451147464825318</v>
      </c>
      <c r="I27" s="22">
        <f t="shared" si="6"/>
        <v>2.0758612211288408</v>
      </c>
      <c r="J27" s="23">
        <f t="shared" si="10"/>
        <v>1.7830665608819167</v>
      </c>
      <c r="K27" s="14" t="e">
        <f>SUMPRODUCT(('[1]Fāze_3 EUR'!$H$294:$H$338=A27)*'[1]Fāze_3 EUR'!$M$294:$M$338)</f>
        <v>#REF!</v>
      </c>
    </row>
    <row r="28" spans="1:13" x14ac:dyDescent="0.25">
      <c r="A28" s="20" t="s">
        <v>32</v>
      </c>
      <c r="B28" s="24">
        <f t="shared" si="7"/>
        <v>1.8679334190197148</v>
      </c>
      <c r="C28" s="14">
        <f>'[1]Fāze_3 EUR'!AI241</f>
        <v>1.1461133187017805</v>
      </c>
      <c r="D28" s="22">
        <f t="shared" si="8"/>
        <v>-0.72182010031793431</v>
      </c>
      <c r="E28" s="14">
        <f>'[1]Fāze_3 EUR'!AI253</f>
        <v>1.1779346315683918</v>
      </c>
      <c r="F28" s="22">
        <f t="shared" si="5"/>
        <v>-0.68999878745132293</v>
      </c>
      <c r="G28" s="23">
        <f t="shared" si="9"/>
        <v>3.1821312866611384E-2</v>
      </c>
      <c r="H28" s="14">
        <f>'[1]Fāze_3 EUR'!AI265</f>
        <v>1.2557200630201093</v>
      </c>
      <c r="I28" s="22">
        <f t="shared" si="6"/>
        <v>-0.61221335599960547</v>
      </c>
      <c r="J28" s="23">
        <f t="shared" si="10"/>
        <v>7.7785431451717457E-2</v>
      </c>
      <c r="K28" s="14" t="e">
        <f>SUMPRODUCT(('[1]Fāze_3 EUR'!$H$294:$H$338=A28)*'[1]Fāze_3 EUR'!$M$294:$M$338)</f>
        <v>#REF!</v>
      </c>
    </row>
    <row r="29" spans="1:13" x14ac:dyDescent="0.25">
      <c r="A29" s="20" t="s">
        <v>33</v>
      </c>
      <c r="B29" s="24">
        <f t="shared" si="7"/>
        <v>1.9816982955753391</v>
      </c>
      <c r="C29" s="14">
        <f>'[1]Fāze_3 EUR'!AI242</f>
        <v>1.2667640043772619</v>
      </c>
      <c r="D29" s="22">
        <f t="shared" si="8"/>
        <v>-0.71493429119807717</v>
      </c>
      <c r="E29" s="14">
        <f>'[1]Fāze_3 EUR'!AI254</f>
        <v>1.3341344200549947</v>
      </c>
      <c r="F29" s="22">
        <f t="shared" si="5"/>
        <v>-0.64756387552034433</v>
      </c>
      <c r="G29" s="23">
        <f t="shared" si="9"/>
        <v>6.7370415677732831E-2</v>
      </c>
      <c r="H29" s="14">
        <f>'[1]Fāze_3 EUR'!AI266</f>
        <v>1.4988176583783419</v>
      </c>
      <c r="I29" s="22">
        <f t="shared" si="6"/>
        <v>-0.48288063719699714</v>
      </c>
      <c r="J29" s="23">
        <f t="shared" si="10"/>
        <v>0.16468323832334719</v>
      </c>
      <c r="K29" s="14" t="e">
        <f>SUMPRODUCT(('[1]Fāze_3 EUR'!$H$294:$H$338=A29)*'[1]Fāze_3 EUR'!$M$294:$M$338)</f>
        <v>#REF!</v>
      </c>
    </row>
    <row r="30" spans="1:13" x14ac:dyDescent="0.25">
      <c r="A30" s="20" t="s">
        <v>34</v>
      </c>
      <c r="B30" s="24">
        <f t="shared" si="7"/>
        <v>2.1991345775305375</v>
      </c>
      <c r="C30" s="14">
        <f>'[1]Fāze_3 EUR'!AI243</f>
        <v>1.559626567804171</v>
      </c>
      <c r="D30" s="22">
        <f t="shared" si="8"/>
        <v>-0.63950800972636657</v>
      </c>
      <c r="E30" s="14">
        <f>'[1]Fāze_3 EUR'!AI255</f>
        <v>1.8324142300950426</v>
      </c>
      <c r="F30" s="22">
        <f t="shared" si="5"/>
        <v>-0.36672034743549498</v>
      </c>
      <c r="G30" s="23">
        <f t="shared" si="9"/>
        <v>0.27278766229087159</v>
      </c>
      <c r="H30" s="14">
        <f>'[1]Fāze_3 EUR'!AI267</f>
        <v>2.4992285156949512</v>
      </c>
      <c r="I30" s="22">
        <f t="shared" si="6"/>
        <v>0.30009393816441365</v>
      </c>
      <c r="J30" s="23">
        <f t="shared" si="10"/>
        <v>0.66681428559990863</v>
      </c>
      <c r="K30" s="14" t="e">
        <f>SUMPRODUCT(('[1]Fāze_3 EUR'!$H$294:$H$338=A30)*'[1]Fāze_3 EUR'!$M$294:$M$338)</f>
        <v>#REF!</v>
      </c>
    </row>
    <row r="31" spans="1:13" x14ac:dyDescent="0.25">
      <c r="A31" s="20" t="s">
        <v>35</v>
      </c>
      <c r="B31" s="24">
        <f t="shared" si="7"/>
        <v>2.5626775729192417</v>
      </c>
      <c r="C31" s="14">
        <f>'[1]Fāze_3 EUR'!AI244</f>
        <v>2.0952834896649311</v>
      </c>
      <c r="D31" s="22">
        <f t="shared" si="8"/>
        <v>-0.46739408325431064</v>
      </c>
      <c r="E31" s="14">
        <f>'[1]Fāze_3 EUR'!AI256</f>
        <v>2.8186264909522021</v>
      </c>
      <c r="F31" s="22">
        <f t="shared" si="5"/>
        <v>0.25594891803296038</v>
      </c>
      <c r="G31" s="23">
        <f t="shared" si="9"/>
        <v>0.72334300128727103</v>
      </c>
      <c r="H31" s="14">
        <f>'[1]Fāze_3 EUR'!AI268</f>
        <v>4.5867982718766429</v>
      </c>
      <c r="I31" s="22">
        <f t="shared" si="6"/>
        <v>2.0241206989574012</v>
      </c>
      <c r="J31" s="23">
        <f t="shared" si="10"/>
        <v>1.7681717809244408</v>
      </c>
      <c r="K31" s="14" t="e">
        <f>SUMPRODUCT(('[1]Fāze_3 EUR'!$H$294:$H$338=A31)*'[1]Fāze_3 EUR'!$M$294:$M$338)</f>
        <v>#REF!</v>
      </c>
    </row>
    <row r="32" spans="1:13" x14ac:dyDescent="0.25">
      <c r="A32" s="20" t="s">
        <v>36</v>
      </c>
      <c r="B32" s="24">
        <f t="shared" si="7"/>
        <v>2.6963471550162872</v>
      </c>
      <c r="C32" s="14">
        <f>'[1]Fāze_3 EUR'!AI245</f>
        <v>1.8133144604577556</v>
      </c>
      <c r="D32" s="22">
        <f t="shared" si="8"/>
        <v>-0.88303269455853162</v>
      </c>
      <c r="E32" s="14">
        <f>'[1]Fāze_3 EUR'!AI257</f>
        <v>1.8451357733243672</v>
      </c>
      <c r="F32" s="22">
        <f t="shared" si="5"/>
        <v>-0.85121138169192001</v>
      </c>
      <c r="G32" s="23">
        <f t="shared" si="9"/>
        <v>3.1821312866611606E-2</v>
      </c>
      <c r="H32" s="14">
        <f>'[1]Fāze_3 EUR'!AI269</f>
        <v>1.9229212047760844</v>
      </c>
      <c r="I32" s="22">
        <f t="shared" si="6"/>
        <v>-0.77342595024020278</v>
      </c>
      <c r="J32" s="23">
        <f t="shared" si="10"/>
        <v>7.7785431451717235E-2</v>
      </c>
      <c r="K32" s="14" t="e">
        <f>SUMPRODUCT(('[1]Fāze_3 EUR'!$H$294:$H$338=A32)*'[1]Fāze_3 EUR'!$M$294:$M$338)</f>
        <v>#REF!</v>
      </c>
    </row>
    <row r="33" spans="1:11" x14ac:dyDescent="0.25">
      <c r="A33" s="20" t="s">
        <v>37</v>
      </c>
      <c r="B33" s="24">
        <f t="shared" si="7"/>
        <v>2.8108147056922683</v>
      </c>
      <c r="C33" s="14">
        <f>'[1]Fāze_3 EUR'!AI246</f>
        <v>1.9345606459556046</v>
      </c>
      <c r="D33" s="22">
        <f t="shared" si="8"/>
        <v>-0.8762540597366637</v>
      </c>
      <c r="E33" s="14">
        <f>'[1]Fāze_3 EUR'!AI258</f>
        <v>2.0014165524609959</v>
      </c>
      <c r="F33" s="22">
        <f t="shared" si="5"/>
        <v>-0.8093981532312724</v>
      </c>
      <c r="G33" s="23">
        <f t="shared" si="9"/>
        <v>6.6855906505391305E-2</v>
      </c>
      <c r="H33" s="14">
        <f>'[1]Fāze_3 EUR'!AI270</f>
        <v>2.1648421016963981</v>
      </c>
      <c r="I33" s="22">
        <f t="shared" si="6"/>
        <v>-0.6459726039958702</v>
      </c>
      <c r="J33" s="23">
        <f t="shared" si="10"/>
        <v>0.1634255492354022</v>
      </c>
      <c r="K33" s="14" t="e">
        <f>SUMPRODUCT(('[1]Fāze_3 EUR'!$H$294:$H$338=A33)*'[1]Fāze_3 EUR'!$M$294:$M$338)</f>
        <v>#REF!</v>
      </c>
    </row>
    <row r="34" spans="1:11" x14ac:dyDescent="0.25">
      <c r="A34" s="20" t="s">
        <v>38</v>
      </c>
      <c r="B34" s="24">
        <f t="shared" si="7"/>
        <v>3.0291561244747527</v>
      </c>
      <c r="C34" s="14">
        <f>'[1]Fāze_3 EUR'!AI247</f>
        <v>2.2284018757193387</v>
      </c>
      <c r="D34" s="22">
        <f t="shared" si="8"/>
        <v>-0.80075424875541401</v>
      </c>
      <c r="E34" s="14">
        <f>'[1]Fāze_3 EUR'!AI259</f>
        <v>2.5005436861799843</v>
      </c>
      <c r="F34" s="22">
        <f t="shared" si="5"/>
        <v>-0.52861243829476834</v>
      </c>
      <c r="G34" s="23">
        <f t="shared" si="9"/>
        <v>0.27214181046064567</v>
      </c>
      <c r="H34" s="14">
        <f>'[1]Fāze_3 EUR'!AI271</f>
        <v>3.1657792228615627</v>
      </c>
      <c r="I34" s="22">
        <f t="shared" si="6"/>
        <v>0.13662309838680997</v>
      </c>
      <c r="J34" s="23">
        <f t="shared" si="10"/>
        <v>0.66523553668157831</v>
      </c>
      <c r="K34" s="14" t="e">
        <f>SUMPRODUCT(('[1]Fāze_3 EUR'!$H$294:$H$338=A34)*'[1]Fāze_3 EUR'!$M$294:$M$338)</f>
        <v>#REF!</v>
      </c>
    </row>
    <row r="35" spans="1:11" x14ac:dyDescent="0.25">
      <c r="A35" s="20" t="s">
        <v>39</v>
      </c>
      <c r="B35" s="24">
        <f t="shared" si="7"/>
        <v>3.4045007628012041</v>
      </c>
      <c r="C35" s="15">
        <f>'[1]Fāze_3 EUR'!AI248</f>
        <v>2.785659416124425</v>
      </c>
      <c r="D35" s="22">
        <f>C35-B35</f>
        <v>-0.61884134667677904</v>
      </c>
      <c r="E35" s="15">
        <f>'[1]Fāze_3 EUR'!AI260</f>
        <v>3.5288471751310881</v>
      </c>
      <c r="F35" s="22">
        <f t="shared" si="5"/>
        <v>0.12434641232988408</v>
      </c>
      <c r="G35" s="23">
        <f t="shared" si="9"/>
        <v>0.74318775900666312</v>
      </c>
      <c r="H35" s="15">
        <f>'[1]Fāze_3 EUR'!AI272</f>
        <v>5.345528363814041</v>
      </c>
      <c r="I35" s="22">
        <f t="shared" si="6"/>
        <v>1.9410276010128369</v>
      </c>
      <c r="J35" s="23">
        <f t="shared" si="10"/>
        <v>1.8166811886829528</v>
      </c>
      <c r="K35" s="15" t="e">
        <f>SUMPRODUCT(('[1]Fāze_3 EUR'!$H$294:$H$338=A35)*'[1]Fāze_3 EUR'!$M$294:$M$338)</f>
        <v>#REF!</v>
      </c>
    </row>
    <row r="36" spans="1:11" x14ac:dyDescent="0.25">
      <c r="D36" s="12"/>
    </row>
    <row r="38" spans="1:11" ht="21" x14ac:dyDescent="0.25">
      <c r="A38" s="25" t="s">
        <v>43</v>
      </c>
    </row>
    <row r="41" spans="1:11" x14ac:dyDescent="0.25">
      <c r="A41" s="11" t="s">
        <v>51</v>
      </c>
    </row>
    <row r="42" spans="1:11" x14ac:dyDescent="0.25">
      <c r="A42" s="11"/>
    </row>
    <row r="43" spans="1:11" ht="38.25" x14ac:dyDescent="0.25">
      <c r="A43" s="16" t="s">
        <v>52</v>
      </c>
      <c r="B43" s="17" t="s">
        <v>15</v>
      </c>
      <c r="C43" s="17" t="s">
        <v>16</v>
      </c>
      <c r="D43" s="18" t="s">
        <v>22</v>
      </c>
      <c r="E43" s="17" t="s">
        <v>17</v>
      </c>
      <c r="F43" s="16" t="s">
        <v>22</v>
      </c>
      <c r="G43" s="16" t="s">
        <v>23</v>
      </c>
      <c r="H43" s="17" t="s">
        <v>18</v>
      </c>
      <c r="I43" s="16" t="s">
        <v>22</v>
      </c>
      <c r="J43" s="16" t="s">
        <v>24</v>
      </c>
    </row>
    <row r="44" spans="1:11" x14ac:dyDescent="0.25">
      <c r="A44" s="20" t="s">
        <v>47</v>
      </c>
      <c r="B44" s="14">
        <f>B7</f>
        <v>0.92381186774414958</v>
      </c>
      <c r="C44" s="14">
        <f t="shared" ref="C44:J44" si="11">C7</f>
        <v>1.7434391775118141</v>
      </c>
      <c r="D44" s="21">
        <f t="shared" si="11"/>
        <v>0.81962730976766451</v>
      </c>
      <c r="E44" s="14">
        <f t="shared" si="11"/>
        <v>2.6467086693284063</v>
      </c>
      <c r="F44" s="21">
        <f t="shared" si="11"/>
        <v>1.7228968015842567</v>
      </c>
      <c r="G44" s="21">
        <f t="shared" si="11"/>
        <v>0.90326949181659222</v>
      </c>
      <c r="H44" s="14">
        <f t="shared" si="11"/>
        <v>3.7642774272394184</v>
      </c>
      <c r="I44" s="21">
        <f t="shared" si="11"/>
        <v>2.8404655594952688</v>
      </c>
      <c r="J44" s="21">
        <f t="shared" si="11"/>
        <v>1.1175687579110121</v>
      </c>
    </row>
    <row r="45" spans="1:11" x14ac:dyDescent="0.25">
      <c r="A45" s="20" t="s">
        <v>48</v>
      </c>
      <c r="B45" s="14">
        <f t="shared" ref="B45:J47" si="12">B8</f>
        <v>1.017264252692496</v>
      </c>
      <c r="C45" s="14">
        <f t="shared" si="12"/>
        <v>1.9555025531980692</v>
      </c>
      <c r="D45" s="21">
        <f t="shared" si="12"/>
        <v>0.93823830050557322</v>
      </c>
      <c r="E45" s="14">
        <f t="shared" si="12"/>
        <v>2.8986019070784659</v>
      </c>
      <c r="F45" s="21">
        <f t="shared" si="12"/>
        <v>1.8813376543859699</v>
      </c>
      <c r="G45" s="21">
        <f t="shared" si="12"/>
        <v>0.94309935388039667</v>
      </c>
      <c r="H45" s="14">
        <f t="shared" si="12"/>
        <v>4.4933848048072607</v>
      </c>
      <c r="I45" s="21">
        <f t="shared" si="12"/>
        <v>3.4761205521147645</v>
      </c>
      <c r="J45" s="21">
        <f t="shared" si="12"/>
        <v>1.5947828977287948</v>
      </c>
    </row>
    <row r="46" spans="1:11" x14ac:dyDescent="0.25">
      <c r="A46" s="20" t="s">
        <v>49</v>
      </c>
      <c r="B46" s="14">
        <f t="shared" si="12"/>
        <v>1.2188707302610338</v>
      </c>
      <c r="C46" s="14">
        <f t="shared" si="12"/>
        <v>2.8708743593597497</v>
      </c>
      <c r="D46" s="21">
        <f t="shared" si="12"/>
        <v>1.6520036290987159</v>
      </c>
      <c r="E46" s="14">
        <f t="shared" si="12"/>
        <v>4.0518857914383108</v>
      </c>
      <c r="F46" s="21">
        <f t="shared" si="12"/>
        <v>2.8330150611772771</v>
      </c>
      <c r="G46" s="21">
        <f t="shared" si="12"/>
        <v>1.1810114320785612</v>
      </c>
      <c r="H46" s="14">
        <f t="shared" si="12"/>
        <v>8.4971683360833516</v>
      </c>
      <c r="I46" s="21">
        <f t="shared" si="12"/>
        <v>7.2782976058223179</v>
      </c>
      <c r="J46" s="21">
        <f t="shared" si="12"/>
        <v>4.4452825446450408</v>
      </c>
    </row>
    <row r="47" spans="1:11" x14ac:dyDescent="0.25">
      <c r="A47" s="20" t="s">
        <v>50</v>
      </c>
      <c r="B47" s="14">
        <f t="shared" si="12"/>
        <v>1.569253525353691</v>
      </c>
      <c r="C47" s="14">
        <f t="shared" si="12"/>
        <v>5.4850172747930293</v>
      </c>
      <c r="D47" s="21">
        <f t="shared" si="12"/>
        <v>3.9157637494393382</v>
      </c>
      <c r="E47" s="14">
        <f t="shared" si="12"/>
        <v>7.3850345810669982</v>
      </c>
      <c r="F47" s="21">
        <f t="shared" si="12"/>
        <v>5.8157810557133072</v>
      </c>
      <c r="G47" s="21">
        <f t="shared" si="12"/>
        <v>1.9000173062739689</v>
      </c>
      <c r="H47" s="14">
        <f t="shared" si="12"/>
        <v>20.444953280575927</v>
      </c>
      <c r="I47" s="21">
        <f t="shared" si="12"/>
        <v>18.875699755222236</v>
      </c>
      <c r="J47" s="21">
        <f t="shared" si="12"/>
        <v>13.059918699508929</v>
      </c>
    </row>
    <row r="48" spans="1:11" x14ac:dyDescent="0.25">
      <c r="A48" s="20" t="s">
        <v>45</v>
      </c>
      <c r="B48" s="28">
        <v>0.93</v>
      </c>
      <c r="C48" s="14"/>
      <c r="D48" s="21"/>
      <c r="E48" s="14"/>
      <c r="F48" s="21"/>
      <c r="G48" s="21"/>
      <c r="H48" s="14">
        <f>'[1]Fāze_3 EUR'!AI87</f>
        <v>0</v>
      </c>
      <c r="I48" s="21"/>
      <c r="J48" s="21"/>
    </row>
    <row r="49" spans="1:13" x14ac:dyDescent="0.25">
      <c r="A49" s="20" t="s">
        <v>46</v>
      </c>
      <c r="B49" s="28">
        <v>1.77</v>
      </c>
      <c r="C49" s="14"/>
      <c r="D49" s="21"/>
      <c r="E49" s="14"/>
      <c r="F49" s="21"/>
      <c r="G49" s="21"/>
      <c r="H49" s="14">
        <f>'[1]Fāze_3 EUR'!AI91</f>
        <v>0</v>
      </c>
      <c r="I49" s="21"/>
      <c r="J49" s="21"/>
    </row>
    <row r="51" spans="1:13" ht="38.25" x14ac:dyDescent="0.25">
      <c r="A51" s="16" t="s">
        <v>52</v>
      </c>
      <c r="B51" s="26" t="s">
        <v>53</v>
      </c>
      <c r="L51" s="30" t="s">
        <v>63</v>
      </c>
    </row>
    <row r="52" spans="1:13" x14ac:dyDescent="0.25">
      <c r="A52" s="20" t="s">
        <v>3</v>
      </c>
      <c r="B52" s="14">
        <v>1.4930463386787771</v>
      </c>
      <c r="L52" s="29" t="s">
        <v>64</v>
      </c>
    </row>
    <row r="53" spans="1:13" x14ac:dyDescent="0.25">
      <c r="A53" s="20" t="s">
        <v>54</v>
      </c>
      <c r="B53" s="14">
        <v>5.298212937343604</v>
      </c>
      <c r="L53" s="29" t="s">
        <v>61</v>
      </c>
    </row>
    <row r="54" spans="1:13" x14ac:dyDescent="0.25">
      <c r="A54" s="20" t="s">
        <v>55</v>
      </c>
      <c r="B54" s="14">
        <v>7.2087801449773687</v>
      </c>
      <c r="L54" s="29" t="s">
        <v>62</v>
      </c>
    </row>
    <row r="55" spans="1:13" x14ac:dyDescent="0.25">
      <c r="A55" s="20" t="s">
        <v>56</v>
      </c>
      <c r="B55" s="14">
        <v>20.395100540141488</v>
      </c>
    </row>
    <row r="57" spans="1:13" x14ac:dyDescent="0.25">
      <c r="A57" s="11" t="s">
        <v>25</v>
      </c>
    </row>
    <row r="59" spans="1:13" ht="44.25" customHeight="1" x14ac:dyDescent="0.25">
      <c r="A59" s="16" t="s">
        <v>52</v>
      </c>
      <c r="B59" s="26" t="s">
        <v>15</v>
      </c>
      <c r="C59" s="17" t="s">
        <v>26</v>
      </c>
      <c r="D59" s="18" t="s">
        <v>22</v>
      </c>
      <c r="E59" s="17" t="s">
        <v>40</v>
      </c>
      <c r="F59" s="16" t="s">
        <v>22</v>
      </c>
      <c r="G59" s="16" t="s">
        <v>23</v>
      </c>
      <c r="H59" s="17" t="s">
        <v>41</v>
      </c>
      <c r="I59" s="16" t="s">
        <v>22</v>
      </c>
      <c r="J59" s="16" t="s">
        <v>24</v>
      </c>
      <c r="K59" s="17" t="s">
        <v>27</v>
      </c>
      <c r="L59" s="13"/>
      <c r="M59" s="13"/>
    </row>
    <row r="60" spans="1:13" x14ac:dyDescent="0.25">
      <c r="A60" s="20" t="s">
        <v>28</v>
      </c>
      <c r="B60" s="27">
        <f>B24</f>
        <v>0.92381186774414958</v>
      </c>
      <c r="C60" s="14">
        <f t="shared" ref="C60:K60" si="13">C24</f>
        <v>0.24266886493861911</v>
      </c>
      <c r="D60" s="22">
        <f t="shared" si="13"/>
        <v>-0.68114300280553053</v>
      </c>
      <c r="E60" s="14">
        <f t="shared" si="13"/>
        <v>0.27449017780523077</v>
      </c>
      <c r="F60" s="22">
        <f t="shared" si="13"/>
        <v>-0.64932168993891881</v>
      </c>
      <c r="G60" s="23">
        <f t="shared" si="13"/>
        <v>3.1821312866611662E-2</v>
      </c>
      <c r="H60" s="14">
        <f t="shared" si="13"/>
        <v>0.35227560925694812</v>
      </c>
      <c r="I60" s="22">
        <f t="shared" si="13"/>
        <v>-0.57153625848720147</v>
      </c>
      <c r="J60" s="23">
        <f t="shared" si="13"/>
        <v>7.7785431451717346E-2</v>
      </c>
      <c r="K60" s="14" t="e">
        <f t="shared" si="13"/>
        <v>#REF!</v>
      </c>
    </row>
    <row r="61" spans="1:13" x14ac:dyDescent="0.25">
      <c r="A61" s="20" t="s">
        <v>29</v>
      </c>
      <c r="B61" s="27">
        <f t="shared" ref="B61:B63" si="14">B25</f>
        <v>1.017264252692496</v>
      </c>
      <c r="C61" s="14">
        <f t="shared" ref="C61:K61" si="15">C25</f>
        <v>0.33956175389599114</v>
      </c>
      <c r="D61" s="22">
        <f t="shared" si="15"/>
        <v>-0.67770249879650479</v>
      </c>
      <c r="E61" s="14">
        <f t="shared" si="15"/>
        <v>0.40488648263373189</v>
      </c>
      <c r="F61" s="22">
        <f t="shared" si="15"/>
        <v>-0.61237777005876404</v>
      </c>
      <c r="G61" s="23">
        <f t="shared" si="15"/>
        <v>6.5324728737740756E-2</v>
      </c>
      <c r="H61" s="14">
        <f t="shared" si="15"/>
        <v>0.56456915288154264</v>
      </c>
      <c r="I61" s="22">
        <f t="shared" si="15"/>
        <v>-0.45269509981095335</v>
      </c>
      <c r="J61" s="23">
        <f t="shared" si="15"/>
        <v>0.15968267024781074</v>
      </c>
      <c r="K61" s="14" t="e">
        <f t="shared" si="15"/>
        <v>#REF!</v>
      </c>
    </row>
    <row r="62" spans="1:13" x14ac:dyDescent="0.25">
      <c r="A62" s="20" t="s">
        <v>30</v>
      </c>
      <c r="B62" s="27">
        <f t="shared" si="14"/>
        <v>1.2188707302610338</v>
      </c>
      <c r="C62" s="14">
        <f t="shared" ref="C62:K62" si="16">C26</f>
        <v>0.60912562015774807</v>
      </c>
      <c r="D62" s="22">
        <f t="shared" si="16"/>
        <v>-0.60974511010328569</v>
      </c>
      <c r="E62" s="14">
        <f t="shared" si="16"/>
        <v>0.8786931008089085</v>
      </c>
      <c r="F62" s="22">
        <f t="shared" si="16"/>
        <v>-0.34017762945212526</v>
      </c>
      <c r="G62" s="23">
        <f t="shared" si="16"/>
        <v>0.26956748065116043</v>
      </c>
      <c r="H62" s="14">
        <f t="shared" si="16"/>
        <v>1.5376358312895226</v>
      </c>
      <c r="I62" s="22">
        <f t="shared" si="16"/>
        <v>0.31876510102848887</v>
      </c>
      <c r="J62" s="23">
        <f t="shared" si="16"/>
        <v>0.65894273048061414</v>
      </c>
      <c r="K62" s="14" t="e">
        <f t="shared" si="16"/>
        <v>#REF!</v>
      </c>
    </row>
    <row r="63" spans="1:13" x14ac:dyDescent="0.25">
      <c r="A63" s="20" t="s">
        <v>31</v>
      </c>
      <c r="B63" s="27">
        <f t="shared" si="14"/>
        <v>1.569253525353691</v>
      </c>
      <c r="C63" s="14">
        <f t="shared" ref="C63:K63" si="17">C27</f>
        <v>1.1326118652398312</v>
      </c>
      <c r="D63" s="22">
        <f t="shared" si="17"/>
        <v>-0.43664166011385985</v>
      </c>
      <c r="E63" s="14">
        <f t="shared" si="17"/>
        <v>1.862048185600615</v>
      </c>
      <c r="F63" s="22">
        <f t="shared" si="17"/>
        <v>0.29279466024692402</v>
      </c>
      <c r="G63" s="23">
        <f t="shared" si="17"/>
        <v>0.72943632036078387</v>
      </c>
      <c r="H63" s="14">
        <f t="shared" si="17"/>
        <v>3.6451147464825318</v>
      </c>
      <c r="I63" s="22">
        <f t="shared" si="17"/>
        <v>2.0758612211288408</v>
      </c>
      <c r="J63" s="23">
        <f t="shared" si="17"/>
        <v>1.7830665608819167</v>
      </c>
      <c r="K63" s="14" t="e">
        <f t="shared" si="17"/>
        <v>#REF!</v>
      </c>
    </row>
    <row r="64" spans="1:13" x14ac:dyDescent="0.25">
      <c r="A64" s="20" t="s">
        <v>45</v>
      </c>
      <c r="B64" s="14">
        <v>0.93</v>
      </c>
      <c r="C64" s="14"/>
      <c r="D64" s="22"/>
      <c r="E64" s="14"/>
      <c r="F64" s="22"/>
      <c r="G64" s="23"/>
      <c r="H64" s="14"/>
      <c r="I64" s="22"/>
      <c r="J64" s="23"/>
      <c r="K64" s="14"/>
    </row>
    <row r="65" spans="1:11" x14ac:dyDescent="0.25">
      <c r="A65" s="20" t="s">
        <v>46</v>
      </c>
      <c r="B65" s="14">
        <v>1.77</v>
      </c>
      <c r="C65" s="14"/>
      <c r="D65" s="22"/>
      <c r="E65" s="14"/>
      <c r="F65" s="22"/>
      <c r="G65" s="23"/>
      <c r="H65" s="14"/>
      <c r="I65" s="22"/>
      <c r="J65" s="23"/>
      <c r="K65" s="14"/>
    </row>
    <row r="67" spans="1:11" ht="38.25" x14ac:dyDescent="0.25">
      <c r="A67" s="16" t="s">
        <v>52</v>
      </c>
      <c r="B67" s="26" t="s">
        <v>53</v>
      </c>
    </row>
    <row r="68" spans="1:11" x14ac:dyDescent="0.25">
      <c r="A68" s="20" t="s">
        <v>57</v>
      </c>
      <c r="B68" s="14">
        <v>1.3618630396874778</v>
      </c>
    </row>
    <row r="69" spans="1:11" x14ac:dyDescent="0.25">
      <c r="A69" s="20" t="s">
        <v>58</v>
      </c>
      <c r="B69" s="14">
        <v>2.0938520665723837</v>
      </c>
    </row>
    <row r="70" spans="1:11" x14ac:dyDescent="0.25">
      <c r="A70" s="20" t="s">
        <v>59</v>
      </c>
      <c r="B70" s="14">
        <v>3.8831585767354873</v>
      </c>
    </row>
    <row r="71" spans="1:11" x14ac:dyDescent="0.25">
      <c r="A71" s="20" t="s">
        <v>60</v>
      </c>
      <c r="B71" s="14">
        <v>2.8299712694050609</v>
      </c>
    </row>
    <row r="76" spans="1:11" ht="89.25" x14ac:dyDescent="0.25">
      <c r="A76" s="16" t="s">
        <v>52</v>
      </c>
      <c r="B76" s="17" t="s">
        <v>65</v>
      </c>
      <c r="C76" s="17" t="s">
        <v>69</v>
      </c>
      <c r="D76" s="17" t="s">
        <v>68</v>
      </c>
      <c r="E76" s="17" t="s">
        <v>66</v>
      </c>
      <c r="F76" s="17" t="s">
        <v>69</v>
      </c>
      <c r="G76" s="17" t="s">
        <v>68</v>
      </c>
      <c r="H76" s="17" t="s">
        <v>67</v>
      </c>
      <c r="I76" s="17" t="s">
        <v>69</v>
      </c>
      <c r="J76" s="17" t="s">
        <v>68</v>
      </c>
    </row>
    <row r="77" spans="1:11" x14ac:dyDescent="0.25">
      <c r="A77" s="20" t="s">
        <v>47</v>
      </c>
      <c r="B77" s="14">
        <v>0.56999999999999995</v>
      </c>
      <c r="C77" s="14">
        <v>0.67228667401596787</v>
      </c>
      <c r="D77" s="22">
        <f>B77-C77</f>
        <v>-0.10228667401596792</v>
      </c>
      <c r="E77" s="14">
        <v>0.78</v>
      </c>
      <c r="F77" s="14">
        <v>1.6086459019904902</v>
      </c>
      <c r="G77" s="22">
        <f>E77-F77</f>
        <v>-0.82864590199049015</v>
      </c>
      <c r="H77" s="14">
        <v>0.85</v>
      </c>
      <c r="I77" s="14">
        <v>1.5913038025487454</v>
      </c>
      <c r="J77" s="22">
        <f>H77-I77</f>
        <v>-0.74130380254874539</v>
      </c>
    </row>
    <row r="78" spans="1:11" x14ac:dyDescent="0.25">
      <c r="A78" s="20" t="s">
        <v>48</v>
      </c>
      <c r="B78" s="14">
        <v>0.68</v>
      </c>
      <c r="C78" s="14">
        <v>0.79364119395975175</v>
      </c>
      <c r="D78" s="22">
        <f t="shared" ref="D78:D80" si="18">B78-C78</f>
        <v>-0.1136411939597517</v>
      </c>
      <c r="E78" s="14">
        <v>1.29</v>
      </c>
      <c r="F78" s="14">
        <v>2.1138703606105711</v>
      </c>
      <c r="G78" s="22">
        <f t="shared" ref="G78:G80" si="19">E78-F78</f>
        <v>-0.82387036061057106</v>
      </c>
      <c r="H78" s="14">
        <v>1.57</v>
      </c>
      <c r="I78" s="14">
        <v>2.065073836725642</v>
      </c>
      <c r="J78" s="22">
        <f t="shared" ref="J78:J80" si="20">H78-I78</f>
        <v>-0.49507383672564198</v>
      </c>
    </row>
    <row r="79" spans="1:11" x14ac:dyDescent="0.25">
      <c r="A79" s="20" t="s">
        <v>49</v>
      </c>
      <c r="B79" s="14">
        <v>1.1000000000000001</v>
      </c>
      <c r="C79" s="14">
        <v>1.2432821308339634</v>
      </c>
      <c r="D79" s="22">
        <f t="shared" si="18"/>
        <v>-0.14328213083396335</v>
      </c>
      <c r="E79" s="14">
        <v>4.2</v>
      </c>
      <c r="F79" s="14">
        <v>3.8236187748277155</v>
      </c>
      <c r="G79" s="22">
        <f t="shared" si="19"/>
        <v>0.37638122517228467</v>
      </c>
      <c r="H79" s="14">
        <v>5.9</v>
      </c>
      <c r="I79" s="14">
        <v>4.0260535838253295</v>
      </c>
      <c r="J79" s="22">
        <f t="shared" si="20"/>
        <v>1.8739464161746708</v>
      </c>
    </row>
    <row r="80" spans="1:11" x14ac:dyDescent="0.25">
      <c r="A80" s="20" t="s">
        <v>50</v>
      </c>
      <c r="B80" s="14">
        <v>1.71</v>
      </c>
      <c r="C80" s="14">
        <v>1.8482908292430407</v>
      </c>
      <c r="D80" s="22">
        <f t="shared" si="18"/>
        <v>-0.1382908292430407</v>
      </c>
      <c r="E80" s="14">
        <v>6.47</v>
      </c>
      <c r="F80" s="14">
        <v>6.0682975681318769</v>
      </c>
      <c r="G80" s="22">
        <f t="shared" si="19"/>
        <v>0.40170243186812282</v>
      </c>
      <c r="H80" s="14">
        <v>10.46</v>
      </c>
      <c r="I80" s="14">
        <v>7.4456444333705871</v>
      </c>
      <c r="J80" s="22">
        <f t="shared" si="20"/>
        <v>3.0143555666294137</v>
      </c>
    </row>
    <row r="85" spans="1:4" ht="51" x14ac:dyDescent="0.25">
      <c r="A85" s="16" t="s">
        <v>52</v>
      </c>
      <c r="B85" s="17" t="s">
        <v>72</v>
      </c>
      <c r="C85" s="17" t="s">
        <v>71</v>
      </c>
    </row>
    <row r="86" spans="1:4" x14ac:dyDescent="0.25">
      <c r="A86" s="20" t="s">
        <v>47</v>
      </c>
      <c r="B86" s="31">
        <v>8217086</v>
      </c>
      <c r="C86" s="34">
        <f>B86/SUM($B$86:$B$90)</f>
        <v>0.80608252895961208</v>
      </c>
    </row>
    <row r="87" spans="1:4" x14ac:dyDescent="0.25">
      <c r="A87" s="20" t="s">
        <v>48</v>
      </c>
      <c r="B87" s="31">
        <v>1588366</v>
      </c>
      <c r="C87" s="34">
        <f t="shared" ref="C87:C90" si="21">B87/SUM($B$86:$B$90)</f>
        <v>0.15581607423768759</v>
      </c>
    </row>
    <row r="88" spans="1:4" x14ac:dyDescent="0.25">
      <c r="A88" s="20" t="s">
        <v>49</v>
      </c>
      <c r="B88" s="31">
        <v>290524</v>
      </c>
      <c r="C88" s="34">
        <f t="shared" si="21"/>
        <v>2.8499923287095007E-2</v>
      </c>
    </row>
    <row r="89" spans="1:4" x14ac:dyDescent="0.25">
      <c r="A89" s="20" t="s">
        <v>50</v>
      </c>
      <c r="B89" s="31">
        <v>75555</v>
      </c>
      <c r="C89" s="34">
        <f t="shared" si="21"/>
        <v>7.4118203795778079E-3</v>
      </c>
    </row>
    <row r="90" spans="1:4" x14ac:dyDescent="0.25">
      <c r="A90" s="32" t="s">
        <v>70</v>
      </c>
      <c r="B90" s="33">
        <v>22321</v>
      </c>
      <c r="C90" s="35">
        <f t="shared" si="21"/>
        <v>2.1896531360274803E-3</v>
      </c>
    </row>
    <row r="95" spans="1:4" ht="25.5" x14ac:dyDescent="0.25">
      <c r="A95" s="36" t="s">
        <v>75</v>
      </c>
      <c r="B95" s="53" t="s">
        <v>80</v>
      </c>
      <c r="C95" s="53"/>
      <c r="D95" s="53"/>
    </row>
    <row r="96" spans="1:4" ht="25.5" x14ac:dyDescent="0.25">
      <c r="A96" s="16" t="s">
        <v>52</v>
      </c>
      <c r="B96" s="17" t="s">
        <v>74</v>
      </c>
      <c r="C96" s="17" t="s">
        <v>73</v>
      </c>
      <c r="D96" s="17" t="s">
        <v>68</v>
      </c>
    </row>
    <row r="97" spans="1:10" x14ac:dyDescent="0.25">
      <c r="A97" s="20" t="s">
        <v>47</v>
      </c>
      <c r="B97" s="14">
        <v>0.92381186774414958</v>
      </c>
      <c r="C97" s="14">
        <v>0.95899017459624869</v>
      </c>
      <c r="D97" s="22">
        <f>C97-B97</f>
        <v>3.5178306852099106E-2</v>
      </c>
    </row>
    <row r="98" spans="1:10" x14ac:dyDescent="0.25">
      <c r="A98" s="20" t="s">
        <v>48</v>
      </c>
      <c r="B98" s="14">
        <v>1.017264252692496</v>
      </c>
      <c r="C98" s="14">
        <v>1.0553715219870043</v>
      </c>
      <c r="D98" s="22">
        <f t="shared" ref="D98:D102" si="22">C98-B98</f>
        <v>3.8107269294508361E-2</v>
      </c>
    </row>
    <row r="99" spans="1:10" x14ac:dyDescent="0.25">
      <c r="A99" s="20" t="s">
        <v>49</v>
      </c>
      <c r="B99" s="14">
        <v>1.2188707302610338</v>
      </c>
      <c r="C99" s="14">
        <v>1.2607126644599287</v>
      </c>
      <c r="D99" s="22">
        <f t="shared" si="22"/>
        <v>4.1841934198894926E-2</v>
      </c>
    </row>
    <row r="100" spans="1:10" x14ac:dyDescent="0.25">
      <c r="A100" s="20" t="s">
        <v>50</v>
      </c>
      <c r="B100" s="14">
        <v>1.569253525353691</v>
      </c>
      <c r="C100" s="14">
        <v>1.6156954625807791</v>
      </c>
      <c r="D100" s="22">
        <f t="shared" si="22"/>
        <v>4.6441937227088115E-2</v>
      </c>
    </row>
    <row r="101" spans="1:10" x14ac:dyDescent="0.25">
      <c r="A101" s="20" t="s">
        <v>45</v>
      </c>
      <c r="B101" s="28">
        <v>0.93</v>
      </c>
      <c r="C101" s="28">
        <v>0.97230606219879978</v>
      </c>
      <c r="D101" s="22">
        <f t="shared" si="22"/>
        <v>4.2306062198799732E-2</v>
      </c>
    </row>
    <row r="102" spans="1:10" x14ac:dyDescent="0.25">
      <c r="A102" s="20" t="s">
        <v>46</v>
      </c>
      <c r="B102" s="28">
        <v>1.77</v>
      </c>
      <c r="C102" s="28">
        <v>1.8551804111240702</v>
      </c>
      <c r="D102" s="22">
        <f t="shared" si="22"/>
        <v>8.5180411124070154E-2</v>
      </c>
    </row>
    <row r="104" spans="1:10" x14ac:dyDescent="0.25">
      <c r="A104" s="16" t="s">
        <v>52</v>
      </c>
      <c r="B104" s="17" t="s">
        <v>26</v>
      </c>
      <c r="C104" s="17" t="s">
        <v>76</v>
      </c>
      <c r="D104" s="17" t="s">
        <v>68</v>
      </c>
      <c r="E104" s="17" t="s">
        <v>40</v>
      </c>
      <c r="F104" s="17" t="s">
        <v>77</v>
      </c>
      <c r="G104" s="17" t="s">
        <v>68</v>
      </c>
      <c r="H104" s="17" t="s">
        <v>41</v>
      </c>
      <c r="I104" s="17" t="s">
        <v>78</v>
      </c>
      <c r="J104" s="17" t="s">
        <v>68</v>
      </c>
    </row>
    <row r="105" spans="1:10" x14ac:dyDescent="0.25">
      <c r="A105" s="20" t="s">
        <v>28</v>
      </c>
      <c r="B105" s="14">
        <v>0.24266886493861911</v>
      </c>
      <c r="C105" s="14">
        <v>0.2429897225007828</v>
      </c>
      <c r="D105" s="22">
        <f>C105-B105</f>
        <v>3.2085756216368444E-4</v>
      </c>
      <c r="E105" s="14">
        <v>0.27449017780523077</v>
      </c>
      <c r="F105" s="14">
        <v>0.27482521505328134</v>
      </c>
      <c r="G105" s="22">
        <f>F105-E105</f>
        <v>3.3503724805056256E-4</v>
      </c>
      <c r="H105" s="14">
        <v>0.35227560925694812</v>
      </c>
      <c r="I105" s="14">
        <v>0.35264530795938887</v>
      </c>
      <c r="J105" s="22">
        <f>I105-H105</f>
        <v>3.696987024407461E-4</v>
      </c>
    </row>
    <row r="106" spans="1:10" x14ac:dyDescent="0.25">
      <c r="A106" s="20" t="s">
        <v>29</v>
      </c>
      <c r="B106" s="14">
        <v>0.33956175389599114</v>
      </c>
      <c r="C106" s="14">
        <v>0.33993385370223561</v>
      </c>
      <c r="D106" s="22">
        <f t="shared" ref="D106:D108" si="23">C106-B106</f>
        <v>3.720998062444747E-4</v>
      </c>
      <c r="E106" s="14">
        <v>0.40488648263373189</v>
      </c>
      <c r="F106" s="14">
        <v>0.40529565290145597</v>
      </c>
      <c r="G106" s="22">
        <f t="shared" ref="G106:G108" si="24">F106-E106</f>
        <v>4.0917026772407938E-4</v>
      </c>
      <c r="H106" s="14">
        <v>0.56456915288154264</v>
      </c>
      <c r="I106" s="14">
        <v>0.56506893983288342</v>
      </c>
      <c r="J106" s="22">
        <f t="shared" ref="J106:J108" si="25">I106-H106</f>
        <v>4.9978695134078599E-4</v>
      </c>
    </row>
    <row r="107" spans="1:10" x14ac:dyDescent="0.25">
      <c r="A107" s="20" t="s">
        <v>30</v>
      </c>
      <c r="B107" s="14">
        <v>0.60912562015774807</v>
      </c>
      <c r="C107" s="14">
        <v>0.60967310251386919</v>
      </c>
      <c r="D107" s="22">
        <f t="shared" si="23"/>
        <v>5.4748235612112062E-4</v>
      </c>
      <c r="E107" s="14">
        <v>0.8786931008089085</v>
      </c>
      <c r="F107" s="14">
        <v>0.87941622082861337</v>
      </c>
      <c r="G107" s="22">
        <f t="shared" si="24"/>
        <v>7.2312001970487039E-4</v>
      </c>
      <c r="H107" s="14">
        <v>1.5376358312895226</v>
      </c>
      <c r="I107" s="14">
        <v>1.5387882878202102</v>
      </c>
      <c r="J107" s="22">
        <f t="shared" si="25"/>
        <v>1.1524565306875179E-3</v>
      </c>
    </row>
    <row r="108" spans="1:10" x14ac:dyDescent="0.25">
      <c r="A108" s="20" t="s">
        <v>31</v>
      </c>
      <c r="B108" s="14">
        <v>1.1326118652398312</v>
      </c>
      <c r="C108" s="14">
        <v>1.1335363482312779</v>
      </c>
      <c r="D108" s="22">
        <f t="shared" si="23"/>
        <v>9.2448299144676227E-4</v>
      </c>
      <c r="E108" s="14">
        <v>1.862048185600615</v>
      </c>
      <c r="F108" s="14">
        <v>1.8634969465245244</v>
      </c>
      <c r="G108" s="22">
        <f t="shared" si="24"/>
        <v>1.4487609239093313E-3</v>
      </c>
      <c r="H108" s="14">
        <v>3.6451147464825318</v>
      </c>
      <c r="I108" s="14">
        <v>3.6478450756857947</v>
      </c>
      <c r="J108" s="22">
        <f t="shared" si="25"/>
        <v>2.7303292032629933E-3</v>
      </c>
    </row>
    <row r="112" spans="1:10" ht="38.25" x14ac:dyDescent="0.25">
      <c r="A112" s="36" t="s">
        <v>79</v>
      </c>
      <c r="B112" s="53" t="s">
        <v>81</v>
      </c>
      <c r="C112" s="53"/>
      <c r="D112" s="53"/>
    </row>
    <row r="113" spans="1:10" ht="25.5" x14ac:dyDescent="0.25">
      <c r="A113" s="16" t="s">
        <v>52</v>
      </c>
      <c r="B113" s="17" t="s">
        <v>74</v>
      </c>
      <c r="C113" s="17" t="s">
        <v>73</v>
      </c>
      <c r="D113" s="17" t="s">
        <v>68</v>
      </c>
    </row>
    <row r="114" spans="1:10" x14ac:dyDescent="0.25">
      <c r="A114" s="20" t="s">
        <v>47</v>
      </c>
      <c r="B114" s="14">
        <v>0.92381186774414958</v>
      </c>
      <c r="C114" s="14">
        <v>0.95868339903434363</v>
      </c>
      <c r="D114" s="22">
        <f>C114-B114</f>
        <v>3.4871531290194047E-2</v>
      </c>
    </row>
    <row r="115" spans="1:10" x14ac:dyDescent="0.25">
      <c r="A115" s="20" t="s">
        <v>48</v>
      </c>
      <c r="B115" s="14">
        <v>1.017264252692496</v>
      </c>
      <c r="C115" s="14">
        <v>1.0550190655732488</v>
      </c>
      <c r="D115" s="22">
        <f t="shared" ref="D115:D119" si="26">C115-B115</f>
        <v>3.7754812880752775E-2</v>
      </c>
    </row>
    <row r="116" spans="1:10" x14ac:dyDescent="0.25">
      <c r="A116" s="20" t="s">
        <v>49</v>
      </c>
      <c r="B116" s="14">
        <v>1.2188707302610338</v>
      </c>
      <c r="C116" s="14">
        <v>1.2601913090877686</v>
      </c>
      <c r="D116" s="22">
        <f t="shared" si="26"/>
        <v>4.1320578826734788E-2</v>
      </c>
    </row>
    <row r="117" spans="1:10" x14ac:dyDescent="0.25">
      <c r="A117" s="20" t="s">
        <v>50</v>
      </c>
      <c r="B117" s="14">
        <v>1.569253525353691</v>
      </c>
      <c r="C117" s="14">
        <v>1.6148012725913992</v>
      </c>
      <c r="D117" s="22">
        <f t="shared" si="26"/>
        <v>4.5547747237708158E-2</v>
      </c>
    </row>
    <row r="118" spans="1:10" x14ac:dyDescent="0.25">
      <c r="A118" s="20" t="s">
        <v>45</v>
      </c>
      <c r="B118" s="28">
        <v>0.93</v>
      </c>
      <c r="C118" s="28">
        <v>0.97233026254984722</v>
      </c>
      <c r="D118" s="22">
        <f t="shared" si="26"/>
        <v>4.2330262549847175E-2</v>
      </c>
    </row>
    <row r="119" spans="1:10" x14ac:dyDescent="0.25">
      <c r="A119" s="20" t="s">
        <v>46</v>
      </c>
      <c r="B119" s="28">
        <v>1.77</v>
      </c>
      <c r="C119" s="28">
        <v>1.8552457053834983</v>
      </c>
      <c r="D119" s="22">
        <f t="shared" si="26"/>
        <v>8.5245705383498294E-2</v>
      </c>
    </row>
    <row r="121" spans="1:10" x14ac:dyDescent="0.25">
      <c r="A121" s="16" t="s">
        <v>52</v>
      </c>
      <c r="B121" s="17" t="s">
        <v>26</v>
      </c>
      <c r="C121" s="17" t="s">
        <v>76</v>
      </c>
      <c r="D121" s="17" t="s">
        <v>68</v>
      </c>
      <c r="E121" s="17" t="s">
        <v>40</v>
      </c>
      <c r="F121" s="17" t="s">
        <v>77</v>
      </c>
      <c r="G121" s="17" t="s">
        <v>68</v>
      </c>
      <c r="H121" s="17" t="s">
        <v>41</v>
      </c>
      <c r="I121" s="17" t="s">
        <v>78</v>
      </c>
      <c r="J121" s="17" t="s">
        <v>68</v>
      </c>
    </row>
    <row r="122" spans="1:10" x14ac:dyDescent="0.25">
      <c r="A122" s="20" t="s">
        <v>28</v>
      </c>
      <c r="B122" s="14">
        <v>0.24266886493861911</v>
      </c>
      <c r="C122" s="14">
        <v>0.23249845553994777</v>
      </c>
      <c r="D122" s="22">
        <f>C122-B122</f>
        <v>-1.0170409398671337E-2</v>
      </c>
      <c r="E122" s="14">
        <v>0.27449017780523077</v>
      </c>
      <c r="F122" s="14">
        <v>0.26314651502401792</v>
      </c>
      <c r="G122" s="22">
        <f>F122-E122</f>
        <v>-1.1343662781212849E-2</v>
      </c>
      <c r="H122" s="14">
        <v>0.35227560925694812</v>
      </c>
      <c r="I122" s="14">
        <v>0.33806399376285606</v>
      </c>
      <c r="J122" s="22">
        <f>I122-H122</f>
        <v>-1.4211615494092056E-2</v>
      </c>
    </row>
    <row r="123" spans="1:10" x14ac:dyDescent="0.25">
      <c r="A123" s="20" t="s">
        <v>29</v>
      </c>
      <c r="B123" s="14">
        <v>0.33956175389599114</v>
      </c>
      <c r="C123" s="14">
        <v>0.3257317454160038</v>
      </c>
      <c r="D123" s="22">
        <f t="shared" ref="D123:D125" si="27">C123-B123</f>
        <v>-1.3830008479987332E-2</v>
      </c>
      <c r="E123" s="14">
        <v>0.40488648263373189</v>
      </c>
      <c r="F123" s="14">
        <v>0.38870576504855753</v>
      </c>
      <c r="G123" s="22">
        <f t="shared" ref="G123:G125" si="28">F123-E123</f>
        <v>-1.6180717585174365E-2</v>
      </c>
      <c r="H123" s="14">
        <v>0.56456915288154264</v>
      </c>
      <c r="I123" s="14">
        <v>0.54264225748368855</v>
      </c>
      <c r="J123" s="22">
        <f t="shared" ref="J123:J125" si="29">I123-H123</f>
        <v>-2.1926895397854085E-2</v>
      </c>
    </row>
    <row r="124" spans="1:10" x14ac:dyDescent="0.25">
      <c r="A124" s="20" t="s">
        <v>30</v>
      </c>
      <c r="B124" s="14">
        <v>0.60912562015774807</v>
      </c>
      <c r="C124" s="14">
        <v>0.58556802084414528</v>
      </c>
      <c r="D124" s="22">
        <f t="shared" si="27"/>
        <v>-2.3557599313602795E-2</v>
      </c>
      <c r="E124" s="14">
        <v>0.8786931008089085</v>
      </c>
      <c r="F124" s="14">
        <v>0.84559970430051723</v>
      </c>
      <c r="G124" s="22">
        <f t="shared" si="28"/>
        <v>-3.3093396508391271E-2</v>
      </c>
      <c r="H124" s="14">
        <v>1.5376358312895226</v>
      </c>
      <c r="I124" s="14">
        <v>1.4812327083049821</v>
      </c>
      <c r="J124" s="22">
        <f t="shared" si="29"/>
        <v>-5.6403122984540532E-2</v>
      </c>
    </row>
    <row r="125" spans="1:10" x14ac:dyDescent="0.25">
      <c r="A125" s="20" t="s">
        <v>31</v>
      </c>
      <c r="B125" s="14">
        <v>1.1326118652398312</v>
      </c>
      <c r="C125" s="14">
        <v>1.0906504165620292</v>
      </c>
      <c r="D125" s="22">
        <f t="shared" si="27"/>
        <v>-4.1961448677801938E-2</v>
      </c>
      <c r="E125" s="14">
        <v>1.862048185600615</v>
      </c>
      <c r="F125" s="14">
        <v>1.794639259093824</v>
      </c>
      <c r="G125" s="22">
        <f t="shared" si="28"/>
        <v>-6.7408926506790978E-2</v>
      </c>
      <c r="H125" s="14">
        <v>3.6451147464825318</v>
      </c>
      <c r="I125" s="14">
        <v>3.5155008741715461</v>
      </c>
      <c r="J125" s="22">
        <f t="shared" si="29"/>
        <v>-0.12961387231098564</v>
      </c>
    </row>
  </sheetData>
  <mergeCells count="2">
    <mergeCell ref="B95:D95"/>
    <mergeCell ref="B112:D11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E93"/>
  <sheetViews>
    <sheetView showGridLines="0" tabSelected="1" topLeftCell="A25" zoomScale="145" zoomScaleNormal="145" workbookViewId="0">
      <selection activeCell="D71" sqref="D71"/>
    </sheetView>
  </sheetViews>
  <sheetFormatPr defaultColWidth="9.140625" defaultRowHeight="15" x14ac:dyDescent="0.25"/>
  <cols>
    <col min="1" max="1" width="76.140625" style="39" customWidth="1"/>
    <col min="2" max="2" width="12.42578125" style="39" customWidth="1"/>
    <col min="3" max="3" width="7" style="39" customWidth="1"/>
    <col min="4" max="4" width="17.28515625" style="39" bestFit="1" customWidth="1"/>
    <col min="5" max="16384" width="9.140625" style="39"/>
  </cols>
  <sheetData>
    <row r="1" spans="1:3" x14ac:dyDescent="0.25">
      <c r="A1" s="47" t="s">
        <v>87</v>
      </c>
    </row>
    <row r="2" spans="1:3" x14ac:dyDescent="0.25">
      <c r="A2" s="54"/>
      <c r="B2" s="54"/>
    </row>
    <row r="3" spans="1:3" x14ac:dyDescent="0.25">
      <c r="A3" s="16" t="s">
        <v>91</v>
      </c>
      <c r="B3" s="17" t="s">
        <v>83</v>
      </c>
    </row>
    <row r="4" spans="1:3" x14ac:dyDescent="0.25">
      <c r="A4" s="37" t="s">
        <v>88</v>
      </c>
      <c r="B4" s="38">
        <v>1</v>
      </c>
      <c r="C4" s="44"/>
    </row>
    <row r="5" spans="1:3" x14ac:dyDescent="0.25">
      <c r="A5" s="37" t="s">
        <v>334</v>
      </c>
      <c r="B5" s="38">
        <v>1.1000000000000001</v>
      </c>
      <c r="C5" s="44"/>
    </row>
    <row r="6" spans="1:3" x14ac:dyDescent="0.25">
      <c r="A6" s="37" t="s">
        <v>335</v>
      </c>
      <c r="B6" s="38">
        <v>1.3</v>
      </c>
      <c r="C6" s="44"/>
    </row>
    <row r="7" spans="1:3" x14ac:dyDescent="0.25">
      <c r="A7" s="37" t="s">
        <v>336</v>
      </c>
      <c r="B7" s="38">
        <v>1.6</v>
      </c>
      <c r="C7" s="44"/>
    </row>
    <row r="8" spans="1:3" x14ac:dyDescent="0.25">
      <c r="A8" s="37" t="s">
        <v>337</v>
      </c>
      <c r="B8" s="38">
        <v>2.25</v>
      </c>
    </row>
    <row r="9" spans="1:3" x14ac:dyDescent="0.25">
      <c r="B9" s="41"/>
    </row>
    <row r="10" spans="1:3" x14ac:dyDescent="0.25">
      <c r="A10" s="16" t="s">
        <v>376</v>
      </c>
      <c r="B10" s="17" t="s">
        <v>83</v>
      </c>
    </row>
    <row r="11" spans="1:3" x14ac:dyDescent="0.25">
      <c r="A11" s="37" t="s">
        <v>350</v>
      </c>
      <c r="B11" s="38">
        <v>2</v>
      </c>
    </row>
    <row r="12" spans="1:3" x14ac:dyDescent="0.25">
      <c r="A12" s="37" t="s">
        <v>351</v>
      </c>
      <c r="B12" s="38">
        <v>2.1</v>
      </c>
    </row>
    <row r="13" spans="1:3" x14ac:dyDescent="0.25">
      <c r="A13" s="37" t="s">
        <v>352</v>
      </c>
      <c r="B13" s="38">
        <v>2.2999999999999998</v>
      </c>
    </row>
    <row r="14" spans="1:3" x14ac:dyDescent="0.25">
      <c r="A14" s="37" t="s">
        <v>353</v>
      </c>
      <c r="B14" s="38">
        <v>2.6</v>
      </c>
    </row>
    <row r="15" spans="1:3" x14ac:dyDescent="0.25">
      <c r="A15" s="37" t="s">
        <v>354</v>
      </c>
      <c r="B15" s="38">
        <v>0.65</v>
      </c>
    </row>
    <row r="16" spans="1:3" x14ac:dyDescent="0.25">
      <c r="B16" s="41"/>
    </row>
    <row r="17" spans="1:2" x14ac:dyDescent="0.25">
      <c r="A17" s="16" t="s">
        <v>377</v>
      </c>
      <c r="B17" s="17" t="s">
        <v>83</v>
      </c>
    </row>
    <row r="18" spans="1:2" x14ac:dyDescent="0.25">
      <c r="A18" s="37" t="s">
        <v>350</v>
      </c>
      <c r="B18" s="38">
        <v>1.65</v>
      </c>
    </row>
    <row r="19" spans="1:2" x14ac:dyDescent="0.25">
      <c r="A19" s="37" t="s">
        <v>351</v>
      </c>
      <c r="B19" s="38">
        <v>1.75</v>
      </c>
    </row>
    <row r="20" spans="1:2" x14ac:dyDescent="0.25">
      <c r="A20" s="37" t="s">
        <v>352</v>
      </c>
      <c r="B20" s="38">
        <v>1.95</v>
      </c>
    </row>
    <row r="21" spans="1:2" x14ac:dyDescent="0.25">
      <c r="A21" s="37" t="s">
        <v>353</v>
      </c>
      <c r="B21" s="38">
        <v>2.25</v>
      </c>
    </row>
    <row r="22" spans="1:2" x14ac:dyDescent="0.25">
      <c r="A22" s="37" t="s">
        <v>354</v>
      </c>
      <c r="B22" s="38">
        <v>0.65</v>
      </c>
    </row>
    <row r="23" spans="1:2" x14ac:dyDescent="0.25">
      <c r="B23" s="41"/>
    </row>
    <row r="24" spans="1:2" x14ac:dyDescent="0.25">
      <c r="A24" s="16" t="s">
        <v>91</v>
      </c>
      <c r="B24" s="26" t="s">
        <v>83</v>
      </c>
    </row>
    <row r="25" spans="1:2" x14ac:dyDescent="0.25">
      <c r="A25" s="37" t="s">
        <v>89</v>
      </c>
      <c r="B25" s="38">
        <v>1.3</v>
      </c>
    </row>
    <row r="26" spans="1:2" x14ac:dyDescent="0.25">
      <c r="A26" s="37" t="s">
        <v>338</v>
      </c>
      <c r="B26" s="38">
        <v>1.6</v>
      </c>
    </row>
    <row r="27" spans="1:2" x14ac:dyDescent="0.25">
      <c r="A27" s="37" t="s">
        <v>339</v>
      </c>
      <c r="B27" s="38">
        <v>3.0011625000000004</v>
      </c>
    </row>
    <row r="28" spans="1:2" x14ac:dyDescent="0.25">
      <c r="A28" s="37" t="s">
        <v>340</v>
      </c>
      <c r="B28" s="38">
        <v>4.2</v>
      </c>
    </row>
    <row r="29" spans="1:2" x14ac:dyDescent="0.25">
      <c r="A29" s="37" t="s">
        <v>341</v>
      </c>
      <c r="B29" s="38">
        <v>6.8</v>
      </c>
    </row>
    <row r="30" spans="1:2" x14ac:dyDescent="0.25">
      <c r="A30" s="45"/>
      <c r="B30" s="46"/>
    </row>
    <row r="31" spans="1:2" x14ac:dyDescent="0.25">
      <c r="A31" s="16" t="s">
        <v>91</v>
      </c>
      <c r="B31" s="26" t="s">
        <v>83</v>
      </c>
    </row>
    <row r="32" spans="1:2" x14ac:dyDescent="0.25">
      <c r="A32" s="37" t="s">
        <v>333</v>
      </c>
      <c r="B32" s="38">
        <v>1.401724</v>
      </c>
    </row>
    <row r="33" spans="1:4" x14ac:dyDescent="0.25">
      <c r="A33" s="37" t="s">
        <v>342</v>
      </c>
      <c r="B33" s="38">
        <v>2.2999999999999998</v>
      </c>
      <c r="D33" s="42"/>
    </row>
    <row r="34" spans="1:4" x14ac:dyDescent="0.25">
      <c r="A34" s="37" t="s">
        <v>343</v>
      </c>
      <c r="B34" s="38">
        <v>6.3</v>
      </c>
      <c r="D34" s="42"/>
    </row>
    <row r="35" spans="1:4" x14ac:dyDescent="0.25">
      <c r="A35" s="37" t="s">
        <v>344</v>
      </c>
      <c r="B35" s="38">
        <v>11</v>
      </c>
    </row>
    <row r="36" spans="1:4" x14ac:dyDescent="0.25">
      <c r="A36" s="37" t="s">
        <v>345</v>
      </c>
      <c r="B36" s="38">
        <v>20.697400000000002</v>
      </c>
    </row>
    <row r="37" spans="1:4" x14ac:dyDescent="0.25">
      <c r="A37" s="45"/>
      <c r="B37" s="46"/>
    </row>
    <row r="38" spans="1:4" x14ac:dyDescent="0.25">
      <c r="A38" s="16" t="s">
        <v>91</v>
      </c>
      <c r="B38" s="26" t="s">
        <v>83</v>
      </c>
    </row>
    <row r="39" spans="1:4" x14ac:dyDescent="0.25">
      <c r="A39" s="37" t="s">
        <v>90</v>
      </c>
      <c r="B39" s="38">
        <v>1.5</v>
      </c>
    </row>
    <row r="40" spans="1:4" x14ac:dyDescent="0.25">
      <c r="A40" s="37" t="s">
        <v>346</v>
      </c>
      <c r="B40" s="38">
        <v>2.5</v>
      </c>
    </row>
    <row r="41" spans="1:4" x14ac:dyDescent="0.25">
      <c r="A41" s="37" t="s">
        <v>347</v>
      </c>
      <c r="B41" s="38">
        <v>6.9</v>
      </c>
    </row>
    <row r="42" spans="1:4" x14ac:dyDescent="0.25">
      <c r="A42" s="37" t="s">
        <v>348</v>
      </c>
      <c r="B42" s="38">
        <v>12.195399999999999</v>
      </c>
    </row>
    <row r="43" spans="1:4" x14ac:dyDescent="0.25">
      <c r="A43" s="37" t="s">
        <v>349</v>
      </c>
      <c r="B43" s="38">
        <v>23</v>
      </c>
    </row>
    <row r="44" spans="1:4" x14ac:dyDescent="0.25">
      <c r="A44" s="45"/>
      <c r="B44" s="46"/>
    </row>
    <row r="45" spans="1:4" x14ac:dyDescent="0.25">
      <c r="A45" s="16" t="s">
        <v>91</v>
      </c>
      <c r="B45" s="26" t="s">
        <v>83</v>
      </c>
    </row>
    <row r="46" spans="1:4" x14ac:dyDescent="0.25">
      <c r="A46" s="37" t="s">
        <v>355</v>
      </c>
      <c r="B46" s="38">
        <v>1.7</v>
      </c>
    </row>
    <row r="47" spans="1:4" x14ac:dyDescent="0.25">
      <c r="A47" s="37" t="s">
        <v>356</v>
      </c>
      <c r="B47" s="38">
        <v>3.3</v>
      </c>
    </row>
    <row r="48" spans="1:4" x14ac:dyDescent="0.25">
      <c r="A48" s="37" t="s">
        <v>357</v>
      </c>
      <c r="B48" s="38">
        <v>9.9</v>
      </c>
    </row>
    <row r="49" spans="1:5" x14ac:dyDescent="0.25">
      <c r="A49" s="37" t="s">
        <v>358</v>
      </c>
      <c r="B49" s="38">
        <v>14.1</v>
      </c>
    </row>
    <row r="50" spans="1:5" x14ac:dyDescent="0.25">
      <c r="A50" s="37" t="s">
        <v>359</v>
      </c>
      <c r="B50" s="38">
        <v>26.6</v>
      </c>
    </row>
    <row r="51" spans="1:5" x14ac:dyDescent="0.25">
      <c r="B51" s="41"/>
    </row>
    <row r="52" spans="1:5" x14ac:dyDescent="0.25">
      <c r="A52" s="16" t="s">
        <v>378</v>
      </c>
      <c r="B52" s="26" t="s">
        <v>83</v>
      </c>
    </row>
    <row r="53" spans="1:5" x14ac:dyDescent="0.25">
      <c r="A53" s="37" t="s">
        <v>92</v>
      </c>
      <c r="B53" s="38">
        <v>9.6999999999999993</v>
      </c>
      <c r="E53" s="52"/>
    </row>
    <row r="54" spans="1:5" x14ac:dyDescent="0.25">
      <c r="A54" s="37" t="s">
        <v>84</v>
      </c>
      <c r="B54" s="38">
        <v>1.1000000000000001</v>
      </c>
      <c r="E54" s="52"/>
    </row>
    <row r="55" spans="1:5" x14ac:dyDescent="0.25">
      <c r="B55" s="41"/>
      <c r="E55" s="52"/>
    </row>
    <row r="56" spans="1:5" x14ac:dyDescent="0.25">
      <c r="A56" s="37" t="s">
        <v>93</v>
      </c>
      <c r="B56" s="38">
        <v>17.600000000000001</v>
      </c>
      <c r="E56" s="52"/>
    </row>
    <row r="57" spans="1:5" x14ac:dyDescent="0.25">
      <c r="A57" s="37" t="s">
        <v>85</v>
      </c>
      <c r="B57" s="38">
        <v>3.9</v>
      </c>
      <c r="E57" s="52"/>
    </row>
    <row r="58" spans="1:5" x14ac:dyDescent="0.25">
      <c r="B58" s="41"/>
      <c r="E58" s="52"/>
    </row>
    <row r="59" spans="1:5" x14ac:dyDescent="0.25">
      <c r="A59" s="37" t="s">
        <v>94</v>
      </c>
      <c r="B59" s="38">
        <v>18.3</v>
      </c>
      <c r="E59" s="52"/>
    </row>
    <row r="60" spans="1:5" x14ac:dyDescent="0.25">
      <c r="A60" s="37" t="s">
        <v>86</v>
      </c>
      <c r="B60" s="38">
        <v>5.4</v>
      </c>
      <c r="E60" s="52"/>
    </row>
    <row r="61" spans="1:5" x14ac:dyDescent="0.25">
      <c r="B61" s="41"/>
      <c r="E61" s="52"/>
    </row>
    <row r="62" spans="1:5" x14ac:dyDescent="0.25">
      <c r="A62" s="37" t="s">
        <v>365</v>
      </c>
      <c r="B62" s="38">
        <v>19.600000000000001</v>
      </c>
      <c r="E62" s="52"/>
    </row>
    <row r="63" spans="1:5" x14ac:dyDescent="0.25">
      <c r="A63" s="37" t="s">
        <v>366</v>
      </c>
      <c r="B63" s="38">
        <v>10.4</v>
      </c>
      <c r="E63" s="52"/>
    </row>
    <row r="64" spans="1:5" x14ac:dyDescent="0.25">
      <c r="B64" s="41"/>
      <c r="E64" s="52"/>
    </row>
    <row r="65" spans="1:5" x14ac:dyDescent="0.25">
      <c r="A65" s="37" t="s">
        <v>367</v>
      </c>
      <c r="B65" s="38">
        <v>23.5</v>
      </c>
      <c r="E65" s="52"/>
    </row>
    <row r="66" spans="1:5" x14ac:dyDescent="0.25">
      <c r="A66" s="37" t="s">
        <v>368</v>
      </c>
      <c r="B66" s="38">
        <v>15.5</v>
      </c>
      <c r="E66" s="52"/>
    </row>
    <row r="67" spans="1:5" x14ac:dyDescent="0.25">
      <c r="B67" s="41"/>
      <c r="E67" s="52"/>
    </row>
    <row r="68" spans="1:5" x14ac:dyDescent="0.25">
      <c r="A68" s="16" t="s">
        <v>379</v>
      </c>
      <c r="B68" s="26" t="s">
        <v>83</v>
      </c>
      <c r="E68" s="52"/>
    </row>
    <row r="69" spans="1:5" x14ac:dyDescent="0.25">
      <c r="A69" s="37" t="s">
        <v>92</v>
      </c>
      <c r="B69" s="38">
        <v>10.4</v>
      </c>
      <c r="E69" s="52"/>
    </row>
    <row r="70" spans="1:5" x14ac:dyDescent="0.25">
      <c r="A70" s="37" t="s">
        <v>84</v>
      </c>
      <c r="B70" s="38">
        <v>1.1000000000000001</v>
      </c>
      <c r="E70" s="52"/>
    </row>
    <row r="71" spans="1:5" x14ac:dyDescent="0.25">
      <c r="B71" s="41"/>
      <c r="E71" s="52"/>
    </row>
    <row r="72" spans="1:5" x14ac:dyDescent="0.25">
      <c r="A72" s="37" t="s">
        <v>93</v>
      </c>
      <c r="B72" s="38">
        <v>18.3</v>
      </c>
      <c r="E72" s="52"/>
    </row>
    <row r="73" spans="1:5" x14ac:dyDescent="0.25">
      <c r="A73" s="37" t="s">
        <v>85</v>
      </c>
      <c r="B73" s="38">
        <v>3.9</v>
      </c>
      <c r="E73" s="52"/>
    </row>
    <row r="74" spans="1:5" x14ac:dyDescent="0.25">
      <c r="B74" s="41"/>
      <c r="E74" s="52"/>
    </row>
    <row r="75" spans="1:5" x14ac:dyDescent="0.25">
      <c r="A75" s="37" t="s">
        <v>94</v>
      </c>
      <c r="B75" s="38">
        <v>19</v>
      </c>
      <c r="E75" s="52"/>
    </row>
    <row r="76" spans="1:5" x14ac:dyDescent="0.25">
      <c r="A76" s="37" t="s">
        <v>86</v>
      </c>
      <c r="B76" s="38">
        <v>5.4</v>
      </c>
      <c r="E76" s="52"/>
    </row>
    <row r="77" spans="1:5" x14ac:dyDescent="0.25">
      <c r="B77" s="41"/>
      <c r="E77" s="52"/>
    </row>
    <row r="78" spans="1:5" x14ac:dyDescent="0.25">
      <c r="A78" s="37" t="s">
        <v>365</v>
      </c>
      <c r="B78" s="38">
        <v>20.3</v>
      </c>
      <c r="E78" s="52"/>
    </row>
    <row r="79" spans="1:5" x14ac:dyDescent="0.25">
      <c r="A79" s="37" t="s">
        <v>366</v>
      </c>
      <c r="B79" s="38">
        <v>10.4</v>
      </c>
      <c r="E79" s="52"/>
    </row>
    <row r="80" spans="1:5" x14ac:dyDescent="0.25">
      <c r="B80" s="41"/>
      <c r="E80" s="52"/>
    </row>
    <row r="81" spans="1:5" x14ac:dyDescent="0.25">
      <c r="A81" s="37" t="s">
        <v>367</v>
      </c>
      <c r="B81" s="38">
        <v>24.2</v>
      </c>
      <c r="E81" s="52"/>
    </row>
    <row r="82" spans="1:5" x14ac:dyDescent="0.25">
      <c r="A82" s="37" t="s">
        <v>368</v>
      </c>
      <c r="B82" s="38">
        <v>15.5</v>
      </c>
      <c r="E82" s="52"/>
    </row>
    <row r="83" spans="1:5" x14ac:dyDescent="0.25">
      <c r="B83" s="41"/>
    </row>
    <row r="84" spans="1:5" ht="15" customHeight="1" x14ac:dyDescent="0.25">
      <c r="A84" s="16" t="s">
        <v>369</v>
      </c>
      <c r="B84" s="38">
        <v>1</v>
      </c>
      <c r="E84" s="42"/>
    </row>
    <row r="85" spans="1:5" ht="15" customHeight="1" x14ac:dyDescent="0.25">
      <c r="A85" s="16" t="s">
        <v>370</v>
      </c>
      <c r="B85" s="38">
        <v>0.65</v>
      </c>
      <c r="E85" s="42"/>
    </row>
    <row r="86" spans="1:5" ht="15" customHeight="1" x14ac:dyDescent="0.25">
      <c r="A86" s="16" t="s">
        <v>371</v>
      </c>
      <c r="B86" s="38">
        <v>2.2000000000000002</v>
      </c>
      <c r="E86" s="42"/>
    </row>
    <row r="87" spans="1:5" ht="15" customHeight="1" x14ac:dyDescent="0.25">
      <c r="A87" s="16" t="s">
        <v>372</v>
      </c>
      <c r="B87" s="38">
        <f>2.2-0.35</f>
        <v>1.85</v>
      </c>
      <c r="E87" s="42"/>
    </row>
    <row r="88" spans="1:5" ht="15" customHeight="1" x14ac:dyDescent="0.25">
      <c r="A88" s="16" t="s">
        <v>373</v>
      </c>
      <c r="B88" s="38">
        <v>0.2</v>
      </c>
      <c r="C88" s="40"/>
    </row>
    <row r="89" spans="1:5" ht="23.45" customHeight="1" x14ac:dyDescent="0.25">
      <c r="A89" s="16" t="s">
        <v>374</v>
      </c>
      <c r="B89" s="48">
        <v>0.2</v>
      </c>
      <c r="C89" s="40"/>
    </row>
    <row r="90" spans="1:5" x14ac:dyDescent="0.25">
      <c r="A90" s="43" t="s">
        <v>375</v>
      </c>
      <c r="B90" s="43"/>
      <c r="C90" s="43"/>
    </row>
    <row r="91" spans="1:5" x14ac:dyDescent="0.25">
      <c r="A91" s="43"/>
      <c r="B91" s="43"/>
      <c r="C91" s="43"/>
    </row>
    <row r="92" spans="1:5" x14ac:dyDescent="0.25">
      <c r="A92" s="43"/>
      <c r="B92" s="43"/>
      <c r="C92" s="43"/>
    </row>
    <row r="93" spans="1:5" x14ac:dyDescent="0.25">
      <c r="A93" s="43"/>
      <c r="B93" s="43"/>
      <c r="C93" s="43"/>
    </row>
  </sheetData>
  <mergeCells count="1">
    <mergeCell ref="A2:B2"/>
  </mergeCells>
  <pageMargins left="0.31496062992125984" right="0.31496062992125984" top="0.35433070866141736" bottom="0.35433070866141736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5"/>
  <sheetViews>
    <sheetView workbookViewId="0">
      <selection activeCell="H9" sqref="H9"/>
    </sheetView>
  </sheetViews>
  <sheetFormatPr defaultColWidth="9.140625" defaultRowHeight="12.75" x14ac:dyDescent="0.25"/>
  <cols>
    <col min="1" max="1" width="10.140625" style="9" customWidth="1"/>
    <col min="2" max="2" width="20" style="9" customWidth="1"/>
    <col min="3" max="3" width="18" style="9" customWidth="1"/>
    <col min="4" max="4" width="21.5703125" style="9" customWidth="1"/>
    <col min="5" max="5" width="33.5703125" style="9" customWidth="1"/>
    <col min="6" max="16384" width="9.140625" style="9"/>
  </cols>
  <sheetData>
    <row r="1" spans="1:5" x14ac:dyDescent="0.25">
      <c r="A1" s="49"/>
    </row>
    <row r="2" spans="1:5" x14ac:dyDescent="0.25">
      <c r="A2" s="55" t="s">
        <v>332</v>
      </c>
      <c r="B2" s="56"/>
      <c r="C2" s="56"/>
      <c r="D2" s="56"/>
      <c r="E2" s="56"/>
    </row>
    <row r="3" spans="1:5" x14ac:dyDescent="0.25">
      <c r="A3" s="50" t="s">
        <v>95</v>
      </c>
      <c r="B3" s="50" t="s">
        <v>96</v>
      </c>
      <c r="C3" s="50" t="s">
        <v>97</v>
      </c>
      <c r="D3" s="50" t="s">
        <v>360</v>
      </c>
      <c r="E3" s="50" t="s">
        <v>361</v>
      </c>
    </row>
    <row r="4" spans="1:5" x14ac:dyDescent="0.25">
      <c r="A4" s="51" t="s">
        <v>101</v>
      </c>
      <c r="B4" s="51" t="s">
        <v>233</v>
      </c>
      <c r="C4" s="51" t="s">
        <v>206</v>
      </c>
      <c r="D4" s="51" t="s">
        <v>108</v>
      </c>
      <c r="E4" s="51" t="s">
        <v>130</v>
      </c>
    </row>
    <row r="5" spans="1:5" x14ac:dyDescent="0.25">
      <c r="A5" s="51" t="s">
        <v>110</v>
      </c>
      <c r="B5" s="51" t="s">
        <v>227</v>
      </c>
      <c r="C5" s="51" t="s">
        <v>201</v>
      </c>
      <c r="D5" s="51" t="s">
        <v>300</v>
      </c>
      <c r="E5" s="51" t="s">
        <v>133</v>
      </c>
    </row>
    <row r="6" spans="1:5" x14ac:dyDescent="0.25">
      <c r="A6" s="51"/>
      <c r="B6" s="51" t="s">
        <v>119</v>
      </c>
      <c r="C6" s="51" t="s">
        <v>195</v>
      </c>
      <c r="D6" s="51" t="s">
        <v>156</v>
      </c>
      <c r="E6" s="51" t="s">
        <v>222</v>
      </c>
    </row>
    <row r="7" spans="1:5" x14ac:dyDescent="0.25">
      <c r="A7" s="51"/>
      <c r="B7" s="51" t="s">
        <v>116</v>
      </c>
      <c r="C7" s="51" t="s">
        <v>114</v>
      </c>
      <c r="D7" s="51" t="s">
        <v>256</v>
      </c>
      <c r="E7" s="51" t="s">
        <v>309</v>
      </c>
    </row>
    <row r="8" spans="1:5" x14ac:dyDescent="0.25">
      <c r="A8" s="51"/>
      <c r="B8" s="51" t="s">
        <v>176</v>
      </c>
      <c r="C8" s="51" t="s">
        <v>132</v>
      </c>
      <c r="D8" s="51" t="s">
        <v>264</v>
      </c>
      <c r="E8" s="51" t="s">
        <v>139</v>
      </c>
    </row>
    <row r="9" spans="1:5" x14ac:dyDescent="0.25">
      <c r="A9" s="51"/>
      <c r="B9" s="51" t="s">
        <v>164</v>
      </c>
      <c r="C9" s="51" t="s">
        <v>218</v>
      </c>
      <c r="D9" s="51" t="s">
        <v>192</v>
      </c>
      <c r="E9" s="51" t="s">
        <v>238</v>
      </c>
    </row>
    <row r="10" spans="1:5" x14ac:dyDescent="0.25">
      <c r="A10" s="51"/>
      <c r="B10" s="51" t="s">
        <v>221</v>
      </c>
      <c r="C10" s="51" t="s">
        <v>131</v>
      </c>
      <c r="D10" s="51" t="s">
        <v>303</v>
      </c>
      <c r="E10" s="51" t="s">
        <v>169</v>
      </c>
    </row>
    <row r="11" spans="1:5" x14ac:dyDescent="0.25">
      <c r="A11" s="51"/>
      <c r="B11" s="51" t="s">
        <v>104</v>
      </c>
      <c r="C11" s="51" t="s">
        <v>213</v>
      </c>
      <c r="D11" s="51" t="s">
        <v>180</v>
      </c>
      <c r="E11" s="51" t="s">
        <v>162</v>
      </c>
    </row>
    <row r="12" spans="1:5" x14ac:dyDescent="0.25">
      <c r="A12" s="51"/>
      <c r="B12" s="51" t="s">
        <v>122</v>
      </c>
      <c r="C12" s="51" t="s">
        <v>210</v>
      </c>
      <c r="D12" s="51" t="s">
        <v>282</v>
      </c>
      <c r="E12" s="51" t="s">
        <v>127</v>
      </c>
    </row>
    <row r="13" spans="1:5" x14ac:dyDescent="0.25">
      <c r="A13" s="51"/>
      <c r="B13" s="51" t="s">
        <v>209</v>
      </c>
      <c r="C13" s="51" t="s">
        <v>143</v>
      </c>
      <c r="D13" s="51" t="s">
        <v>248</v>
      </c>
      <c r="E13" s="51" t="s">
        <v>135</v>
      </c>
    </row>
    <row r="14" spans="1:5" x14ac:dyDescent="0.25">
      <c r="A14" s="51"/>
      <c r="B14" s="51" t="s">
        <v>170</v>
      </c>
      <c r="C14" s="51" t="s">
        <v>171</v>
      </c>
      <c r="D14" s="51" t="s">
        <v>268</v>
      </c>
      <c r="E14" s="51" t="s">
        <v>142</v>
      </c>
    </row>
    <row r="15" spans="1:5" x14ac:dyDescent="0.25">
      <c r="A15" s="51"/>
      <c r="B15" s="51" t="s">
        <v>149</v>
      </c>
      <c r="C15" s="51" t="s">
        <v>191</v>
      </c>
      <c r="D15" s="51" t="s">
        <v>246</v>
      </c>
      <c r="E15" s="51" t="s">
        <v>226</v>
      </c>
    </row>
    <row r="16" spans="1:5" x14ac:dyDescent="0.25">
      <c r="A16" s="51"/>
      <c r="B16" s="51" t="s">
        <v>174</v>
      </c>
      <c r="C16" s="51" t="s">
        <v>240</v>
      </c>
      <c r="D16" s="51" t="s">
        <v>120</v>
      </c>
      <c r="E16" s="51" t="s">
        <v>308</v>
      </c>
    </row>
    <row r="17" spans="1:5" x14ac:dyDescent="0.25">
      <c r="A17" s="51"/>
      <c r="B17" s="51" t="s">
        <v>179</v>
      </c>
      <c r="C17" s="51" t="s">
        <v>182</v>
      </c>
      <c r="D17" s="51" t="s">
        <v>276</v>
      </c>
      <c r="E17" s="51" t="s">
        <v>253</v>
      </c>
    </row>
    <row r="18" spans="1:5" x14ac:dyDescent="0.25">
      <c r="A18" s="51"/>
      <c r="B18" s="51" t="s">
        <v>185</v>
      </c>
      <c r="C18" s="51" t="s">
        <v>150</v>
      </c>
      <c r="D18" s="51" t="s">
        <v>301</v>
      </c>
      <c r="E18" s="51" t="s">
        <v>249</v>
      </c>
    </row>
    <row r="19" spans="1:5" x14ac:dyDescent="0.25">
      <c r="A19" s="51"/>
      <c r="B19" s="51" t="s">
        <v>125</v>
      </c>
      <c r="C19" s="51" t="s">
        <v>167</v>
      </c>
      <c r="D19" s="51" t="s">
        <v>152</v>
      </c>
      <c r="E19" s="51" t="s">
        <v>228</v>
      </c>
    </row>
    <row r="20" spans="1:5" x14ac:dyDescent="0.25">
      <c r="A20" s="51"/>
      <c r="B20" s="51" t="s">
        <v>134</v>
      </c>
      <c r="C20" s="51" t="s">
        <v>194</v>
      </c>
      <c r="D20" s="51" t="s">
        <v>258</v>
      </c>
      <c r="E20" s="51" t="s">
        <v>100</v>
      </c>
    </row>
    <row r="21" spans="1:5" x14ac:dyDescent="0.25">
      <c r="A21" s="51"/>
      <c r="B21" s="51" t="s">
        <v>230</v>
      </c>
      <c r="C21" s="51" t="s">
        <v>147</v>
      </c>
      <c r="D21" s="51" t="s">
        <v>231</v>
      </c>
      <c r="E21" s="51" t="s">
        <v>257</v>
      </c>
    </row>
    <row r="22" spans="1:5" x14ac:dyDescent="0.25">
      <c r="A22" s="51"/>
      <c r="B22" s="51" t="s">
        <v>113</v>
      </c>
      <c r="C22" s="51" t="s">
        <v>204</v>
      </c>
      <c r="D22" s="51" t="s">
        <v>177</v>
      </c>
      <c r="E22" s="51" t="s">
        <v>260</v>
      </c>
    </row>
    <row r="23" spans="1:5" x14ac:dyDescent="0.25">
      <c r="A23" s="51"/>
      <c r="B23" s="51" t="s">
        <v>224</v>
      </c>
      <c r="C23" s="51" t="s">
        <v>244</v>
      </c>
      <c r="D23" s="51" t="s">
        <v>155</v>
      </c>
      <c r="E23" s="51" t="s">
        <v>160</v>
      </c>
    </row>
    <row r="24" spans="1:5" x14ac:dyDescent="0.25">
      <c r="A24" s="51"/>
      <c r="B24" s="51" t="s">
        <v>107</v>
      </c>
      <c r="C24" s="51" t="s">
        <v>117</v>
      </c>
      <c r="D24" s="51" t="s">
        <v>294</v>
      </c>
      <c r="E24" s="51" t="s">
        <v>217</v>
      </c>
    </row>
    <row r="25" spans="1:5" x14ac:dyDescent="0.25">
      <c r="A25" s="51"/>
      <c r="B25" s="51" t="s">
        <v>188</v>
      </c>
      <c r="C25" s="51" t="s">
        <v>173</v>
      </c>
      <c r="D25" s="51" t="s">
        <v>262</v>
      </c>
      <c r="E25" s="51" t="s">
        <v>306</v>
      </c>
    </row>
    <row r="26" spans="1:5" x14ac:dyDescent="0.25">
      <c r="A26" s="51"/>
      <c r="B26" s="51" t="s">
        <v>99</v>
      </c>
      <c r="C26" s="51" t="s">
        <v>219</v>
      </c>
      <c r="D26" s="51" t="s">
        <v>186</v>
      </c>
      <c r="E26" s="51" t="s">
        <v>292</v>
      </c>
    </row>
    <row r="27" spans="1:5" x14ac:dyDescent="0.25">
      <c r="A27" s="51"/>
      <c r="B27" s="51" t="s">
        <v>98</v>
      </c>
      <c r="C27" s="51" t="s">
        <v>280</v>
      </c>
      <c r="D27" s="51" t="s">
        <v>102</v>
      </c>
      <c r="E27" s="51" t="s">
        <v>202</v>
      </c>
    </row>
    <row r="28" spans="1:5" ht="25.5" x14ac:dyDescent="0.25">
      <c r="A28" s="51"/>
      <c r="B28" s="51" t="s">
        <v>212</v>
      </c>
      <c r="C28" s="51" t="s">
        <v>168</v>
      </c>
      <c r="D28" s="51" t="s">
        <v>140</v>
      </c>
      <c r="E28" s="51" t="s">
        <v>216</v>
      </c>
    </row>
    <row r="29" spans="1:5" x14ac:dyDescent="0.25">
      <c r="A29" s="51"/>
      <c r="B29" s="51" t="s">
        <v>158</v>
      </c>
      <c r="C29" s="51" t="s">
        <v>250</v>
      </c>
      <c r="D29" s="51" t="s">
        <v>266</v>
      </c>
      <c r="E29" s="51" t="s">
        <v>115</v>
      </c>
    </row>
    <row r="30" spans="1:5" x14ac:dyDescent="0.25">
      <c r="A30" s="51"/>
      <c r="B30" s="51" t="s">
        <v>200</v>
      </c>
      <c r="C30" s="51" t="s">
        <v>161</v>
      </c>
      <c r="D30" s="51" t="s">
        <v>126</v>
      </c>
      <c r="E30" s="51" t="s">
        <v>304</v>
      </c>
    </row>
    <row r="31" spans="1:5" x14ac:dyDescent="0.25">
      <c r="A31" s="51"/>
      <c r="B31" s="51" t="s">
        <v>128</v>
      </c>
      <c r="C31" s="51"/>
      <c r="D31" s="51" t="s">
        <v>144</v>
      </c>
      <c r="E31" s="51" t="s">
        <v>284</v>
      </c>
    </row>
    <row r="32" spans="1:5" x14ac:dyDescent="0.25">
      <c r="A32" s="51"/>
      <c r="B32" s="51" t="s">
        <v>146</v>
      </c>
      <c r="C32" s="51"/>
      <c r="D32" s="51" t="s">
        <v>129</v>
      </c>
      <c r="E32" s="51" t="s">
        <v>278</v>
      </c>
    </row>
    <row r="33" spans="1:5" x14ac:dyDescent="0.25">
      <c r="A33" s="51"/>
      <c r="B33" s="51" t="s">
        <v>203</v>
      </c>
      <c r="C33" s="51"/>
      <c r="D33" s="51" t="s">
        <v>197</v>
      </c>
      <c r="E33" s="51" t="s">
        <v>271</v>
      </c>
    </row>
    <row r="34" spans="1:5" x14ac:dyDescent="0.25">
      <c r="A34" s="51"/>
      <c r="B34" s="51" t="s">
        <v>215</v>
      </c>
      <c r="C34" s="51"/>
      <c r="D34" s="51" t="s">
        <v>274</v>
      </c>
      <c r="E34" s="51" t="s">
        <v>105</v>
      </c>
    </row>
    <row r="35" spans="1:5" x14ac:dyDescent="0.25">
      <c r="A35" s="51"/>
      <c r="B35" s="51" t="s">
        <v>137</v>
      </c>
      <c r="C35" s="51"/>
      <c r="D35" s="51" t="s">
        <v>111</v>
      </c>
      <c r="E35" s="51" t="s">
        <v>265</v>
      </c>
    </row>
    <row r="36" spans="1:5" x14ac:dyDescent="0.25">
      <c r="A36" s="51"/>
      <c r="B36" s="51"/>
      <c r="C36" s="51"/>
      <c r="D36" s="51"/>
      <c r="E36" s="51" t="s">
        <v>275</v>
      </c>
    </row>
    <row r="37" spans="1:5" x14ac:dyDescent="0.25">
      <c r="A37" s="51"/>
      <c r="B37" s="51"/>
      <c r="C37" s="51"/>
      <c r="D37" s="51"/>
      <c r="E37" s="51" t="s">
        <v>305</v>
      </c>
    </row>
    <row r="38" spans="1:5" x14ac:dyDescent="0.25">
      <c r="A38" s="51"/>
      <c r="B38" s="51"/>
      <c r="C38" s="51"/>
      <c r="D38" s="51"/>
      <c r="E38" s="51" t="s">
        <v>172</v>
      </c>
    </row>
    <row r="39" spans="1:5" x14ac:dyDescent="0.25">
      <c r="A39" s="51"/>
      <c r="B39" s="51"/>
      <c r="C39" s="51"/>
      <c r="D39" s="51"/>
      <c r="E39" s="51" t="s">
        <v>145</v>
      </c>
    </row>
    <row r="40" spans="1:5" x14ac:dyDescent="0.25">
      <c r="A40" s="51"/>
      <c r="B40" s="51"/>
      <c r="C40" s="51"/>
      <c r="D40" s="51"/>
      <c r="E40" s="51" t="s">
        <v>254</v>
      </c>
    </row>
    <row r="41" spans="1:5" x14ac:dyDescent="0.25">
      <c r="A41" s="51"/>
      <c r="B41" s="51"/>
      <c r="C41" s="51"/>
      <c r="D41" s="51"/>
      <c r="E41" s="51" t="s">
        <v>187</v>
      </c>
    </row>
    <row r="42" spans="1:5" x14ac:dyDescent="0.25">
      <c r="A42" s="51"/>
      <c r="B42" s="51"/>
      <c r="C42" s="51"/>
      <c r="D42" s="51"/>
      <c r="E42" s="51" t="s">
        <v>208</v>
      </c>
    </row>
    <row r="43" spans="1:5" x14ac:dyDescent="0.25">
      <c r="A43" s="51"/>
      <c r="B43" s="51"/>
      <c r="C43" s="51"/>
      <c r="D43" s="51"/>
      <c r="E43" s="51" t="s">
        <v>286</v>
      </c>
    </row>
    <row r="44" spans="1:5" x14ac:dyDescent="0.25">
      <c r="A44" s="51"/>
      <c r="B44" s="51"/>
      <c r="C44" s="51"/>
      <c r="D44" s="51"/>
      <c r="E44" s="51" t="s">
        <v>302</v>
      </c>
    </row>
    <row r="45" spans="1:5" x14ac:dyDescent="0.25">
      <c r="A45" s="51"/>
      <c r="B45" s="51"/>
      <c r="C45" s="51"/>
      <c r="D45" s="51"/>
      <c r="E45" s="51" t="s">
        <v>148</v>
      </c>
    </row>
    <row r="46" spans="1:5" x14ac:dyDescent="0.25">
      <c r="A46" s="51"/>
      <c r="B46" s="51"/>
      <c r="C46" s="51"/>
      <c r="D46" s="51"/>
      <c r="E46" s="51" t="s">
        <v>214</v>
      </c>
    </row>
    <row r="47" spans="1:5" x14ac:dyDescent="0.25">
      <c r="A47" s="51"/>
      <c r="B47" s="51"/>
      <c r="C47" s="51"/>
      <c r="D47" s="51"/>
      <c r="E47" s="51" t="s">
        <v>159</v>
      </c>
    </row>
    <row r="48" spans="1:5" x14ac:dyDescent="0.25">
      <c r="A48" s="51"/>
      <c r="B48" s="51"/>
      <c r="C48" s="51"/>
      <c r="D48" s="51"/>
      <c r="E48" s="51" t="s">
        <v>189</v>
      </c>
    </row>
    <row r="49" spans="1:5" x14ac:dyDescent="0.25">
      <c r="A49" s="51"/>
      <c r="B49" s="51"/>
      <c r="C49" s="51"/>
      <c r="D49" s="51"/>
      <c r="E49" s="51" t="s">
        <v>183</v>
      </c>
    </row>
    <row r="50" spans="1:5" x14ac:dyDescent="0.25">
      <c r="A50" s="51"/>
      <c r="B50" s="51"/>
      <c r="C50" s="51"/>
      <c r="D50" s="51"/>
      <c r="E50" s="51" t="s">
        <v>184</v>
      </c>
    </row>
    <row r="51" spans="1:5" x14ac:dyDescent="0.25">
      <c r="A51" s="51"/>
      <c r="B51" s="51"/>
      <c r="C51" s="51"/>
      <c r="D51" s="51"/>
      <c r="E51" s="51" t="s">
        <v>279</v>
      </c>
    </row>
    <row r="52" spans="1:5" x14ac:dyDescent="0.25">
      <c r="A52" s="51"/>
      <c r="B52" s="51"/>
      <c r="C52" s="51"/>
      <c r="D52" s="51"/>
      <c r="E52" s="51" t="s">
        <v>273</v>
      </c>
    </row>
    <row r="53" spans="1:5" x14ac:dyDescent="0.25">
      <c r="A53" s="51"/>
      <c r="B53" s="51"/>
      <c r="C53" s="51"/>
      <c r="D53" s="51"/>
      <c r="E53" s="51" t="s">
        <v>106</v>
      </c>
    </row>
    <row r="54" spans="1:5" x14ac:dyDescent="0.25">
      <c r="A54" s="51"/>
      <c r="B54" s="51"/>
      <c r="C54" s="51"/>
      <c r="D54" s="51"/>
      <c r="E54" s="51" t="s">
        <v>181</v>
      </c>
    </row>
    <row r="55" spans="1:5" x14ac:dyDescent="0.25">
      <c r="A55" s="51"/>
      <c r="B55" s="51"/>
      <c r="C55" s="51"/>
      <c r="D55" s="51"/>
      <c r="E55" s="51" t="s">
        <v>247</v>
      </c>
    </row>
    <row r="56" spans="1:5" x14ac:dyDescent="0.25">
      <c r="A56" s="51"/>
      <c r="B56" s="51"/>
      <c r="C56" s="51"/>
      <c r="D56" s="51"/>
      <c r="E56" s="51" t="s">
        <v>297</v>
      </c>
    </row>
    <row r="57" spans="1:5" x14ac:dyDescent="0.25">
      <c r="A57" s="51"/>
      <c r="B57" s="51"/>
      <c r="C57" s="51"/>
      <c r="D57" s="51"/>
      <c r="E57" s="51" t="s">
        <v>141</v>
      </c>
    </row>
    <row r="58" spans="1:5" x14ac:dyDescent="0.25">
      <c r="A58" s="51"/>
      <c r="B58" s="51"/>
      <c r="C58" s="51"/>
      <c r="D58" s="51"/>
      <c r="E58" s="51" t="s">
        <v>289</v>
      </c>
    </row>
    <row r="59" spans="1:5" x14ac:dyDescent="0.25">
      <c r="A59" s="51"/>
      <c r="B59" s="51"/>
      <c r="C59" s="51"/>
      <c r="D59" s="51"/>
      <c r="E59" s="51" t="s">
        <v>207</v>
      </c>
    </row>
    <row r="60" spans="1:5" x14ac:dyDescent="0.25">
      <c r="A60" s="51"/>
      <c r="B60" s="51"/>
      <c r="C60" s="51"/>
      <c r="D60" s="51"/>
      <c r="E60" s="51" t="s">
        <v>166</v>
      </c>
    </row>
    <row r="61" spans="1:5" x14ac:dyDescent="0.25">
      <c r="A61" s="51"/>
      <c r="B61" s="51"/>
      <c r="C61" s="51"/>
      <c r="D61" s="51"/>
      <c r="E61" s="51" t="s">
        <v>307</v>
      </c>
    </row>
    <row r="62" spans="1:5" x14ac:dyDescent="0.25">
      <c r="A62" s="51"/>
      <c r="B62" s="51"/>
      <c r="C62" s="51"/>
      <c r="D62" s="51"/>
      <c r="E62" s="51" t="s">
        <v>138</v>
      </c>
    </row>
    <row r="63" spans="1:5" x14ac:dyDescent="0.25">
      <c r="A63" s="51"/>
      <c r="B63" s="51"/>
      <c r="C63" s="51"/>
      <c r="D63" s="51"/>
      <c r="E63" s="51" t="s">
        <v>223</v>
      </c>
    </row>
    <row r="64" spans="1:5" x14ac:dyDescent="0.25">
      <c r="A64" s="51"/>
      <c r="B64" s="51"/>
      <c r="C64" s="51"/>
      <c r="D64" s="51"/>
      <c r="E64" s="51" t="s">
        <v>251</v>
      </c>
    </row>
    <row r="65" spans="1:5" x14ac:dyDescent="0.25">
      <c r="A65" s="51"/>
      <c r="B65" s="51"/>
      <c r="C65" s="51"/>
      <c r="D65" s="51"/>
      <c r="E65" s="51" t="s">
        <v>298</v>
      </c>
    </row>
    <row r="66" spans="1:5" x14ac:dyDescent="0.25">
      <c r="A66" s="51"/>
      <c r="B66" s="51"/>
      <c r="C66" s="51"/>
      <c r="D66" s="51"/>
      <c r="E66" s="51" t="s">
        <v>239</v>
      </c>
    </row>
    <row r="67" spans="1:5" x14ac:dyDescent="0.25">
      <c r="A67" s="51"/>
      <c r="B67" s="51"/>
      <c r="C67" s="51"/>
      <c r="D67" s="51"/>
      <c r="E67" s="51" t="s">
        <v>229</v>
      </c>
    </row>
    <row r="68" spans="1:5" x14ac:dyDescent="0.25">
      <c r="A68" s="51"/>
      <c r="B68" s="51"/>
      <c r="C68" s="51"/>
      <c r="D68" s="51"/>
      <c r="E68" s="51" t="s">
        <v>272</v>
      </c>
    </row>
    <row r="69" spans="1:5" x14ac:dyDescent="0.25">
      <c r="A69" s="51"/>
      <c r="B69" s="51"/>
      <c r="C69" s="51"/>
      <c r="D69" s="51"/>
      <c r="E69" s="51" t="s">
        <v>310</v>
      </c>
    </row>
    <row r="70" spans="1:5" x14ac:dyDescent="0.25">
      <c r="A70" s="51"/>
      <c r="B70" s="51"/>
      <c r="C70" s="51"/>
      <c r="D70" s="51"/>
      <c r="E70" s="51" t="s">
        <v>241</v>
      </c>
    </row>
    <row r="71" spans="1:5" x14ac:dyDescent="0.25">
      <c r="A71" s="51"/>
      <c r="B71" s="51"/>
      <c r="C71" s="51"/>
      <c r="D71" s="51"/>
      <c r="E71" s="51" t="s">
        <v>259</v>
      </c>
    </row>
    <row r="72" spans="1:5" x14ac:dyDescent="0.25">
      <c r="A72" s="51"/>
      <c r="B72" s="51"/>
      <c r="C72" s="51"/>
      <c r="D72" s="51"/>
      <c r="E72" s="51" t="s">
        <v>123</v>
      </c>
    </row>
    <row r="73" spans="1:5" x14ac:dyDescent="0.25">
      <c r="A73" s="51"/>
      <c r="B73" s="51"/>
      <c r="C73" s="51"/>
      <c r="D73" s="51"/>
      <c r="E73" s="51" t="s">
        <v>193</v>
      </c>
    </row>
    <row r="74" spans="1:5" x14ac:dyDescent="0.25">
      <c r="A74" s="51"/>
      <c r="B74" s="51"/>
      <c r="C74" s="51"/>
      <c r="D74" s="51"/>
      <c r="E74" s="51" t="s">
        <v>235</v>
      </c>
    </row>
    <row r="75" spans="1:5" x14ac:dyDescent="0.25">
      <c r="A75" s="51"/>
      <c r="B75" s="51"/>
      <c r="C75" s="51"/>
      <c r="D75" s="51"/>
      <c r="E75" s="51" t="s">
        <v>252</v>
      </c>
    </row>
    <row r="76" spans="1:5" x14ac:dyDescent="0.25">
      <c r="A76" s="51"/>
      <c r="B76" s="51"/>
      <c r="C76" s="51"/>
      <c r="D76" s="51"/>
      <c r="E76" s="51" t="s">
        <v>190</v>
      </c>
    </row>
    <row r="77" spans="1:5" x14ac:dyDescent="0.25">
      <c r="A77" s="51"/>
      <c r="B77" s="51"/>
      <c r="C77" s="51"/>
      <c r="D77" s="51"/>
      <c r="E77" s="51" t="s">
        <v>255</v>
      </c>
    </row>
    <row r="78" spans="1:5" x14ac:dyDescent="0.25">
      <c r="A78" s="51"/>
      <c r="B78" s="51"/>
      <c r="C78" s="51"/>
      <c r="D78" s="51"/>
      <c r="E78" s="51" t="s">
        <v>220</v>
      </c>
    </row>
    <row r="79" spans="1:5" x14ac:dyDescent="0.25">
      <c r="A79" s="51"/>
      <c r="B79" s="51"/>
      <c r="C79" s="51"/>
      <c r="D79" s="51"/>
      <c r="E79" s="51" t="s">
        <v>288</v>
      </c>
    </row>
    <row r="80" spans="1:5" x14ac:dyDescent="0.25">
      <c r="A80" s="51"/>
      <c r="B80" s="51"/>
      <c r="C80" s="51"/>
      <c r="D80" s="51"/>
      <c r="E80" s="51" t="s">
        <v>311</v>
      </c>
    </row>
    <row r="81" spans="1:5" x14ac:dyDescent="0.25">
      <c r="A81" s="51"/>
      <c r="B81" s="51"/>
      <c r="C81" s="51"/>
      <c r="D81" s="51"/>
      <c r="E81" s="51" t="s">
        <v>270</v>
      </c>
    </row>
    <row r="82" spans="1:5" x14ac:dyDescent="0.25">
      <c r="A82" s="51"/>
      <c r="B82" s="51"/>
      <c r="C82" s="51"/>
      <c r="D82" s="51"/>
      <c r="E82" s="51" t="s">
        <v>136</v>
      </c>
    </row>
    <row r="83" spans="1:5" x14ac:dyDescent="0.25">
      <c r="A83" s="51"/>
      <c r="B83" s="51"/>
      <c r="C83" s="51"/>
      <c r="D83" s="51"/>
      <c r="E83" s="51" t="s">
        <v>277</v>
      </c>
    </row>
    <row r="84" spans="1:5" x14ac:dyDescent="0.25">
      <c r="A84" s="51"/>
      <c r="B84" s="51"/>
      <c r="C84" s="51"/>
      <c r="D84" s="51"/>
      <c r="E84" s="51" t="s">
        <v>118</v>
      </c>
    </row>
    <row r="85" spans="1:5" x14ac:dyDescent="0.25">
      <c r="A85" s="51"/>
      <c r="B85" s="51"/>
      <c r="C85" s="51"/>
      <c r="D85" s="51"/>
      <c r="E85" s="51" t="s">
        <v>242</v>
      </c>
    </row>
    <row r="86" spans="1:5" x14ac:dyDescent="0.25">
      <c r="A86" s="51"/>
      <c r="B86" s="51"/>
      <c r="C86" s="51"/>
      <c r="D86" s="51"/>
      <c r="E86" s="51" t="s">
        <v>198</v>
      </c>
    </row>
    <row r="87" spans="1:5" x14ac:dyDescent="0.25">
      <c r="A87" s="51"/>
      <c r="B87" s="51"/>
      <c r="C87" s="51"/>
      <c r="D87" s="51"/>
      <c r="E87" s="51" t="s">
        <v>243</v>
      </c>
    </row>
    <row r="88" spans="1:5" x14ac:dyDescent="0.25">
      <c r="A88" s="51"/>
      <c r="B88" s="51"/>
      <c r="C88" s="51"/>
      <c r="D88" s="51"/>
      <c r="E88" s="51" t="s">
        <v>199</v>
      </c>
    </row>
    <row r="89" spans="1:5" x14ac:dyDescent="0.25">
      <c r="A89" s="51"/>
      <c r="B89" s="51"/>
      <c r="C89" s="51"/>
      <c r="D89" s="51"/>
      <c r="E89" s="51" t="s">
        <v>285</v>
      </c>
    </row>
    <row r="90" spans="1:5" x14ac:dyDescent="0.25">
      <c r="A90" s="51"/>
      <c r="B90" s="51"/>
      <c r="C90" s="51"/>
      <c r="D90" s="51"/>
      <c r="E90" s="51" t="s">
        <v>157</v>
      </c>
    </row>
    <row r="91" spans="1:5" x14ac:dyDescent="0.25">
      <c r="A91" s="51"/>
      <c r="B91" s="51"/>
      <c r="C91" s="51"/>
      <c r="D91" s="51"/>
      <c r="E91" s="51" t="s">
        <v>236</v>
      </c>
    </row>
    <row r="92" spans="1:5" x14ac:dyDescent="0.25">
      <c r="A92" s="51"/>
      <c r="B92" s="51"/>
      <c r="C92" s="51"/>
      <c r="D92" s="51"/>
      <c r="E92" s="51" t="s">
        <v>293</v>
      </c>
    </row>
    <row r="93" spans="1:5" x14ac:dyDescent="0.25">
      <c r="A93" s="51"/>
      <c r="B93" s="51"/>
      <c r="C93" s="51"/>
      <c r="D93" s="51"/>
      <c r="E93" s="51" t="s">
        <v>261</v>
      </c>
    </row>
    <row r="94" spans="1:5" x14ac:dyDescent="0.25">
      <c r="A94" s="51"/>
      <c r="B94" s="51"/>
      <c r="C94" s="51"/>
      <c r="D94" s="51"/>
      <c r="E94" s="51" t="s">
        <v>287</v>
      </c>
    </row>
    <row r="95" spans="1:5" x14ac:dyDescent="0.25">
      <c r="A95" s="51"/>
      <c r="B95" s="51"/>
      <c r="C95" s="51"/>
      <c r="D95" s="51"/>
      <c r="E95" s="51" t="s">
        <v>121</v>
      </c>
    </row>
    <row r="96" spans="1:5" x14ac:dyDescent="0.25">
      <c r="A96" s="51"/>
      <c r="B96" s="51"/>
      <c r="C96" s="51"/>
      <c r="D96" s="51"/>
      <c r="E96" s="51" t="s">
        <v>234</v>
      </c>
    </row>
    <row r="97" spans="1:5" x14ac:dyDescent="0.25">
      <c r="A97" s="51"/>
      <c r="B97" s="51"/>
      <c r="C97" s="51"/>
      <c r="D97" s="51"/>
      <c r="E97" s="51" t="s">
        <v>178</v>
      </c>
    </row>
    <row r="98" spans="1:5" x14ac:dyDescent="0.25">
      <c r="A98" s="51"/>
      <c r="B98" s="51"/>
      <c r="C98" s="51"/>
      <c r="D98" s="51"/>
      <c r="E98" s="51" t="s">
        <v>175</v>
      </c>
    </row>
    <row r="99" spans="1:5" x14ac:dyDescent="0.25">
      <c r="A99" s="51"/>
      <c r="B99" s="51"/>
      <c r="C99" s="51"/>
      <c r="D99" s="51"/>
      <c r="E99" s="51" t="s">
        <v>103</v>
      </c>
    </row>
    <row r="100" spans="1:5" x14ac:dyDescent="0.25">
      <c r="A100" s="51"/>
      <c r="B100" s="51"/>
      <c r="C100" s="51"/>
      <c r="D100" s="51"/>
      <c r="E100" s="51" t="s">
        <v>112</v>
      </c>
    </row>
    <row r="101" spans="1:5" x14ac:dyDescent="0.25">
      <c r="A101" s="51"/>
      <c r="B101" s="51"/>
      <c r="C101" s="51"/>
      <c r="D101" s="51"/>
      <c r="E101" s="51" t="s">
        <v>124</v>
      </c>
    </row>
    <row r="102" spans="1:5" x14ac:dyDescent="0.25">
      <c r="A102" s="51"/>
      <c r="B102" s="51"/>
      <c r="C102" s="51"/>
      <c r="D102" s="51"/>
      <c r="E102" s="51" t="s">
        <v>154</v>
      </c>
    </row>
    <row r="103" spans="1:5" x14ac:dyDescent="0.25">
      <c r="A103" s="51"/>
      <c r="B103" s="51"/>
      <c r="C103" s="51"/>
      <c r="D103" s="51"/>
      <c r="E103" s="51" t="s">
        <v>165</v>
      </c>
    </row>
    <row r="104" spans="1:5" x14ac:dyDescent="0.25">
      <c r="A104" s="51"/>
      <c r="B104" s="51"/>
      <c r="C104" s="51"/>
      <c r="D104" s="51"/>
      <c r="E104" s="51" t="s">
        <v>299</v>
      </c>
    </row>
    <row r="105" spans="1:5" x14ac:dyDescent="0.25">
      <c r="A105" s="51"/>
      <c r="B105" s="51"/>
      <c r="C105" s="51"/>
      <c r="D105" s="51"/>
      <c r="E105" s="51" t="s">
        <v>295</v>
      </c>
    </row>
    <row r="106" spans="1:5" x14ac:dyDescent="0.25">
      <c r="A106" s="51"/>
      <c r="B106" s="51"/>
      <c r="C106" s="51"/>
      <c r="D106" s="51"/>
      <c r="E106" s="51" t="s">
        <v>151</v>
      </c>
    </row>
    <row r="107" spans="1:5" x14ac:dyDescent="0.25">
      <c r="A107" s="51"/>
      <c r="B107" s="51"/>
      <c r="C107" s="51"/>
      <c r="D107" s="51"/>
      <c r="E107" s="51" t="s">
        <v>237</v>
      </c>
    </row>
    <row r="108" spans="1:5" x14ac:dyDescent="0.25">
      <c r="A108" s="51"/>
      <c r="B108" s="51"/>
      <c r="C108" s="51"/>
      <c r="D108" s="51"/>
      <c r="E108" s="51" t="s">
        <v>211</v>
      </c>
    </row>
    <row r="109" spans="1:5" x14ac:dyDescent="0.25">
      <c r="A109" s="51"/>
      <c r="B109" s="51"/>
      <c r="C109" s="51"/>
      <c r="D109" s="51"/>
      <c r="E109" s="51" t="s">
        <v>245</v>
      </c>
    </row>
    <row r="110" spans="1:5" x14ac:dyDescent="0.25">
      <c r="A110" s="51"/>
      <c r="B110" s="51"/>
      <c r="C110" s="51"/>
      <c r="D110" s="51"/>
      <c r="E110" s="51" t="s">
        <v>232</v>
      </c>
    </row>
    <row r="111" spans="1:5" x14ac:dyDescent="0.25">
      <c r="A111" s="51"/>
      <c r="B111" s="51"/>
      <c r="C111" s="51"/>
      <c r="D111" s="51"/>
      <c r="E111" s="51" t="s">
        <v>163</v>
      </c>
    </row>
    <row r="112" spans="1:5" x14ac:dyDescent="0.25">
      <c r="A112" s="51"/>
      <c r="B112" s="51"/>
      <c r="C112" s="51"/>
      <c r="D112" s="51"/>
      <c r="E112" s="51" t="s">
        <v>296</v>
      </c>
    </row>
    <row r="113" spans="1:5" x14ac:dyDescent="0.25">
      <c r="A113" s="51"/>
      <c r="B113" s="51"/>
      <c r="C113" s="51"/>
      <c r="D113" s="51"/>
      <c r="E113" s="51" t="s">
        <v>281</v>
      </c>
    </row>
    <row r="114" spans="1:5" x14ac:dyDescent="0.25">
      <c r="A114" s="51"/>
      <c r="B114" s="51"/>
      <c r="C114" s="51"/>
      <c r="D114" s="51"/>
      <c r="E114" s="51" t="s">
        <v>153</v>
      </c>
    </row>
    <row r="115" spans="1:5" x14ac:dyDescent="0.25">
      <c r="A115" s="51"/>
      <c r="B115" s="51"/>
      <c r="C115" s="51"/>
      <c r="D115" s="51"/>
      <c r="E115" s="51" t="s">
        <v>196</v>
      </c>
    </row>
    <row r="116" spans="1:5" x14ac:dyDescent="0.25">
      <c r="A116" s="51"/>
      <c r="B116" s="51"/>
      <c r="C116" s="51"/>
      <c r="D116" s="51"/>
      <c r="E116" s="51" t="s">
        <v>283</v>
      </c>
    </row>
    <row r="117" spans="1:5" x14ac:dyDescent="0.25">
      <c r="A117" s="51"/>
      <c r="B117" s="51"/>
      <c r="C117" s="51"/>
      <c r="D117" s="51"/>
      <c r="E117" s="51" t="s">
        <v>109</v>
      </c>
    </row>
    <row r="118" spans="1:5" x14ac:dyDescent="0.25">
      <c r="A118" s="51"/>
      <c r="B118" s="51"/>
      <c r="C118" s="51"/>
      <c r="D118" s="51"/>
      <c r="E118" s="51" t="s">
        <v>263</v>
      </c>
    </row>
    <row r="119" spans="1:5" x14ac:dyDescent="0.25">
      <c r="A119" s="51"/>
      <c r="B119" s="51"/>
      <c r="C119" s="51"/>
      <c r="D119" s="51"/>
      <c r="E119" s="51" t="s">
        <v>267</v>
      </c>
    </row>
    <row r="120" spans="1:5" x14ac:dyDescent="0.25">
      <c r="A120" s="51"/>
      <c r="B120" s="51"/>
      <c r="C120" s="51"/>
      <c r="D120" s="51"/>
      <c r="E120" s="51" t="s">
        <v>225</v>
      </c>
    </row>
    <row r="121" spans="1:5" x14ac:dyDescent="0.25">
      <c r="A121" s="51"/>
      <c r="B121" s="51"/>
      <c r="C121" s="51"/>
      <c r="D121" s="51"/>
      <c r="E121" s="51" t="s">
        <v>291</v>
      </c>
    </row>
    <row r="122" spans="1:5" x14ac:dyDescent="0.25">
      <c r="A122" s="51"/>
      <c r="B122" s="51"/>
      <c r="C122" s="51"/>
      <c r="D122" s="51"/>
      <c r="E122" s="51" t="s">
        <v>205</v>
      </c>
    </row>
    <row r="123" spans="1:5" x14ac:dyDescent="0.25">
      <c r="A123" s="51"/>
      <c r="B123" s="51"/>
      <c r="C123" s="51"/>
      <c r="D123" s="51"/>
      <c r="E123" s="51" t="s">
        <v>269</v>
      </c>
    </row>
    <row r="124" spans="1:5" x14ac:dyDescent="0.25">
      <c r="A124" s="51"/>
      <c r="B124" s="51"/>
      <c r="C124" s="51"/>
      <c r="D124" s="51"/>
      <c r="E124" s="51" t="s">
        <v>290</v>
      </c>
    </row>
    <row r="125" spans="1:5" x14ac:dyDescent="0.25">
      <c r="B125" s="10"/>
    </row>
  </sheetData>
  <sortState ref="E4:E124">
    <sortCondition ref="E4"/>
  </sortState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65"/>
  <sheetViews>
    <sheetView workbookViewId="0">
      <selection activeCell="G11" sqref="G11"/>
    </sheetView>
  </sheetViews>
  <sheetFormatPr defaultRowHeight="12.75" x14ac:dyDescent="0.25"/>
  <cols>
    <col min="1" max="1" width="12.5703125" style="49" customWidth="1"/>
    <col min="2" max="2" width="16.42578125" style="49" customWidth="1"/>
    <col min="3" max="3" width="18" style="49" customWidth="1"/>
    <col min="4" max="4" width="15.7109375" style="49" customWidth="1"/>
    <col min="5" max="242" width="9.140625" style="49"/>
    <col min="243" max="243" width="33.140625" style="49" customWidth="1"/>
    <col min="244" max="247" width="9.140625" style="49"/>
    <col min="248" max="248" width="23.42578125" style="49" customWidth="1"/>
    <col min="249" max="249" width="11.5703125" style="49" bestFit="1" customWidth="1"/>
    <col min="250" max="250" width="9.140625" style="49"/>
    <col min="251" max="251" width="18.28515625" style="49" customWidth="1"/>
    <col min="252" max="252" width="12.42578125" style="49" customWidth="1"/>
    <col min="253" max="253" width="14" style="49" customWidth="1"/>
    <col min="254" max="254" width="13.7109375" style="49" customWidth="1"/>
    <col min="255" max="498" width="9.140625" style="49"/>
    <col min="499" max="499" width="33.140625" style="49" customWidth="1"/>
    <col min="500" max="503" width="9.140625" style="49"/>
    <col min="504" max="504" width="23.42578125" style="49" customWidth="1"/>
    <col min="505" max="505" width="11.5703125" style="49" bestFit="1" customWidth="1"/>
    <col min="506" max="506" width="9.140625" style="49"/>
    <col min="507" max="507" width="18.28515625" style="49" customWidth="1"/>
    <col min="508" max="508" width="12.42578125" style="49" customWidth="1"/>
    <col min="509" max="509" width="14" style="49" customWidth="1"/>
    <col min="510" max="510" width="13.7109375" style="49" customWidth="1"/>
    <col min="511" max="754" width="9.140625" style="49"/>
    <col min="755" max="755" width="33.140625" style="49" customWidth="1"/>
    <col min="756" max="759" width="9.140625" style="49"/>
    <col min="760" max="760" width="23.42578125" style="49" customWidth="1"/>
    <col min="761" max="761" width="11.5703125" style="49" bestFit="1" customWidth="1"/>
    <col min="762" max="762" width="9.140625" style="49"/>
    <col min="763" max="763" width="18.28515625" style="49" customWidth="1"/>
    <col min="764" max="764" width="12.42578125" style="49" customWidth="1"/>
    <col min="765" max="765" width="14" style="49" customWidth="1"/>
    <col min="766" max="766" width="13.7109375" style="49" customWidth="1"/>
    <col min="767" max="1010" width="9.140625" style="49"/>
    <col min="1011" max="1011" width="33.140625" style="49" customWidth="1"/>
    <col min="1012" max="1015" width="9.140625" style="49"/>
    <col min="1016" max="1016" width="23.42578125" style="49" customWidth="1"/>
    <col min="1017" max="1017" width="11.5703125" style="49" bestFit="1" customWidth="1"/>
    <col min="1018" max="1018" width="9.140625" style="49"/>
    <col min="1019" max="1019" width="18.28515625" style="49" customWidth="1"/>
    <col min="1020" max="1020" width="12.42578125" style="49" customWidth="1"/>
    <col min="1021" max="1021" width="14" style="49" customWidth="1"/>
    <col min="1022" max="1022" width="13.7109375" style="49" customWidth="1"/>
    <col min="1023" max="1266" width="9.140625" style="49"/>
    <col min="1267" max="1267" width="33.140625" style="49" customWidth="1"/>
    <col min="1268" max="1271" width="9.140625" style="49"/>
    <col min="1272" max="1272" width="23.42578125" style="49" customWidth="1"/>
    <col min="1273" max="1273" width="11.5703125" style="49" bestFit="1" customWidth="1"/>
    <col min="1274" max="1274" width="9.140625" style="49"/>
    <col min="1275" max="1275" width="18.28515625" style="49" customWidth="1"/>
    <col min="1276" max="1276" width="12.42578125" style="49" customWidth="1"/>
    <col min="1277" max="1277" width="14" style="49" customWidth="1"/>
    <col min="1278" max="1278" width="13.7109375" style="49" customWidth="1"/>
    <col min="1279" max="1522" width="9.140625" style="49"/>
    <col min="1523" max="1523" width="33.140625" style="49" customWidth="1"/>
    <col min="1524" max="1527" width="9.140625" style="49"/>
    <col min="1528" max="1528" width="23.42578125" style="49" customWidth="1"/>
    <col min="1529" max="1529" width="11.5703125" style="49" bestFit="1" customWidth="1"/>
    <col min="1530" max="1530" width="9.140625" style="49"/>
    <col min="1531" max="1531" width="18.28515625" style="49" customWidth="1"/>
    <col min="1532" max="1532" width="12.42578125" style="49" customWidth="1"/>
    <col min="1533" max="1533" width="14" style="49" customWidth="1"/>
    <col min="1534" max="1534" width="13.7109375" style="49" customWidth="1"/>
    <col min="1535" max="1778" width="9.140625" style="49"/>
    <col min="1779" max="1779" width="33.140625" style="49" customWidth="1"/>
    <col min="1780" max="1783" width="9.140625" style="49"/>
    <col min="1784" max="1784" width="23.42578125" style="49" customWidth="1"/>
    <col min="1785" max="1785" width="11.5703125" style="49" bestFit="1" customWidth="1"/>
    <col min="1786" max="1786" width="9.140625" style="49"/>
    <col min="1787" max="1787" width="18.28515625" style="49" customWidth="1"/>
    <col min="1788" max="1788" width="12.42578125" style="49" customWidth="1"/>
    <col min="1789" max="1789" width="14" style="49" customWidth="1"/>
    <col min="1790" max="1790" width="13.7109375" style="49" customWidth="1"/>
    <col min="1791" max="2034" width="9.140625" style="49"/>
    <col min="2035" max="2035" width="33.140625" style="49" customWidth="1"/>
    <col min="2036" max="2039" width="9.140625" style="49"/>
    <col min="2040" max="2040" width="23.42578125" style="49" customWidth="1"/>
    <col min="2041" max="2041" width="11.5703125" style="49" bestFit="1" customWidth="1"/>
    <col min="2042" max="2042" width="9.140625" style="49"/>
    <col min="2043" max="2043" width="18.28515625" style="49" customWidth="1"/>
    <col min="2044" max="2044" width="12.42578125" style="49" customWidth="1"/>
    <col min="2045" max="2045" width="14" style="49" customWidth="1"/>
    <col min="2046" max="2046" width="13.7109375" style="49" customWidth="1"/>
    <col min="2047" max="2290" width="9.140625" style="49"/>
    <col min="2291" max="2291" width="33.140625" style="49" customWidth="1"/>
    <col min="2292" max="2295" width="9.140625" style="49"/>
    <col min="2296" max="2296" width="23.42578125" style="49" customWidth="1"/>
    <col min="2297" max="2297" width="11.5703125" style="49" bestFit="1" customWidth="1"/>
    <col min="2298" max="2298" width="9.140625" style="49"/>
    <col min="2299" max="2299" width="18.28515625" style="49" customWidth="1"/>
    <col min="2300" max="2300" width="12.42578125" style="49" customWidth="1"/>
    <col min="2301" max="2301" width="14" style="49" customWidth="1"/>
    <col min="2302" max="2302" width="13.7109375" style="49" customWidth="1"/>
    <col min="2303" max="2546" width="9.140625" style="49"/>
    <col min="2547" max="2547" width="33.140625" style="49" customWidth="1"/>
    <col min="2548" max="2551" width="9.140625" style="49"/>
    <col min="2552" max="2552" width="23.42578125" style="49" customWidth="1"/>
    <col min="2553" max="2553" width="11.5703125" style="49" bestFit="1" customWidth="1"/>
    <col min="2554" max="2554" width="9.140625" style="49"/>
    <col min="2555" max="2555" width="18.28515625" style="49" customWidth="1"/>
    <col min="2556" max="2556" width="12.42578125" style="49" customWidth="1"/>
    <col min="2557" max="2557" width="14" style="49" customWidth="1"/>
    <col min="2558" max="2558" width="13.7109375" style="49" customWidth="1"/>
    <col min="2559" max="2802" width="9.140625" style="49"/>
    <col min="2803" max="2803" width="33.140625" style="49" customWidth="1"/>
    <col min="2804" max="2807" width="9.140625" style="49"/>
    <col min="2808" max="2808" width="23.42578125" style="49" customWidth="1"/>
    <col min="2809" max="2809" width="11.5703125" style="49" bestFit="1" customWidth="1"/>
    <col min="2810" max="2810" width="9.140625" style="49"/>
    <col min="2811" max="2811" width="18.28515625" style="49" customWidth="1"/>
    <col min="2812" max="2812" width="12.42578125" style="49" customWidth="1"/>
    <col min="2813" max="2813" width="14" style="49" customWidth="1"/>
    <col min="2814" max="2814" width="13.7109375" style="49" customWidth="1"/>
    <col min="2815" max="3058" width="9.140625" style="49"/>
    <col min="3059" max="3059" width="33.140625" style="49" customWidth="1"/>
    <col min="3060" max="3063" width="9.140625" style="49"/>
    <col min="3064" max="3064" width="23.42578125" style="49" customWidth="1"/>
    <col min="3065" max="3065" width="11.5703125" style="49" bestFit="1" customWidth="1"/>
    <col min="3066" max="3066" width="9.140625" style="49"/>
    <col min="3067" max="3067" width="18.28515625" style="49" customWidth="1"/>
    <col min="3068" max="3068" width="12.42578125" style="49" customWidth="1"/>
    <col min="3069" max="3069" width="14" style="49" customWidth="1"/>
    <col min="3070" max="3070" width="13.7109375" style="49" customWidth="1"/>
    <col min="3071" max="3314" width="9.140625" style="49"/>
    <col min="3315" max="3315" width="33.140625" style="49" customWidth="1"/>
    <col min="3316" max="3319" width="9.140625" style="49"/>
    <col min="3320" max="3320" width="23.42578125" style="49" customWidth="1"/>
    <col min="3321" max="3321" width="11.5703125" style="49" bestFit="1" customWidth="1"/>
    <col min="3322" max="3322" width="9.140625" style="49"/>
    <col min="3323" max="3323" width="18.28515625" style="49" customWidth="1"/>
    <col min="3324" max="3324" width="12.42578125" style="49" customWidth="1"/>
    <col min="3325" max="3325" width="14" style="49" customWidth="1"/>
    <col min="3326" max="3326" width="13.7109375" style="49" customWidth="1"/>
    <col min="3327" max="3570" width="9.140625" style="49"/>
    <col min="3571" max="3571" width="33.140625" style="49" customWidth="1"/>
    <col min="3572" max="3575" width="9.140625" style="49"/>
    <col min="3576" max="3576" width="23.42578125" style="49" customWidth="1"/>
    <col min="3577" max="3577" width="11.5703125" style="49" bestFit="1" customWidth="1"/>
    <col min="3578" max="3578" width="9.140625" style="49"/>
    <col min="3579" max="3579" width="18.28515625" style="49" customWidth="1"/>
    <col min="3580" max="3580" width="12.42578125" style="49" customWidth="1"/>
    <col min="3581" max="3581" width="14" style="49" customWidth="1"/>
    <col min="3582" max="3582" width="13.7109375" style="49" customWidth="1"/>
    <col min="3583" max="3826" width="9.140625" style="49"/>
    <col min="3827" max="3827" width="33.140625" style="49" customWidth="1"/>
    <col min="3828" max="3831" width="9.140625" style="49"/>
    <col min="3832" max="3832" width="23.42578125" style="49" customWidth="1"/>
    <col min="3833" max="3833" width="11.5703125" style="49" bestFit="1" customWidth="1"/>
    <col min="3834" max="3834" width="9.140625" style="49"/>
    <col min="3835" max="3835" width="18.28515625" style="49" customWidth="1"/>
    <col min="3836" max="3836" width="12.42578125" style="49" customWidth="1"/>
    <col min="3837" max="3837" width="14" style="49" customWidth="1"/>
    <col min="3838" max="3838" width="13.7109375" style="49" customWidth="1"/>
    <col min="3839" max="4082" width="9.140625" style="49"/>
    <col min="4083" max="4083" width="33.140625" style="49" customWidth="1"/>
    <col min="4084" max="4087" width="9.140625" style="49"/>
    <col min="4088" max="4088" width="23.42578125" style="49" customWidth="1"/>
    <col min="4089" max="4089" width="11.5703125" style="49" bestFit="1" customWidth="1"/>
    <col min="4090" max="4090" width="9.140625" style="49"/>
    <col min="4091" max="4091" width="18.28515625" style="49" customWidth="1"/>
    <col min="4092" max="4092" width="12.42578125" style="49" customWidth="1"/>
    <col min="4093" max="4093" width="14" style="49" customWidth="1"/>
    <col min="4094" max="4094" width="13.7109375" style="49" customWidth="1"/>
    <col min="4095" max="4338" width="9.140625" style="49"/>
    <col min="4339" max="4339" width="33.140625" style="49" customWidth="1"/>
    <col min="4340" max="4343" width="9.140625" style="49"/>
    <col min="4344" max="4344" width="23.42578125" style="49" customWidth="1"/>
    <col min="4345" max="4345" width="11.5703125" style="49" bestFit="1" customWidth="1"/>
    <col min="4346" max="4346" width="9.140625" style="49"/>
    <col min="4347" max="4347" width="18.28515625" style="49" customWidth="1"/>
    <col min="4348" max="4348" width="12.42578125" style="49" customWidth="1"/>
    <col min="4349" max="4349" width="14" style="49" customWidth="1"/>
    <col min="4350" max="4350" width="13.7109375" style="49" customWidth="1"/>
    <col min="4351" max="4594" width="9.140625" style="49"/>
    <col min="4595" max="4595" width="33.140625" style="49" customWidth="1"/>
    <col min="4596" max="4599" width="9.140625" style="49"/>
    <col min="4600" max="4600" width="23.42578125" style="49" customWidth="1"/>
    <col min="4601" max="4601" width="11.5703125" style="49" bestFit="1" customWidth="1"/>
    <col min="4602" max="4602" width="9.140625" style="49"/>
    <col min="4603" max="4603" width="18.28515625" style="49" customWidth="1"/>
    <col min="4604" max="4604" width="12.42578125" style="49" customWidth="1"/>
    <col min="4605" max="4605" width="14" style="49" customWidth="1"/>
    <col min="4606" max="4606" width="13.7109375" style="49" customWidth="1"/>
    <col min="4607" max="4850" width="9.140625" style="49"/>
    <col min="4851" max="4851" width="33.140625" style="49" customWidth="1"/>
    <col min="4852" max="4855" width="9.140625" style="49"/>
    <col min="4856" max="4856" width="23.42578125" style="49" customWidth="1"/>
    <col min="4857" max="4857" width="11.5703125" style="49" bestFit="1" customWidth="1"/>
    <col min="4858" max="4858" width="9.140625" style="49"/>
    <col min="4859" max="4859" width="18.28515625" style="49" customWidth="1"/>
    <col min="4860" max="4860" width="12.42578125" style="49" customWidth="1"/>
    <col min="4861" max="4861" width="14" style="49" customWidth="1"/>
    <col min="4862" max="4862" width="13.7109375" style="49" customWidth="1"/>
    <col min="4863" max="5106" width="9.140625" style="49"/>
    <col min="5107" max="5107" width="33.140625" style="49" customWidth="1"/>
    <col min="5108" max="5111" width="9.140625" style="49"/>
    <col min="5112" max="5112" width="23.42578125" style="49" customWidth="1"/>
    <col min="5113" max="5113" width="11.5703125" style="49" bestFit="1" customWidth="1"/>
    <col min="5114" max="5114" width="9.140625" style="49"/>
    <col min="5115" max="5115" width="18.28515625" style="49" customWidth="1"/>
    <col min="5116" max="5116" width="12.42578125" style="49" customWidth="1"/>
    <col min="5117" max="5117" width="14" style="49" customWidth="1"/>
    <col min="5118" max="5118" width="13.7109375" style="49" customWidth="1"/>
    <col min="5119" max="5362" width="9.140625" style="49"/>
    <col min="5363" max="5363" width="33.140625" style="49" customWidth="1"/>
    <col min="5364" max="5367" width="9.140625" style="49"/>
    <col min="5368" max="5368" width="23.42578125" style="49" customWidth="1"/>
    <col min="5369" max="5369" width="11.5703125" style="49" bestFit="1" customWidth="1"/>
    <col min="5370" max="5370" width="9.140625" style="49"/>
    <col min="5371" max="5371" width="18.28515625" style="49" customWidth="1"/>
    <col min="5372" max="5372" width="12.42578125" style="49" customWidth="1"/>
    <col min="5373" max="5373" width="14" style="49" customWidth="1"/>
    <col min="5374" max="5374" width="13.7109375" style="49" customWidth="1"/>
    <col min="5375" max="5618" width="9.140625" style="49"/>
    <col min="5619" max="5619" width="33.140625" style="49" customWidth="1"/>
    <col min="5620" max="5623" width="9.140625" style="49"/>
    <col min="5624" max="5624" width="23.42578125" style="49" customWidth="1"/>
    <col min="5625" max="5625" width="11.5703125" style="49" bestFit="1" customWidth="1"/>
    <col min="5626" max="5626" width="9.140625" style="49"/>
    <col min="5627" max="5627" width="18.28515625" style="49" customWidth="1"/>
    <col min="5628" max="5628" width="12.42578125" style="49" customWidth="1"/>
    <col min="5629" max="5629" width="14" style="49" customWidth="1"/>
    <col min="5630" max="5630" width="13.7109375" style="49" customWidth="1"/>
    <col min="5631" max="5874" width="9.140625" style="49"/>
    <col min="5875" max="5875" width="33.140625" style="49" customWidth="1"/>
    <col min="5876" max="5879" width="9.140625" style="49"/>
    <col min="5880" max="5880" width="23.42578125" style="49" customWidth="1"/>
    <col min="5881" max="5881" width="11.5703125" style="49" bestFit="1" customWidth="1"/>
    <col min="5882" max="5882" width="9.140625" style="49"/>
    <col min="5883" max="5883" width="18.28515625" style="49" customWidth="1"/>
    <col min="5884" max="5884" width="12.42578125" style="49" customWidth="1"/>
    <col min="5885" max="5885" width="14" style="49" customWidth="1"/>
    <col min="5886" max="5886" width="13.7109375" style="49" customWidth="1"/>
    <col min="5887" max="6130" width="9.140625" style="49"/>
    <col min="6131" max="6131" width="33.140625" style="49" customWidth="1"/>
    <col min="6132" max="6135" width="9.140625" style="49"/>
    <col min="6136" max="6136" width="23.42578125" style="49" customWidth="1"/>
    <col min="6137" max="6137" width="11.5703125" style="49" bestFit="1" customWidth="1"/>
    <col min="6138" max="6138" width="9.140625" style="49"/>
    <col min="6139" max="6139" width="18.28515625" style="49" customWidth="1"/>
    <col min="6140" max="6140" width="12.42578125" style="49" customWidth="1"/>
    <col min="6141" max="6141" width="14" style="49" customWidth="1"/>
    <col min="6142" max="6142" width="13.7109375" style="49" customWidth="1"/>
    <col min="6143" max="6386" width="9.140625" style="49"/>
    <col min="6387" max="6387" width="33.140625" style="49" customWidth="1"/>
    <col min="6388" max="6391" width="9.140625" style="49"/>
    <col min="6392" max="6392" width="23.42578125" style="49" customWidth="1"/>
    <col min="6393" max="6393" width="11.5703125" style="49" bestFit="1" customWidth="1"/>
    <col min="6394" max="6394" width="9.140625" style="49"/>
    <col min="6395" max="6395" width="18.28515625" style="49" customWidth="1"/>
    <col min="6396" max="6396" width="12.42578125" style="49" customWidth="1"/>
    <col min="6397" max="6397" width="14" style="49" customWidth="1"/>
    <col min="6398" max="6398" width="13.7109375" style="49" customWidth="1"/>
    <col min="6399" max="6642" width="9.140625" style="49"/>
    <col min="6643" max="6643" width="33.140625" style="49" customWidth="1"/>
    <col min="6644" max="6647" width="9.140625" style="49"/>
    <col min="6648" max="6648" width="23.42578125" style="49" customWidth="1"/>
    <col min="6649" max="6649" width="11.5703125" style="49" bestFit="1" customWidth="1"/>
    <col min="6650" max="6650" width="9.140625" style="49"/>
    <col min="6651" max="6651" width="18.28515625" style="49" customWidth="1"/>
    <col min="6652" max="6652" width="12.42578125" style="49" customWidth="1"/>
    <col min="6653" max="6653" width="14" style="49" customWidth="1"/>
    <col min="6654" max="6654" width="13.7109375" style="49" customWidth="1"/>
    <col min="6655" max="6898" width="9.140625" style="49"/>
    <col min="6899" max="6899" width="33.140625" style="49" customWidth="1"/>
    <col min="6900" max="6903" width="9.140625" style="49"/>
    <col min="6904" max="6904" width="23.42578125" style="49" customWidth="1"/>
    <col min="6905" max="6905" width="11.5703125" style="49" bestFit="1" customWidth="1"/>
    <col min="6906" max="6906" width="9.140625" style="49"/>
    <col min="6907" max="6907" width="18.28515625" style="49" customWidth="1"/>
    <col min="6908" max="6908" width="12.42578125" style="49" customWidth="1"/>
    <col min="6909" max="6909" width="14" style="49" customWidth="1"/>
    <col min="6910" max="6910" width="13.7109375" style="49" customWidth="1"/>
    <col min="6911" max="7154" width="9.140625" style="49"/>
    <col min="7155" max="7155" width="33.140625" style="49" customWidth="1"/>
    <col min="7156" max="7159" width="9.140625" style="49"/>
    <col min="7160" max="7160" width="23.42578125" style="49" customWidth="1"/>
    <col min="7161" max="7161" width="11.5703125" style="49" bestFit="1" customWidth="1"/>
    <col min="7162" max="7162" width="9.140625" style="49"/>
    <col min="7163" max="7163" width="18.28515625" style="49" customWidth="1"/>
    <col min="7164" max="7164" width="12.42578125" style="49" customWidth="1"/>
    <col min="7165" max="7165" width="14" style="49" customWidth="1"/>
    <col min="7166" max="7166" width="13.7109375" style="49" customWidth="1"/>
    <col min="7167" max="7410" width="9.140625" style="49"/>
    <col min="7411" max="7411" width="33.140625" style="49" customWidth="1"/>
    <col min="7412" max="7415" width="9.140625" style="49"/>
    <col min="7416" max="7416" width="23.42578125" style="49" customWidth="1"/>
    <col min="7417" max="7417" width="11.5703125" style="49" bestFit="1" customWidth="1"/>
    <col min="7418" max="7418" width="9.140625" style="49"/>
    <col min="7419" max="7419" width="18.28515625" style="49" customWidth="1"/>
    <col min="7420" max="7420" width="12.42578125" style="49" customWidth="1"/>
    <col min="7421" max="7421" width="14" style="49" customWidth="1"/>
    <col min="7422" max="7422" width="13.7109375" style="49" customWidth="1"/>
    <col min="7423" max="7666" width="9.140625" style="49"/>
    <col min="7667" max="7667" width="33.140625" style="49" customWidth="1"/>
    <col min="7668" max="7671" width="9.140625" style="49"/>
    <col min="7672" max="7672" width="23.42578125" style="49" customWidth="1"/>
    <col min="7673" max="7673" width="11.5703125" style="49" bestFit="1" customWidth="1"/>
    <col min="7674" max="7674" width="9.140625" style="49"/>
    <col min="7675" max="7675" width="18.28515625" style="49" customWidth="1"/>
    <col min="7676" max="7676" width="12.42578125" style="49" customWidth="1"/>
    <col min="7677" max="7677" width="14" style="49" customWidth="1"/>
    <col min="7678" max="7678" width="13.7109375" style="49" customWidth="1"/>
    <col min="7679" max="7922" width="9.140625" style="49"/>
    <col min="7923" max="7923" width="33.140625" style="49" customWidth="1"/>
    <col min="7924" max="7927" width="9.140625" style="49"/>
    <col min="7928" max="7928" width="23.42578125" style="49" customWidth="1"/>
    <col min="7929" max="7929" width="11.5703125" style="49" bestFit="1" customWidth="1"/>
    <col min="7930" max="7930" width="9.140625" style="49"/>
    <col min="7931" max="7931" width="18.28515625" style="49" customWidth="1"/>
    <col min="7932" max="7932" width="12.42578125" style="49" customWidth="1"/>
    <col min="7933" max="7933" width="14" style="49" customWidth="1"/>
    <col min="7934" max="7934" width="13.7109375" style="49" customWidth="1"/>
    <col min="7935" max="8178" width="9.140625" style="49"/>
    <col min="8179" max="8179" width="33.140625" style="49" customWidth="1"/>
    <col min="8180" max="8183" width="9.140625" style="49"/>
    <col min="8184" max="8184" width="23.42578125" style="49" customWidth="1"/>
    <col min="8185" max="8185" width="11.5703125" style="49" bestFit="1" customWidth="1"/>
    <col min="8186" max="8186" width="9.140625" style="49"/>
    <col min="8187" max="8187" width="18.28515625" style="49" customWidth="1"/>
    <col min="8188" max="8188" width="12.42578125" style="49" customWidth="1"/>
    <col min="8189" max="8189" width="14" style="49" customWidth="1"/>
    <col min="8190" max="8190" width="13.7109375" style="49" customWidth="1"/>
    <col min="8191" max="8434" width="9.140625" style="49"/>
    <col min="8435" max="8435" width="33.140625" style="49" customWidth="1"/>
    <col min="8436" max="8439" width="9.140625" style="49"/>
    <col min="8440" max="8440" width="23.42578125" style="49" customWidth="1"/>
    <col min="8441" max="8441" width="11.5703125" style="49" bestFit="1" customWidth="1"/>
    <col min="8442" max="8442" width="9.140625" style="49"/>
    <col min="8443" max="8443" width="18.28515625" style="49" customWidth="1"/>
    <col min="8444" max="8444" width="12.42578125" style="49" customWidth="1"/>
    <col min="8445" max="8445" width="14" style="49" customWidth="1"/>
    <col min="8446" max="8446" width="13.7109375" style="49" customWidth="1"/>
    <col min="8447" max="8690" width="9.140625" style="49"/>
    <col min="8691" max="8691" width="33.140625" style="49" customWidth="1"/>
    <col min="8692" max="8695" width="9.140625" style="49"/>
    <col min="8696" max="8696" width="23.42578125" style="49" customWidth="1"/>
    <col min="8697" max="8697" width="11.5703125" style="49" bestFit="1" customWidth="1"/>
    <col min="8698" max="8698" width="9.140625" style="49"/>
    <col min="8699" max="8699" width="18.28515625" style="49" customWidth="1"/>
    <col min="8700" max="8700" width="12.42578125" style="49" customWidth="1"/>
    <col min="8701" max="8701" width="14" style="49" customWidth="1"/>
    <col min="8702" max="8702" width="13.7109375" style="49" customWidth="1"/>
    <col min="8703" max="8946" width="9.140625" style="49"/>
    <col min="8947" max="8947" width="33.140625" style="49" customWidth="1"/>
    <col min="8948" max="8951" width="9.140625" style="49"/>
    <col min="8952" max="8952" width="23.42578125" style="49" customWidth="1"/>
    <col min="8953" max="8953" width="11.5703125" style="49" bestFit="1" customWidth="1"/>
    <col min="8954" max="8954" width="9.140625" style="49"/>
    <col min="8955" max="8955" width="18.28515625" style="49" customWidth="1"/>
    <col min="8956" max="8956" width="12.42578125" style="49" customWidth="1"/>
    <col min="8957" max="8957" width="14" style="49" customWidth="1"/>
    <col min="8958" max="8958" width="13.7109375" style="49" customWidth="1"/>
    <col min="8959" max="9202" width="9.140625" style="49"/>
    <col min="9203" max="9203" width="33.140625" style="49" customWidth="1"/>
    <col min="9204" max="9207" width="9.140625" style="49"/>
    <col min="9208" max="9208" width="23.42578125" style="49" customWidth="1"/>
    <col min="9209" max="9209" width="11.5703125" style="49" bestFit="1" customWidth="1"/>
    <col min="9210" max="9210" width="9.140625" style="49"/>
    <col min="9211" max="9211" width="18.28515625" style="49" customWidth="1"/>
    <col min="9212" max="9212" width="12.42578125" style="49" customWidth="1"/>
    <col min="9213" max="9213" width="14" style="49" customWidth="1"/>
    <col min="9214" max="9214" width="13.7109375" style="49" customWidth="1"/>
    <col min="9215" max="9458" width="9.140625" style="49"/>
    <col min="9459" max="9459" width="33.140625" style="49" customWidth="1"/>
    <col min="9460" max="9463" width="9.140625" style="49"/>
    <col min="9464" max="9464" width="23.42578125" style="49" customWidth="1"/>
    <col min="9465" max="9465" width="11.5703125" style="49" bestFit="1" customWidth="1"/>
    <col min="9466" max="9466" width="9.140625" style="49"/>
    <col min="9467" max="9467" width="18.28515625" style="49" customWidth="1"/>
    <col min="9468" max="9468" width="12.42578125" style="49" customWidth="1"/>
    <col min="9469" max="9469" width="14" style="49" customWidth="1"/>
    <col min="9470" max="9470" width="13.7109375" style="49" customWidth="1"/>
    <col min="9471" max="9714" width="9.140625" style="49"/>
    <col min="9715" max="9715" width="33.140625" style="49" customWidth="1"/>
    <col min="9716" max="9719" width="9.140625" style="49"/>
    <col min="9720" max="9720" width="23.42578125" style="49" customWidth="1"/>
    <col min="9721" max="9721" width="11.5703125" style="49" bestFit="1" customWidth="1"/>
    <col min="9722" max="9722" width="9.140625" style="49"/>
    <col min="9723" max="9723" width="18.28515625" style="49" customWidth="1"/>
    <col min="9724" max="9724" width="12.42578125" style="49" customWidth="1"/>
    <col min="9725" max="9725" width="14" style="49" customWidth="1"/>
    <col min="9726" max="9726" width="13.7109375" style="49" customWidth="1"/>
    <col min="9727" max="9970" width="9.140625" style="49"/>
    <col min="9971" max="9971" width="33.140625" style="49" customWidth="1"/>
    <col min="9972" max="9975" width="9.140625" style="49"/>
    <col min="9976" max="9976" width="23.42578125" style="49" customWidth="1"/>
    <col min="9977" max="9977" width="11.5703125" style="49" bestFit="1" customWidth="1"/>
    <col min="9978" max="9978" width="9.140625" style="49"/>
    <col min="9979" max="9979" width="18.28515625" style="49" customWidth="1"/>
    <col min="9980" max="9980" width="12.42578125" style="49" customWidth="1"/>
    <col min="9981" max="9981" width="14" style="49" customWidth="1"/>
    <col min="9982" max="9982" width="13.7109375" style="49" customWidth="1"/>
    <col min="9983" max="10226" width="9.140625" style="49"/>
    <col min="10227" max="10227" width="33.140625" style="49" customWidth="1"/>
    <col min="10228" max="10231" width="9.140625" style="49"/>
    <col min="10232" max="10232" width="23.42578125" style="49" customWidth="1"/>
    <col min="10233" max="10233" width="11.5703125" style="49" bestFit="1" customWidth="1"/>
    <col min="10234" max="10234" width="9.140625" style="49"/>
    <col min="10235" max="10235" width="18.28515625" style="49" customWidth="1"/>
    <col min="10236" max="10236" width="12.42578125" style="49" customWidth="1"/>
    <col min="10237" max="10237" width="14" style="49" customWidth="1"/>
    <col min="10238" max="10238" width="13.7109375" style="49" customWidth="1"/>
    <col min="10239" max="10482" width="9.140625" style="49"/>
    <col min="10483" max="10483" width="33.140625" style="49" customWidth="1"/>
    <col min="10484" max="10487" width="9.140625" style="49"/>
    <col min="10488" max="10488" width="23.42578125" style="49" customWidth="1"/>
    <col min="10489" max="10489" width="11.5703125" style="49" bestFit="1" customWidth="1"/>
    <col min="10490" max="10490" width="9.140625" style="49"/>
    <col min="10491" max="10491" width="18.28515625" style="49" customWidth="1"/>
    <col min="10492" max="10492" width="12.42578125" style="49" customWidth="1"/>
    <col min="10493" max="10493" width="14" style="49" customWidth="1"/>
    <col min="10494" max="10494" width="13.7109375" style="49" customWidth="1"/>
    <col min="10495" max="10738" width="9.140625" style="49"/>
    <col min="10739" max="10739" width="33.140625" style="49" customWidth="1"/>
    <col min="10740" max="10743" width="9.140625" style="49"/>
    <col min="10744" max="10744" width="23.42578125" style="49" customWidth="1"/>
    <col min="10745" max="10745" width="11.5703125" style="49" bestFit="1" customWidth="1"/>
    <col min="10746" max="10746" width="9.140625" style="49"/>
    <col min="10747" max="10747" width="18.28515625" style="49" customWidth="1"/>
    <col min="10748" max="10748" width="12.42578125" style="49" customWidth="1"/>
    <col min="10749" max="10749" width="14" style="49" customWidth="1"/>
    <col min="10750" max="10750" width="13.7109375" style="49" customWidth="1"/>
    <col min="10751" max="10994" width="9.140625" style="49"/>
    <col min="10995" max="10995" width="33.140625" style="49" customWidth="1"/>
    <col min="10996" max="10999" width="9.140625" style="49"/>
    <col min="11000" max="11000" width="23.42578125" style="49" customWidth="1"/>
    <col min="11001" max="11001" width="11.5703125" style="49" bestFit="1" customWidth="1"/>
    <col min="11002" max="11002" width="9.140625" style="49"/>
    <col min="11003" max="11003" width="18.28515625" style="49" customWidth="1"/>
    <col min="11004" max="11004" width="12.42578125" style="49" customWidth="1"/>
    <col min="11005" max="11005" width="14" style="49" customWidth="1"/>
    <col min="11006" max="11006" width="13.7109375" style="49" customWidth="1"/>
    <col min="11007" max="11250" width="9.140625" style="49"/>
    <col min="11251" max="11251" width="33.140625" style="49" customWidth="1"/>
    <col min="11252" max="11255" width="9.140625" style="49"/>
    <col min="11256" max="11256" width="23.42578125" style="49" customWidth="1"/>
    <col min="11257" max="11257" width="11.5703125" style="49" bestFit="1" customWidth="1"/>
    <col min="11258" max="11258" width="9.140625" style="49"/>
    <col min="11259" max="11259" width="18.28515625" style="49" customWidth="1"/>
    <col min="11260" max="11260" width="12.42578125" style="49" customWidth="1"/>
    <col min="11261" max="11261" width="14" style="49" customWidth="1"/>
    <col min="11262" max="11262" width="13.7109375" style="49" customWidth="1"/>
    <col min="11263" max="11506" width="9.140625" style="49"/>
    <col min="11507" max="11507" width="33.140625" style="49" customWidth="1"/>
    <col min="11508" max="11511" width="9.140625" style="49"/>
    <col min="11512" max="11512" width="23.42578125" style="49" customWidth="1"/>
    <col min="11513" max="11513" width="11.5703125" style="49" bestFit="1" customWidth="1"/>
    <col min="11514" max="11514" width="9.140625" style="49"/>
    <col min="11515" max="11515" width="18.28515625" style="49" customWidth="1"/>
    <col min="11516" max="11516" width="12.42578125" style="49" customWidth="1"/>
    <col min="11517" max="11517" width="14" style="49" customWidth="1"/>
    <col min="11518" max="11518" width="13.7109375" style="49" customWidth="1"/>
    <col min="11519" max="11762" width="9.140625" style="49"/>
    <col min="11763" max="11763" width="33.140625" style="49" customWidth="1"/>
    <col min="11764" max="11767" width="9.140625" style="49"/>
    <col min="11768" max="11768" width="23.42578125" style="49" customWidth="1"/>
    <col min="11769" max="11769" width="11.5703125" style="49" bestFit="1" customWidth="1"/>
    <col min="11770" max="11770" width="9.140625" style="49"/>
    <col min="11771" max="11771" width="18.28515625" style="49" customWidth="1"/>
    <col min="11772" max="11772" width="12.42578125" style="49" customWidth="1"/>
    <col min="11773" max="11773" width="14" style="49" customWidth="1"/>
    <col min="11774" max="11774" width="13.7109375" style="49" customWidth="1"/>
    <col min="11775" max="12018" width="9.140625" style="49"/>
    <col min="12019" max="12019" width="33.140625" style="49" customWidth="1"/>
    <col min="12020" max="12023" width="9.140625" style="49"/>
    <col min="12024" max="12024" width="23.42578125" style="49" customWidth="1"/>
    <col min="12025" max="12025" width="11.5703125" style="49" bestFit="1" customWidth="1"/>
    <col min="12026" max="12026" width="9.140625" style="49"/>
    <col min="12027" max="12027" width="18.28515625" style="49" customWidth="1"/>
    <col min="12028" max="12028" width="12.42578125" style="49" customWidth="1"/>
    <col min="12029" max="12029" width="14" style="49" customWidth="1"/>
    <col min="12030" max="12030" width="13.7109375" style="49" customWidth="1"/>
    <col min="12031" max="12274" width="9.140625" style="49"/>
    <col min="12275" max="12275" width="33.140625" style="49" customWidth="1"/>
    <col min="12276" max="12279" width="9.140625" style="49"/>
    <col min="12280" max="12280" width="23.42578125" style="49" customWidth="1"/>
    <col min="12281" max="12281" width="11.5703125" style="49" bestFit="1" customWidth="1"/>
    <col min="12282" max="12282" width="9.140625" style="49"/>
    <col min="12283" max="12283" width="18.28515625" style="49" customWidth="1"/>
    <col min="12284" max="12284" width="12.42578125" style="49" customWidth="1"/>
    <col min="12285" max="12285" width="14" style="49" customWidth="1"/>
    <col min="12286" max="12286" width="13.7109375" style="49" customWidth="1"/>
    <col min="12287" max="12530" width="9.140625" style="49"/>
    <col min="12531" max="12531" width="33.140625" style="49" customWidth="1"/>
    <col min="12532" max="12535" width="9.140625" style="49"/>
    <col min="12536" max="12536" width="23.42578125" style="49" customWidth="1"/>
    <col min="12537" max="12537" width="11.5703125" style="49" bestFit="1" customWidth="1"/>
    <col min="12538" max="12538" width="9.140625" style="49"/>
    <col min="12539" max="12539" width="18.28515625" style="49" customWidth="1"/>
    <col min="12540" max="12540" width="12.42578125" style="49" customWidth="1"/>
    <col min="12541" max="12541" width="14" style="49" customWidth="1"/>
    <col min="12542" max="12542" width="13.7109375" style="49" customWidth="1"/>
    <col min="12543" max="12786" width="9.140625" style="49"/>
    <col min="12787" max="12787" width="33.140625" style="49" customWidth="1"/>
    <col min="12788" max="12791" width="9.140625" style="49"/>
    <col min="12792" max="12792" width="23.42578125" style="49" customWidth="1"/>
    <col min="12793" max="12793" width="11.5703125" style="49" bestFit="1" customWidth="1"/>
    <col min="12794" max="12794" width="9.140625" style="49"/>
    <col min="12795" max="12795" width="18.28515625" style="49" customWidth="1"/>
    <col min="12796" max="12796" width="12.42578125" style="49" customWidth="1"/>
    <col min="12797" max="12797" width="14" style="49" customWidth="1"/>
    <col min="12798" max="12798" width="13.7109375" style="49" customWidth="1"/>
    <col min="12799" max="13042" width="9.140625" style="49"/>
    <col min="13043" max="13043" width="33.140625" style="49" customWidth="1"/>
    <col min="13044" max="13047" width="9.140625" style="49"/>
    <col min="13048" max="13048" width="23.42578125" style="49" customWidth="1"/>
    <col min="13049" max="13049" width="11.5703125" style="49" bestFit="1" customWidth="1"/>
    <col min="13050" max="13050" width="9.140625" style="49"/>
    <col min="13051" max="13051" width="18.28515625" style="49" customWidth="1"/>
    <col min="13052" max="13052" width="12.42578125" style="49" customWidth="1"/>
    <col min="13053" max="13053" width="14" style="49" customWidth="1"/>
    <col min="13054" max="13054" width="13.7109375" style="49" customWidth="1"/>
    <col min="13055" max="13298" width="9.140625" style="49"/>
    <col min="13299" max="13299" width="33.140625" style="49" customWidth="1"/>
    <col min="13300" max="13303" width="9.140625" style="49"/>
    <col min="13304" max="13304" width="23.42578125" style="49" customWidth="1"/>
    <col min="13305" max="13305" width="11.5703125" style="49" bestFit="1" customWidth="1"/>
    <col min="13306" max="13306" width="9.140625" style="49"/>
    <col min="13307" max="13307" width="18.28515625" style="49" customWidth="1"/>
    <col min="13308" max="13308" width="12.42578125" style="49" customWidth="1"/>
    <col min="13309" max="13309" width="14" style="49" customWidth="1"/>
    <col min="13310" max="13310" width="13.7109375" style="49" customWidth="1"/>
    <col min="13311" max="13554" width="9.140625" style="49"/>
    <col min="13555" max="13555" width="33.140625" style="49" customWidth="1"/>
    <col min="13556" max="13559" width="9.140625" style="49"/>
    <col min="13560" max="13560" width="23.42578125" style="49" customWidth="1"/>
    <col min="13561" max="13561" width="11.5703125" style="49" bestFit="1" customWidth="1"/>
    <col min="13562" max="13562" width="9.140625" style="49"/>
    <col min="13563" max="13563" width="18.28515625" style="49" customWidth="1"/>
    <col min="13564" max="13564" width="12.42578125" style="49" customWidth="1"/>
    <col min="13565" max="13565" width="14" style="49" customWidth="1"/>
    <col min="13566" max="13566" width="13.7109375" style="49" customWidth="1"/>
    <col min="13567" max="13810" width="9.140625" style="49"/>
    <col min="13811" max="13811" width="33.140625" style="49" customWidth="1"/>
    <col min="13812" max="13815" width="9.140625" style="49"/>
    <col min="13816" max="13816" width="23.42578125" style="49" customWidth="1"/>
    <col min="13817" max="13817" width="11.5703125" style="49" bestFit="1" customWidth="1"/>
    <col min="13818" max="13818" width="9.140625" style="49"/>
    <col min="13819" max="13819" width="18.28515625" style="49" customWidth="1"/>
    <col min="13820" max="13820" width="12.42578125" style="49" customWidth="1"/>
    <col min="13821" max="13821" width="14" style="49" customWidth="1"/>
    <col min="13822" max="13822" width="13.7109375" style="49" customWidth="1"/>
    <col min="13823" max="14066" width="9.140625" style="49"/>
    <col min="14067" max="14067" width="33.140625" style="49" customWidth="1"/>
    <col min="14068" max="14071" width="9.140625" style="49"/>
    <col min="14072" max="14072" width="23.42578125" style="49" customWidth="1"/>
    <col min="14073" max="14073" width="11.5703125" style="49" bestFit="1" customWidth="1"/>
    <col min="14074" max="14074" width="9.140625" style="49"/>
    <col min="14075" max="14075" width="18.28515625" style="49" customWidth="1"/>
    <col min="14076" max="14076" width="12.42578125" style="49" customWidth="1"/>
    <col min="14077" max="14077" width="14" style="49" customWidth="1"/>
    <col min="14078" max="14078" width="13.7109375" style="49" customWidth="1"/>
    <col min="14079" max="14322" width="9.140625" style="49"/>
    <col min="14323" max="14323" width="33.140625" style="49" customWidth="1"/>
    <col min="14324" max="14327" width="9.140625" style="49"/>
    <col min="14328" max="14328" width="23.42578125" style="49" customWidth="1"/>
    <col min="14329" max="14329" width="11.5703125" style="49" bestFit="1" customWidth="1"/>
    <col min="14330" max="14330" width="9.140625" style="49"/>
    <col min="14331" max="14331" width="18.28515625" style="49" customWidth="1"/>
    <col min="14332" max="14332" width="12.42578125" style="49" customWidth="1"/>
    <col min="14333" max="14333" width="14" style="49" customWidth="1"/>
    <col min="14334" max="14334" width="13.7109375" style="49" customWidth="1"/>
    <col min="14335" max="14578" width="9.140625" style="49"/>
    <col min="14579" max="14579" width="33.140625" style="49" customWidth="1"/>
    <col min="14580" max="14583" width="9.140625" style="49"/>
    <col min="14584" max="14584" width="23.42578125" style="49" customWidth="1"/>
    <col min="14585" max="14585" width="11.5703125" style="49" bestFit="1" customWidth="1"/>
    <col min="14586" max="14586" width="9.140625" style="49"/>
    <col min="14587" max="14587" width="18.28515625" style="49" customWidth="1"/>
    <col min="14588" max="14588" width="12.42578125" style="49" customWidth="1"/>
    <col min="14589" max="14589" width="14" style="49" customWidth="1"/>
    <col min="14590" max="14590" width="13.7109375" style="49" customWidth="1"/>
    <col min="14591" max="14834" width="9.140625" style="49"/>
    <col min="14835" max="14835" width="33.140625" style="49" customWidth="1"/>
    <col min="14836" max="14839" width="9.140625" style="49"/>
    <col min="14840" max="14840" width="23.42578125" style="49" customWidth="1"/>
    <col min="14841" max="14841" width="11.5703125" style="49" bestFit="1" customWidth="1"/>
    <col min="14842" max="14842" width="9.140625" style="49"/>
    <col min="14843" max="14843" width="18.28515625" style="49" customWidth="1"/>
    <col min="14844" max="14844" width="12.42578125" style="49" customWidth="1"/>
    <col min="14845" max="14845" width="14" style="49" customWidth="1"/>
    <col min="14846" max="14846" width="13.7109375" style="49" customWidth="1"/>
    <col min="14847" max="15090" width="9.140625" style="49"/>
    <col min="15091" max="15091" width="33.140625" style="49" customWidth="1"/>
    <col min="15092" max="15095" width="9.140625" style="49"/>
    <col min="15096" max="15096" width="23.42578125" style="49" customWidth="1"/>
    <col min="15097" max="15097" width="11.5703125" style="49" bestFit="1" customWidth="1"/>
    <col min="15098" max="15098" width="9.140625" style="49"/>
    <col min="15099" max="15099" width="18.28515625" style="49" customWidth="1"/>
    <col min="15100" max="15100" width="12.42578125" style="49" customWidth="1"/>
    <col min="15101" max="15101" width="14" style="49" customWidth="1"/>
    <col min="15102" max="15102" width="13.7109375" style="49" customWidth="1"/>
    <col min="15103" max="15346" width="9.140625" style="49"/>
    <col min="15347" max="15347" width="33.140625" style="49" customWidth="1"/>
    <col min="15348" max="15351" width="9.140625" style="49"/>
    <col min="15352" max="15352" width="23.42578125" style="49" customWidth="1"/>
    <col min="15353" max="15353" width="11.5703125" style="49" bestFit="1" customWidth="1"/>
    <col min="15354" max="15354" width="9.140625" style="49"/>
    <col min="15355" max="15355" width="18.28515625" style="49" customWidth="1"/>
    <col min="15356" max="15356" width="12.42578125" style="49" customWidth="1"/>
    <col min="15357" max="15357" width="14" style="49" customWidth="1"/>
    <col min="15358" max="15358" width="13.7109375" style="49" customWidth="1"/>
    <col min="15359" max="15602" width="9.140625" style="49"/>
    <col min="15603" max="15603" width="33.140625" style="49" customWidth="1"/>
    <col min="15604" max="15607" width="9.140625" style="49"/>
    <col min="15608" max="15608" width="23.42578125" style="49" customWidth="1"/>
    <col min="15609" max="15609" width="11.5703125" style="49" bestFit="1" customWidth="1"/>
    <col min="15610" max="15610" width="9.140625" style="49"/>
    <col min="15611" max="15611" width="18.28515625" style="49" customWidth="1"/>
    <col min="15612" max="15612" width="12.42578125" style="49" customWidth="1"/>
    <col min="15613" max="15613" width="14" style="49" customWidth="1"/>
    <col min="15614" max="15614" width="13.7109375" style="49" customWidth="1"/>
    <col min="15615" max="15858" width="9.140625" style="49"/>
    <col min="15859" max="15859" width="33.140625" style="49" customWidth="1"/>
    <col min="15860" max="15863" width="9.140625" style="49"/>
    <col min="15864" max="15864" width="23.42578125" style="49" customWidth="1"/>
    <col min="15865" max="15865" width="11.5703125" style="49" bestFit="1" customWidth="1"/>
    <col min="15866" max="15866" width="9.140625" style="49"/>
    <col min="15867" max="15867" width="18.28515625" style="49" customWidth="1"/>
    <col min="15868" max="15868" width="12.42578125" style="49" customWidth="1"/>
    <col min="15869" max="15869" width="14" style="49" customWidth="1"/>
    <col min="15870" max="15870" width="13.7109375" style="49" customWidth="1"/>
    <col min="15871" max="16114" width="9.140625" style="49"/>
    <col min="16115" max="16115" width="33.140625" style="49" customWidth="1"/>
    <col min="16116" max="16119" width="9.140625" style="49"/>
    <col min="16120" max="16120" width="23.42578125" style="49" customWidth="1"/>
    <col min="16121" max="16121" width="11.5703125" style="49" bestFit="1" customWidth="1"/>
    <col min="16122" max="16122" width="9.140625" style="49"/>
    <col min="16123" max="16123" width="18.28515625" style="49" customWidth="1"/>
    <col min="16124" max="16124" width="12.42578125" style="49" customWidth="1"/>
    <col min="16125" max="16125" width="14" style="49" customWidth="1"/>
    <col min="16126" max="16126" width="13.7109375" style="49" customWidth="1"/>
    <col min="16127" max="16384" width="9.140625" style="49"/>
  </cols>
  <sheetData>
    <row r="2" spans="1:4" ht="12.75" customHeight="1" x14ac:dyDescent="0.25">
      <c r="A2" s="57" t="s">
        <v>331</v>
      </c>
      <c r="B2" s="58"/>
      <c r="C2" s="58"/>
      <c r="D2" s="59"/>
    </row>
    <row r="3" spans="1:4" x14ac:dyDescent="0.25">
      <c r="A3" s="50" t="s">
        <v>95</v>
      </c>
      <c r="B3" s="50" t="s">
        <v>96</v>
      </c>
      <c r="C3" s="50" t="s">
        <v>97</v>
      </c>
      <c r="D3" s="50" t="s">
        <v>360</v>
      </c>
    </row>
    <row r="4" spans="1:4" x14ac:dyDescent="0.25">
      <c r="A4" s="49" t="s">
        <v>101</v>
      </c>
      <c r="B4" s="49" t="s">
        <v>206</v>
      </c>
      <c r="C4" s="49" t="s">
        <v>233</v>
      </c>
      <c r="D4" s="49" t="s">
        <v>309</v>
      </c>
    </row>
    <row r="5" spans="1:4" x14ac:dyDescent="0.25">
      <c r="A5" s="49" t="s">
        <v>110</v>
      </c>
      <c r="B5" s="49" t="s">
        <v>238</v>
      </c>
      <c r="C5" s="49" t="s">
        <v>108</v>
      </c>
      <c r="D5" s="49" t="s">
        <v>162</v>
      </c>
    </row>
    <row r="6" spans="1:4" x14ac:dyDescent="0.25">
      <c r="B6" s="49" t="s">
        <v>201</v>
      </c>
      <c r="C6" s="49" t="s">
        <v>300</v>
      </c>
      <c r="D6" s="49" t="s">
        <v>324</v>
      </c>
    </row>
    <row r="7" spans="1:4" x14ac:dyDescent="0.25">
      <c r="B7" s="49" t="s">
        <v>195</v>
      </c>
      <c r="C7" s="49" t="s">
        <v>119</v>
      </c>
      <c r="D7" s="49" t="s">
        <v>122</v>
      </c>
    </row>
    <row r="8" spans="1:4" x14ac:dyDescent="0.25">
      <c r="B8" s="49" t="s">
        <v>156</v>
      </c>
      <c r="C8" s="49" t="s">
        <v>176</v>
      </c>
      <c r="D8" s="49" t="s">
        <v>320</v>
      </c>
    </row>
    <row r="9" spans="1:4" x14ac:dyDescent="0.25">
      <c r="B9" s="49" t="s">
        <v>116</v>
      </c>
      <c r="C9" s="49" t="s">
        <v>114</v>
      </c>
      <c r="D9" s="49" t="s">
        <v>303</v>
      </c>
    </row>
    <row r="10" spans="1:4" x14ac:dyDescent="0.25">
      <c r="B10" s="49" t="s">
        <v>317</v>
      </c>
      <c r="C10" s="49" t="s">
        <v>209</v>
      </c>
      <c r="D10" s="49" t="s">
        <v>248</v>
      </c>
    </row>
    <row r="11" spans="1:4" x14ac:dyDescent="0.25">
      <c r="B11" s="49" t="s">
        <v>228</v>
      </c>
      <c r="C11" s="49" t="s">
        <v>313</v>
      </c>
      <c r="D11" s="49" t="s">
        <v>210</v>
      </c>
    </row>
    <row r="12" spans="1:4" x14ac:dyDescent="0.25">
      <c r="B12" s="49" t="s">
        <v>221</v>
      </c>
      <c r="C12" s="49" t="s">
        <v>149</v>
      </c>
      <c r="D12" s="49" t="s">
        <v>314</v>
      </c>
    </row>
    <row r="13" spans="1:4" x14ac:dyDescent="0.25">
      <c r="B13" s="49" t="s">
        <v>104</v>
      </c>
      <c r="C13" s="49" t="s">
        <v>120</v>
      </c>
      <c r="D13" s="49" t="s">
        <v>184</v>
      </c>
    </row>
    <row r="14" spans="1:4" x14ac:dyDescent="0.25">
      <c r="B14" s="49" t="s">
        <v>322</v>
      </c>
      <c r="C14" s="49" t="s">
        <v>276</v>
      </c>
      <c r="D14" s="49" t="s">
        <v>273</v>
      </c>
    </row>
    <row r="15" spans="1:4" x14ac:dyDescent="0.25">
      <c r="B15" s="49" t="s">
        <v>330</v>
      </c>
      <c r="C15" s="49" t="s">
        <v>297</v>
      </c>
      <c r="D15" s="49" t="s">
        <v>328</v>
      </c>
    </row>
    <row r="16" spans="1:4" x14ac:dyDescent="0.25">
      <c r="B16" s="49" t="s">
        <v>323</v>
      </c>
      <c r="C16" s="49" t="s">
        <v>301</v>
      </c>
      <c r="D16" s="49" t="s">
        <v>224</v>
      </c>
    </row>
    <row r="17" spans="2:4" x14ac:dyDescent="0.25">
      <c r="B17" s="49" t="s">
        <v>362</v>
      </c>
      <c r="C17" s="49" t="s">
        <v>207</v>
      </c>
      <c r="D17" s="49" t="s">
        <v>263</v>
      </c>
    </row>
    <row r="18" spans="2:4" x14ac:dyDescent="0.25">
      <c r="B18" s="49" t="s">
        <v>268</v>
      </c>
      <c r="C18" s="49" t="s">
        <v>307</v>
      </c>
      <c r="D18" s="49" t="s">
        <v>225</v>
      </c>
    </row>
    <row r="19" spans="2:4" x14ac:dyDescent="0.25">
      <c r="B19" s="49" t="s">
        <v>159</v>
      </c>
      <c r="C19" s="49" t="s">
        <v>318</v>
      </c>
    </row>
    <row r="20" spans="2:4" x14ac:dyDescent="0.25">
      <c r="B20" s="49" t="s">
        <v>131</v>
      </c>
      <c r="C20" s="49" t="s">
        <v>364</v>
      </c>
    </row>
    <row r="21" spans="2:4" x14ac:dyDescent="0.25">
      <c r="B21" s="49" t="s">
        <v>189</v>
      </c>
      <c r="C21" s="49" t="s">
        <v>167</v>
      </c>
    </row>
    <row r="22" spans="2:4" x14ac:dyDescent="0.25">
      <c r="B22" s="49" t="s">
        <v>363</v>
      </c>
      <c r="C22" s="49" t="s">
        <v>270</v>
      </c>
    </row>
    <row r="23" spans="2:4" x14ac:dyDescent="0.25">
      <c r="B23" s="49" t="s">
        <v>246</v>
      </c>
      <c r="C23" s="49" t="s">
        <v>136</v>
      </c>
    </row>
    <row r="24" spans="2:4" x14ac:dyDescent="0.25">
      <c r="B24" s="49" t="s">
        <v>327</v>
      </c>
      <c r="C24" s="49" t="s">
        <v>198</v>
      </c>
    </row>
    <row r="25" spans="2:4" x14ac:dyDescent="0.25">
      <c r="B25" s="49" t="s">
        <v>106</v>
      </c>
      <c r="C25" s="49" t="s">
        <v>157</v>
      </c>
    </row>
    <row r="26" spans="2:4" x14ac:dyDescent="0.25">
      <c r="B26" s="49" t="s">
        <v>258</v>
      </c>
      <c r="C26" s="49" t="s">
        <v>236</v>
      </c>
    </row>
    <row r="27" spans="2:4" x14ac:dyDescent="0.25">
      <c r="B27" s="49" t="s">
        <v>185</v>
      </c>
      <c r="C27" s="49" t="s">
        <v>312</v>
      </c>
    </row>
    <row r="28" spans="2:4" x14ac:dyDescent="0.25">
      <c r="B28" s="49" t="s">
        <v>171</v>
      </c>
      <c r="C28" s="49" t="s">
        <v>158</v>
      </c>
    </row>
    <row r="29" spans="2:4" x14ac:dyDescent="0.25">
      <c r="B29" s="49" t="s">
        <v>319</v>
      </c>
      <c r="C29" s="49" t="s">
        <v>151</v>
      </c>
    </row>
    <row r="30" spans="2:4" x14ac:dyDescent="0.25">
      <c r="B30" s="49" t="s">
        <v>240</v>
      </c>
      <c r="C30" s="49" t="s">
        <v>128</v>
      </c>
    </row>
    <row r="31" spans="2:4" x14ac:dyDescent="0.25">
      <c r="B31" s="49" t="s">
        <v>272</v>
      </c>
      <c r="C31" s="49" t="s">
        <v>163</v>
      </c>
    </row>
    <row r="32" spans="2:4" x14ac:dyDescent="0.25">
      <c r="B32" s="49" t="s">
        <v>134</v>
      </c>
      <c r="C32" s="49" t="s">
        <v>267</v>
      </c>
    </row>
    <row r="33" spans="2:2" x14ac:dyDescent="0.25">
      <c r="B33" s="49" t="s">
        <v>123</v>
      </c>
    </row>
    <row r="34" spans="2:2" x14ac:dyDescent="0.25">
      <c r="B34" s="49" t="s">
        <v>252</v>
      </c>
    </row>
    <row r="35" spans="2:2" x14ac:dyDescent="0.25">
      <c r="B35" s="49" t="s">
        <v>194</v>
      </c>
    </row>
    <row r="36" spans="2:2" x14ac:dyDescent="0.25">
      <c r="B36" s="49" t="s">
        <v>147</v>
      </c>
    </row>
    <row r="37" spans="2:2" x14ac:dyDescent="0.25">
      <c r="B37" s="49" t="s">
        <v>255</v>
      </c>
    </row>
    <row r="38" spans="2:2" x14ac:dyDescent="0.25">
      <c r="B38" s="49" t="s">
        <v>186</v>
      </c>
    </row>
    <row r="39" spans="2:2" x14ac:dyDescent="0.25">
      <c r="B39" s="49" t="s">
        <v>244</v>
      </c>
    </row>
    <row r="40" spans="2:2" x14ac:dyDescent="0.25">
      <c r="B40" s="49" t="s">
        <v>288</v>
      </c>
    </row>
    <row r="41" spans="2:2" x14ac:dyDescent="0.25">
      <c r="B41" s="49" t="s">
        <v>113</v>
      </c>
    </row>
    <row r="42" spans="2:2" x14ac:dyDescent="0.25">
      <c r="B42" s="49" t="s">
        <v>329</v>
      </c>
    </row>
    <row r="43" spans="2:2" x14ac:dyDescent="0.25">
      <c r="B43" s="49" t="s">
        <v>117</v>
      </c>
    </row>
    <row r="44" spans="2:2" x14ac:dyDescent="0.25">
      <c r="B44" s="49" t="s">
        <v>107</v>
      </c>
    </row>
    <row r="45" spans="2:2" x14ac:dyDescent="0.25">
      <c r="B45" s="49" t="s">
        <v>315</v>
      </c>
    </row>
    <row r="46" spans="2:2" x14ac:dyDescent="0.25">
      <c r="B46" s="49" t="s">
        <v>173</v>
      </c>
    </row>
    <row r="47" spans="2:2" x14ac:dyDescent="0.25">
      <c r="B47" s="49" t="s">
        <v>326</v>
      </c>
    </row>
    <row r="48" spans="2:2" x14ac:dyDescent="0.25">
      <c r="B48" s="49" t="s">
        <v>99</v>
      </c>
    </row>
    <row r="49" spans="2:2" x14ac:dyDescent="0.25">
      <c r="B49" s="49" t="s">
        <v>165</v>
      </c>
    </row>
    <row r="50" spans="2:2" x14ac:dyDescent="0.25">
      <c r="B50" s="49" t="s">
        <v>219</v>
      </c>
    </row>
    <row r="51" spans="2:2" x14ac:dyDescent="0.25">
      <c r="B51" s="49" t="s">
        <v>212</v>
      </c>
    </row>
    <row r="52" spans="2:2" x14ac:dyDescent="0.25">
      <c r="B52" s="49" t="s">
        <v>316</v>
      </c>
    </row>
    <row r="53" spans="2:2" x14ac:dyDescent="0.25">
      <c r="B53" s="49" t="s">
        <v>144</v>
      </c>
    </row>
    <row r="54" spans="2:2" x14ac:dyDescent="0.25">
      <c r="B54" s="49" t="s">
        <v>321</v>
      </c>
    </row>
    <row r="55" spans="2:2" x14ac:dyDescent="0.25">
      <c r="B55" s="49" t="s">
        <v>325</v>
      </c>
    </row>
    <row r="56" spans="2:2" x14ac:dyDescent="0.25">
      <c r="B56" s="49" t="s">
        <v>232</v>
      </c>
    </row>
    <row r="57" spans="2:2" x14ac:dyDescent="0.25">
      <c r="B57" s="49" t="s">
        <v>129</v>
      </c>
    </row>
    <row r="58" spans="2:2" x14ac:dyDescent="0.25">
      <c r="B58" s="49" t="s">
        <v>197</v>
      </c>
    </row>
    <row r="59" spans="2:2" ht="25.5" x14ac:dyDescent="0.25">
      <c r="B59" s="49" t="s">
        <v>250</v>
      </c>
    </row>
    <row r="60" spans="2:2" x14ac:dyDescent="0.25">
      <c r="B60" s="49" t="s">
        <v>161</v>
      </c>
    </row>
    <row r="61" spans="2:2" x14ac:dyDescent="0.25">
      <c r="B61" s="49" t="s">
        <v>146</v>
      </c>
    </row>
    <row r="62" spans="2:2" x14ac:dyDescent="0.25">
      <c r="B62" s="49" t="s">
        <v>274</v>
      </c>
    </row>
    <row r="63" spans="2:2" x14ac:dyDescent="0.25">
      <c r="B63" s="49" t="s">
        <v>215</v>
      </c>
    </row>
    <row r="64" spans="2:2" x14ac:dyDescent="0.25">
      <c r="B64" s="49" t="s">
        <v>111</v>
      </c>
    </row>
    <row r="65" spans="2:2" x14ac:dyDescent="0.25">
      <c r="B65" s="49" t="s">
        <v>137</v>
      </c>
    </row>
  </sheetData>
  <sortState ref="D4:D18">
    <sortCondition ref="D4"/>
  </sortState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M48"/>
  <sheetViews>
    <sheetView showGridLines="0" topLeftCell="A28" workbookViewId="0">
      <selection activeCell="K53" sqref="K53"/>
    </sheetView>
  </sheetViews>
  <sheetFormatPr defaultColWidth="9" defaultRowHeight="12.75" x14ac:dyDescent="0.25"/>
  <cols>
    <col min="1" max="1" width="54.85546875" style="9" customWidth="1"/>
    <col min="2" max="2" width="12.85546875" style="9" customWidth="1"/>
    <col min="3" max="3" width="11.140625" style="9" customWidth="1"/>
    <col min="4" max="4" width="10.42578125" style="10" customWidth="1"/>
    <col min="5" max="5" width="11.28515625" style="9" customWidth="1"/>
    <col min="6" max="6" width="10.140625" style="9" customWidth="1"/>
    <col min="7" max="7" width="9" style="9" customWidth="1"/>
    <col min="8" max="8" width="10.28515625" style="9" customWidth="1"/>
    <col min="9" max="9" width="10" style="9" customWidth="1"/>
    <col min="10" max="10" width="9" style="9"/>
    <col min="11" max="11" width="10" style="9" customWidth="1"/>
    <col min="12" max="12" width="45.5703125" style="9" customWidth="1"/>
    <col min="13" max="13" width="17.5703125" style="9" customWidth="1"/>
    <col min="14" max="14" width="16.7109375" style="9" customWidth="1"/>
    <col min="15" max="16384" width="9" style="9"/>
  </cols>
  <sheetData>
    <row r="1" spans="1:12" ht="21" customHeight="1" x14ac:dyDescent="0.25">
      <c r="A1" s="11" t="s">
        <v>51</v>
      </c>
    </row>
    <row r="2" spans="1:12" x14ac:dyDescent="0.25">
      <c r="A2" s="11"/>
    </row>
    <row r="3" spans="1:12" ht="38.25" x14ac:dyDescent="0.25">
      <c r="A3" s="16" t="s">
        <v>52</v>
      </c>
      <c r="B3" s="17" t="s">
        <v>15</v>
      </c>
      <c r="C3" s="17" t="s">
        <v>16</v>
      </c>
      <c r="D3" s="18" t="s">
        <v>22</v>
      </c>
      <c r="E3" s="17" t="s">
        <v>17</v>
      </c>
      <c r="F3" s="16" t="s">
        <v>22</v>
      </c>
      <c r="G3" s="16" t="s">
        <v>23</v>
      </c>
      <c r="H3" s="17" t="s">
        <v>18</v>
      </c>
      <c r="I3" s="16" t="s">
        <v>22</v>
      </c>
      <c r="J3" s="16" t="s">
        <v>24</v>
      </c>
    </row>
    <row r="4" spans="1:12" x14ac:dyDescent="0.25">
      <c r="A4" s="20" t="s">
        <v>47</v>
      </c>
      <c r="B4" s="14">
        <v>0.96819324886154301</v>
      </c>
      <c r="C4" s="14">
        <v>1.7899056045456936</v>
      </c>
      <c r="D4" s="21">
        <f>C4-B4</f>
        <v>0.82171235568415057</v>
      </c>
      <c r="E4" s="14">
        <v>2.6931750963622862</v>
      </c>
      <c r="F4" s="21">
        <f>E4-B4</f>
        <v>1.7249818475007432</v>
      </c>
      <c r="G4" s="21">
        <f>E4-C4</f>
        <v>0.90326949181659266</v>
      </c>
      <c r="H4" s="14">
        <v>3.8107438542732979</v>
      </c>
      <c r="I4" s="21">
        <f>H4-B4</f>
        <v>2.8425506054117546</v>
      </c>
      <c r="J4" s="21">
        <f>H4-E4</f>
        <v>1.1175687579110116</v>
      </c>
    </row>
    <row r="5" spans="1:12" x14ac:dyDescent="0.25">
      <c r="A5" s="20" t="s">
        <v>48</v>
      </c>
      <c r="B5" s="14">
        <v>1.0633748232854927</v>
      </c>
      <c r="C5" s="14">
        <v>2.0053036519656984</v>
      </c>
      <c r="D5" s="21">
        <f t="shared" ref="D5:D7" si="0">C5-B5</f>
        <v>0.94192882868020567</v>
      </c>
      <c r="E5" s="14">
        <v>2.9484030058460955</v>
      </c>
      <c r="F5" s="21">
        <f t="shared" ref="F5:F7" si="1">E5-B5</f>
        <v>1.8850281825606028</v>
      </c>
      <c r="G5" s="21">
        <f t="shared" ref="G5:G7" si="2">E5-C5</f>
        <v>0.94309935388039712</v>
      </c>
      <c r="H5" s="14">
        <v>4.5431859035748898</v>
      </c>
      <c r="I5" s="21">
        <f t="shared" ref="I5:I7" si="3">H5-B5</f>
        <v>3.4798110802893971</v>
      </c>
      <c r="J5" s="21">
        <f t="shared" ref="J5:J7" si="4">H5-E5</f>
        <v>1.5947828977287943</v>
      </c>
    </row>
    <row r="6" spans="1:12" x14ac:dyDescent="0.25">
      <c r="A6" s="20" t="s">
        <v>49</v>
      </c>
      <c r="B6" s="14">
        <v>1.258416649039984</v>
      </c>
      <c r="C6" s="14">
        <v>2.9240965901519176</v>
      </c>
      <c r="D6" s="21">
        <f t="shared" si="0"/>
        <v>1.6656799411119336</v>
      </c>
      <c r="E6" s="14">
        <v>4.1051080222304792</v>
      </c>
      <c r="F6" s="21">
        <f t="shared" si="1"/>
        <v>2.8466913731904953</v>
      </c>
      <c r="G6" s="21">
        <f t="shared" si="2"/>
        <v>1.1810114320785616</v>
      </c>
      <c r="H6" s="14">
        <v>8.5503905668755191</v>
      </c>
      <c r="I6" s="21">
        <f t="shared" si="3"/>
        <v>7.2919739178355352</v>
      </c>
      <c r="J6" s="21">
        <f t="shared" si="4"/>
        <v>4.4452825446450399</v>
      </c>
    </row>
    <row r="7" spans="1:12" x14ac:dyDescent="0.25">
      <c r="A7" s="20" t="s">
        <v>50</v>
      </c>
      <c r="B7" s="14">
        <v>1.5913730145886344</v>
      </c>
      <c r="C7" s="14">
        <v>5.5416101869901482</v>
      </c>
      <c r="D7" s="21">
        <f t="shared" si="0"/>
        <v>3.950237172401514</v>
      </c>
      <c r="E7" s="14">
        <v>7.4416274932641162</v>
      </c>
      <c r="F7" s="21">
        <f t="shared" si="1"/>
        <v>5.850254478675482</v>
      </c>
      <c r="G7" s="21">
        <f t="shared" si="2"/>
        <v>1.900017306273968</v>
      </c>
      <c r="H7" s="14">
        <v>20.501546192773045</v>
      </c>
      <c r="I7" s="21">
        <f t="shared" si="3"/>
        <v>18.910173178184412</v>
      </c>
      <c r="J7" s="21">
        <f t="shared" si="4"/>
        <v>13.059918699508929</v>
      </c>
    </row>
    <row r="8" spans="1:12" x14ac:dyDescent="0.25">
      <c r="A8" s="20" t="s">
        <v>45</v>
      </c>
      <c r="B8" s="28">
        <v>0.98336403077898538</v>
      </c>
      <c r="C8" s="14"/>
      <c r="D8" s="21"/>
      <c r="E8" s="14"/>
      <c r="F8" s="21"/>
      <c r="G8" s="21"/>
      <c r="H8" s="14">
        <f>'[1]Fāze_3 EUR'!AI87</f>
        <v>0</v>
      </c>
      <c r="I8" s="21"/>
      <c r="J8" s="21"/>
    </row>
    <row r="9" spans="1:12" x14ac:dyDescent="0.25">
      <c r="A9" s="20" t="s">
        <v>46</v>
      </c>
      <c r="B9" s="28">
        <v>1.8281602107159427</v>
      </c>
      <c r="C9" s="14"/>
      <c r="D9" s="21"/>
      <c r="E9" s="14"/>
      <c r="F9" s="21"/>
      <c r="G9" s="21"/>
      <c r="H9" s="14">
        <f>'[1]Fāze_3 EUR'!AI91</f>
        <v>0</v>
      </c>
      <c r="I9" s="21"/>
      <c r="J9" s="21"/>
    </row>
    <row r="11" spans="1:12" ht="25.5" x14ac:dyDescent="0.25">
      <c r="A11" s="16" t="s">
        <v>52</v>
      </c>
      <c r="B11" s="26" t="s">
        <v>53</v>
      </c>
      <c r="L11" s="30"/>
    </row>
    <row r="12" spans="1:12" x14ac:dyDescent="0.25">
      <c r="A12" s="20" t="s">
        <v>3</v>
      </c>
      <c r="B12" s="14">
        <v>1.4885056210481016</v>
      </c>
      <c r="L12" s="29"/>
    </row>
    <row r="13" spans="1:12" x14ac:dyDescent="0.25">
      <c r="A13" s="20" t="s">
        <v>54</v>
      </c>
      <c r="B13" s="14">
        <v>5.3423643920139767</v>
      </c>
      <c r="L13" s="29"/>
    </row>
    <row r="14" spans="1:12" x14ac:dyDescent="0.25">
      <c r="A14" s="20" t="s">
        <v>55</v>
      </c>
      <c r="B14" s="14">
        <v>7.2529315996477406</v>
      </c>
      <c r="L14" s="29"/>
    </row>
    <row r="15" spans="1:12" x14ac:dyDescent="0.25">
      <c r="A15" s="20" t="s">
        <v>56</v>
      </c>
      <c r="B15" s="14">
        <v>20.439251994811858</v>
      </c>
    </row>
    <row r="17" spans="1:13" x14ac:dyDescent="0.25">
      <c r="A17" s="11" t="s">
        <v>25</v>
      </c>
    </row>
    <row r="19" spans="1:13" ht="44.25" customHeight="1" x14ac:dyDescent="0.25">
      <c r="A19" s="16" t="s">
        <v>52</v>
      </c>
      <c r="B19" s="26" t="s">
        <v>15</v>
      </c>
      <c r="C19" s="17" t="s">
        <v>26</v>
      </c>
      <c r="D19" s="18" t="s">
        <v>22</v>
      </c>
      <c r="E19" s="17" t="s">
        <v>40</v>
      </c>
      <c r="F19" s="16" t="s">
        <v>22</v>
      </c>
      <c r="G19" s="16" t="s">
        <v>23</v>
      </c>
      <c r="H19" s="17" t="s">
        <v>41</v>
      </c>
      <c r="I19" s="16" t="s">
        <v>22</v>
      </c>
      <c r="J19" s="16" t="s">
        <v>24</v>
      </c>
      <c r="K19" s="17" t="s">
        <v>27</v>
      </c>
      <c r="L19" s="13"/>
      <c r="M19" s="13"/>
    </row>
    <row r="20" spans="1:13" x14ac:dyDescent="0.25">
      <c r="A20" s="20" t="s">
        <v>28</v>
      </c>
      <c r="B20" s="27">
        <f>B4</f>
        <v>0.96819324886154301</v>
      </c>
      <c r="C20" s="14">
        <v>0.24354432284877939</v>
      </c>
      <c r="D20" s="22">
        <f>C20-B20</f>
        <v>-0.72464892601276365</v>
      </c>
      <c r="E20" s="14">
        <v>0.27655712453065817</v>
      </c>
      <c r="F20" s="22">
        <f t="shared" ref="F20:F23" si="5">E20-B20</f>
        <v>-0.69163612433088484</v>
      </c>
      <c r="G20" s="23">
        <f>E20-C20</f>
        <v>3.3012801681878784E-2</v>
      </c>
      <c r="H20" s="14">
        <v>0.35725508419747293</v>
      </c>
      <c r="I20" s="22">
        <f t="shared" ref="I20:I23" si="6">H20-B20</f>
        <v>-0.61093816466407014</v>
      </c>
      <c r="J20" s="23">
        <f>H20-E20</f>
        <v>8.0697959666814756E-2</v>
      </c>
      <c r="K20" s="14">
        <v>0.32363171218708192</v>
      </c>
    </row>
    <row r="21" spans="1:13" x14ac:dyDescent="0.25">
      <c r="A21" s="20" t="s">
        <v>29</v>
      </c>
      <c r="B21" s="27">
        <f t="shared" ref="B21:B23" si="7">B5</f>
        <v>1.0633748232854927</v>
      </c>
      <c r="C21" s="14">
        <v>0.34444478297171027</v>
      </c>
      <c r="D21" s="22">
        <f t="shared" ref="D21:D23" si="8">C21-B21</f>
        <v>-0.71893004031378238</v>
      </c>
      <c r="E21" s="14">
        <v>0.41169332175150342</v>
      </c>
      <c r="F21" s="22">
        <f t="shared" si="5"/>
        <v>-0.65168150153398929</v>
      </c>
      <c r="G21" s="23">
        <f t="shared" ref="G21:G23" si="9">E21-C21</f>
        <v>6.7248538779793143E-2</v>
      </c>
      <c r="H21" s="14">
        <v>0.57607863876877552</v>
      </c>
      <c r="I21" s="22">
        <f t="shared" si="6"/>
        <v>-0.48729618451671719</v>
      </c>
      <c r="J21" s="23">
        <f t="shared" ref="J21:J23" si="10">H21-E21</f>
        <v>0.1643853170172721</v>
      </c>
      <c r="K21" s="14">
        <v>0.472411932278539</v>
      </c>
    </row>
    <row r="22" spans="1:13" x14ac:dyDescent="0.25">
      <c r="A22" s="20" t="s">
        <v>30</v>
      </c>
      <c r="B22" s="27">
        <f t="shared" si="7"/>
        <v>1.258416649039984</v>
      </c>
      <c r="C22" s="14">
        <v>0.62170193191815926</v>
      </c>
      <c r="D22" s="22">
        <f t="shared" si="8"/>
        <v>-0.6367147171218247</v>
      </c>
      <c r="E22" s="14">
        <v>0.8977217903759166</v>
      </c>
      <c r="F22" s="22">
        <f t="shared" si="5"/>
        <v>-0.36069485866406736</v>
      </c>
      <c r="G22" s="23">
        <f t="shared" si="9"/>
        <v>0.27601985845775734</v>
      </c>
      <c r="H22" s="14">
        <v>1.5724369999393244</v>
      </c>
      <c r="I22" s="22">
        <f t="shared" si="6"/>
        <v>0.31402035089934044</v>
      </c>
      <c r="J22" s="23">
        <f t="shared" si="10"/>
        <v>0.6747152095634078</v>
      </c>
      <c r="K22" s="14">
        <v>1.2632118491792172</v>
      </c>
    </row>
    <row r="23" spans="1:13" x14ac:dyDescent="0.25">
      <c r="A23" s="20" t="s">
        <v>31</v>
      </c>
      <c r="B23" s="27">
        <f t="shared" si="7"/>
        <v>1.5913730145886344</v>
      </c>
      <c r="C23" s="14">
        <v>1.1562392017108885</v>
      </c>
      <c r="D23" s="22">
        <f t="shared" si="8"/>
        <v>-0.435133812877746</v>
      </c>
      <c r="E23" s="14">
        <v>1.8999209892407793</v>
      </c>
      <c r="F23" s="22">
        <f t="shared" si="5"/>
        <v>0.3085479746521449</v>
      </c>
      <c r="G23" s="23">
        <f t="shared" si="9"/>
        <v>0.74368178752989089</v>
      </c>
      <c r="H23" s="14">
        <v>3.7178098032027336</v>
      </c>
      <c r="I23" s="22">
        <f t="shared" si="6"/>
        <v>2.1264367886140993</v>
      </c>
      <c r="J23" s="23">
        <f t="shared" si="10"/>
        <v>1.8178888139619542</v>
      </c>
      <c r="K23" s="14">
        <v>2.8903011687704825</v>
      </c>
    </row>
    <row r="24" spans="1:13" x14ac:dyDescent="0.25">
      <c r="A24" s="20" t="s">
        <v>45</v>
      </c>
      <c r="B24" s="14">
        <v>0.98336403077898538</v>
      </c>
      <c r="C24" s="14"/>
      <c r="D24" s="22"/>
      <c r="E24" s="14"/>
      <c r="F24" s="22"/>
      <c r="G24" s="23"/>
      <c r="H24" s="14"/>
      <c r="I24" s="22"/>
      <c r="J24" s="23"/>
      <c r="K24" s="14"/>
    </row>
    <row r="25" spans="1:13" x14ac:dyDescent="0.25">
      <c r="A25" s="20" t="s">
        <v>46</v>
      </c>
      <c r="B25" s="14">
        <v>1.8281602107159427</v>
      </c>
      <c r="C25" s="14"/>
      <c r="D25" s="22"/>
      <c r="E25" s="14"/>
      <c r="F25" s="22"/>
      <c r="G25" s="23"/>
      <c r="H25" s="14"/>
      <c r="I25" s="22"/>
      <c r="J25" s="23"/>
      <c r="K25" s="14"/>
    </row>
    <row r="27" spans="1:13" ht="25.5" x14ac:dyDescent="0.25">
      <c r="A27" s="16" t="s">
        <v>52</v>
      </c>
      <c r="B27" s="26" t="s">
        <v>53</v>
      </c>
    </row>
    <row r="28" spans="1:13" x14ac:dyDescent="0.25">
      <c r="A28" s="20" t="s">
        <v>57</v>
      </c>
      <c r="B28" s="14">
        <v>1.3738163521681799</v>
      </c>
    </row>
    <row r="29" spans="1:13" x14ac:dyDescent="0.25">
      <c r="A29" s="20" t="s">
        <v>58</v>
      </c>
      <c r="B29" s="14">
        <v>2.1200081232422519</v>
      </c>
    </row>
    <row r="30" spans="1:13" x14ac:dyDescent="0.25">
      <c r="A30" s="20" t="s">
        <v>59</v>
      </c>
      <c r="B30" s="14">
        <v>3.9440324525344272</v>
      </c>
    </row>
    <row r="31" spans="1:13" x14ac:dyDescent="0.25">
      <c r="A31" s="20" t="s">
        <v>60</v>
      </c>
      <c r="B31" s="14">
        <v>2.8721331378185613</v>
      </c>
    </row>
    <row r="34" spans="1:10" x14ac:dyDescent="0.25">
      <c r="A34" s="11" t="s">
        <v>82</v>
      </c>
    </row>
    <row r="36" spans="1:10" ht="89.25" x14ac:dyDescent="0.25">
      <c r="A36" s="16" t="s">
        <v>52</v>
      </c>
      <c r="B36" s="17" t="s">
        <v>65</v>
      </c>
      <c r="C36" s="17" t="s">
        <v>69</v>
      </c>
      <c r="D36" s="17" t="s">
        <v>68</v>
      </c>
      <c r="E36" s="17" t="s">
        <v>66</v>
      </c>
      <c r="F36" s="17" t="s">
        <v>69</v>
      </c>
      <c r="G36" s="17" t="s">
        <v>68</v>
      </c>
      <c r="H36" s="17" t="s">
        <v>67</v>
      </c>
      <c r="I36" s="17" t="s">
        <v>69</v>
      </c>
      <c r="J36" s="17" t="s">
        <v>68</v>
      </c>
    </row>
    <row r="37" spans="1:10" x14ac:dyDescent="0.25">
      <c r="A37" s="20" t="s">
        <v>47</v>
      </c>
      <c r="B37" s="14">
        <v>0.56999999999999995</v>
      </c>
      <c r="C37" s="14">
        <v>0.67228667401596787</v>
      </c>
      <c r="D37" s="22">
        <f>B37-C37</f>
        <v>-0.10228667401596792</v>
      </c>
      <c r="E37" s="14">
        <v>0.78</v>
      </c>
      <c r="F37" s="14">
        <v>1.6086459019904902</v>
      </c>
      <c r="G37" s="22">
        <f>E37-F37</f>
        <v>-0.82864590199049015</v>
      </c>
      <c r="H37" s="14">
        <v>0.85</v>
      </c>
      <c r="I37" s="14">
        <v>1.5913038025487454</v>
      </c>
      <c r="J37" s="22">
        <f>H37-I37</f>
        <v>-0.74130380254874539</v>
      </c>
    </row>
    <row r="38" spans="1:10" x14ac:dyDescent="0.25">
      <c r="A38" s="20" t="s">
        <v>48</v>
      </c>
      <c r="B38" s="14">
        <v>0.68</v>
      </c>
      <c r="C38" s="14">
        <v>0.79364119395975175</v>
      </c>
      <c r="D38" s="22">
        <f t="shared" ref="D38:D40" si="11">B38-C38</f>
        <v>-0.1136411939597517</v>
      </c>
      <c r="E38" s="14">
        <v>1.29</v>
      </c>
      <c r="F38" s="14">
        <v>2.1138703606105711</v>
      </c>
      <c r="G38" s="22">
        <f t="shared" ref="G38:G40" si="12">E38-F38</f>
        <v>-0.82387036061057106</v>
      </c>
      <c r="H38" s="14">
        <v>1.57</v>
      </c>
      <c r="I38" s="14">
        <v>2.065073836725642</v>
      </c>
      <c r="J38" s="22">
        <f t="shared" ref="J38:J40" si="13">H38-I38</f>
        <v>-0.49507383672564198</v>
      </c>
    </row>
    <row r="39" spans="1:10" x14ac:dyDescent="0.25">
      <c r="A39" s="20" t="s">
        <v>49</v>
      </c>
      <c r="B39" s="14">
        <v>1.1000000000000001</v>
      </c>
      <c r="C39" s="14">
        <v>1.2432821308339634</v>
      </c>
      <c r="D39" s="22">
        <f t="shared" si="11"/>
        <v>-0.14328213083396335</v>
      </c>
      <c r="E39" s="14">
        <v>4.2</v>
      </c>
      <c r="F39" s="14">
        <v>3.8236187748277155</v>
      </c>
      <c r="G39" s="22">
        <f t="shared" si="12"/>
        <v>0.37638122517228467</v>
      </c>
      <c r="H39" s="14">
        <v>5.9</v>
      </c>
      <c r="I39" s="14">
        <v>4.0260535838253295</v>
      </c>
      <c r="J39" s="22">
        <f t="shared" si="13"/>
        <v>1.8739464161746708</v>
      </c>
    </row>
    <row r="40" spans="1:10" x14ac:dyDescent="0.25">
      <c r="A40" s="20" t="s">
        <v>50</v>
      </c>
      <c r="B40" s="14">
        <v>1.71</v>
      </c>
      <c r="C40" s="14">
        <v>1.8482908292430407</v>
      </c>
      <c r="D40" s="22">
        <f t="shared" si="11"/>
        <v>-0.1382908292430407</v>
      </c>
      <c r="E40" s="14">
        <v>6.47</v>
      </c>
      <c r="F40" s="14">
        <v>6.0682975681318769</v>
      </c>
      <c r="G40" s="22">
        <f t="shared" si="12"/>
        <v>0.40170243186812282</v>
      </c>
      <c r="H40" s="14">
        <v>10.46</v>
      </c>
      <c r="I40" s="14">
        <v>7.4456444333705871</v>
      </c>
      <c r="J40" s="22">
        <f t="shared" si="13"/>
        <v>3.0143555666294137</v>
      </c>
    </row>
    <row r="43" spans="1:10" ht="38.25" x14ac:dyDescent="0.25">
      <c r="A43" s="16" t="s">
        <v>52</v>
      </c>
      <c r="B43" s="17" t="s">
        <v>72</v>
      </c>
      <c r="C43" s="17" t="s">
        <v>71</v>
      </c>
    </row>
    <row r="44" spans="1:10" x14ac:dyDescent="0.25">
      <c r="A44" s="20" t="s">
        <v>47</v>
      </c>
      <c r="B44" s="31">
        <v>8217086</v>
      </c>
      <c r="C44" s="34">
        <f>B44/SUM($B$44:$B$48)</f>
        <v>0.80608252895961208</v>
      </c>
    </row>
    <row r="45" spans="1:10" x14ac:dyDescent="0.25">
      <c r="A45" s="20" t="s">
        <v>48</v>
      </c>
      <c r="B45" s="31">
        <v>1588366</v>
      </c>
      <c r="C45" s="34">
        <f>B45/SUM($B$44:$B$48)</f>
        <v>0.15581607423768759</v>
      </c>
    </row>
    <row r="46" spans="1:10" x14ac:dyDescent="0.25">
      <c r="A46" s="20" t="s">
        <v>49</v>
      </c>
      <c r="B46" s="31">
        <v>290524</v>
      </c>
      <c r="C46" s="34">
        <f t="shared" ref="C46:C48" si="14">B46/SUM($B$44:$B$48)</f>
        <v>2.8499923287095007E-2</v>
      </c>
    </row>
    <row r="47" spans="1:10" x14ac:dyDescent="0.25">
      <c r="A47" s="20" t="s">
        <v>50</v>
      </c>
      <c r="B47" s="31">
        <v>75555</v>
      </c>
      <c r="C47" s="34">
        <f t="shared" si="14"/>
        <v>7.4118203795778079E-3</v>
      </c>
    </row>
    <row r="48" spans="1:10" x14ac:dyDescent="0.25">
      <c r="A48" s="32" t="s">
        <v>70</v>
      </c>
      <c r="B48" s="33">
        <v>22321</v>
      </c>
      <c r="C48" s="35">
        <f t="shared" si="14"/>
        <v>2.1896531360274803E-3</v>
      </c>
    </row>
  </sheetData>
  <pageMargins left="0.7" right="0.7" top="0.75" bottom="0.75" header="0.3" footer="0.3"/>
  <pageSetup paperSize="9" scale="6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7</vt:i4>
      </vt:variant>
    </vt:vector>
  </HeadingPairs>
  <TitlesOfParts>
    <vt:vector size="7" baseType="lpstr">
      <vt:lpstr>Sheet1</vt:lpstr>
      <vt:lpstr>Pirms korekcijām</vt:lpstr>
      <vt:lpstr>Tarifu apkopojums</vt:lpstr>
      <vt:lpstr>Valstis - pakas</vt:lpstr>
      <vt:lpstr>Valstis - vēstules</vt:lpstr>
      <vt:lpstr>New pēc korekcijām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Purva</dc:creator>
  <cp:lastModifiedBy>Aiga Lipenberga</cp:lastModifiedBy>
  <cp:lastPrinted>2019-06-11T16:06:57Z</cp:lastPrinted>
  <dcterms:created xsi:type="dcterms:W3CDTF">2018-08-07T11:04:08Z</dcterms:created>
  <dcterms:modified xsi:type="dcterms:W3CDTF">2019-06-17T08:47:02Z</dcterms:modified>
</cp:coreProperties>
</file>