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Baiba_Faili\Baiba Jakobsone\SABIEDRISKO ATTIECĪBU JAUTĀJUMI\KOMUNIKĀCIJU AKTIVITĀTES\"/>
    </mc:Choice>
  </mc:AlternateContent>
  <xr:revisionPtr revIDLastSave="0" documentId="8_{512B8388-D3A8-4510-8905-8D92D2479C75}" xr6:coauthVersionLast="47" xr6:coauthVersionMax="47" xr10:uidLastSave="{00000000-0000-0000-0000-000000000000}"/>
  <bookViews>
    <workbookView xWindow="-120" yWindow="-120" windowWidth="29040" windowHeight="15840" activeTab="1" xr2:uid="{89094A07-BE0A-4DBC-A30D-E21EE5EB8889}"/>
  </bookViews>
  <sheets>
    <sheet name="Apraksts" sheetId="4" r:id="rId1"/>
    <sheet name="Aprēķinu lapa"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8" i="6" l="1"/>
  <c r="S19" i="6"/>
  <c r="V38" i="6"/>
  <c r="V39" i="6"/>
  <c r="V40" i="6"/>
  <c r="V41" i="6"/>
  <c r="V44" i="6" s="1"/>
  <c r="S21" i="6" s="1"/>
  <c r="S27" i="6" s="1"/>
  <c r="V42" i="6"/>
  <c r="V43" i="6"/>
  <c r="F44" i="6"/>
  <c r="F43" i="6"/>
  <c r="F42" i="6"/>
  <c r="F41" i="6"/>
  <c r="F40" i="6"/>
  <c r="F39" i="6"/>
  <c r="W19" i="6" l="1"/>
  <c r="W21" i="6" s="1"/>
  <c r="W27" i="6" s="1"/>
  <c r="X19" i="6"/>
  <c r="X21" i="6" s="1"/>
  <c r="X27" i="6" s="1"/>
  <c r="T19" i="6"/>
  <c r="T21" i="6" s="1"/>
  <c r="T27" i="6" s="1"/>
  <c r="V19" i="6"/>
  <c r="V21" i="6" s="1"/>
  <c r="V27" i="6" s="1"/>
  <c r="U19" i="6"/>
  <c r="U21" i="6" s="1"/>
  <c r="U27" i="6" s="1"/>
  <c r="X32" i="6" l="1"/>
  <c r="X30" i="6"/>
  <c r="X31" i="6"/>
  <c r="G19" i="6"/>
  <c r="G21" i="6" s="1"/>
  <c r="G27" i="6" s="1"/>
  <c r="E19" i="6"/>
  <c r="E21" i="6" s="1"/>
  <c r="E27" i="6" s="1"/>
  <c r="D19" i="6"/>
  <c r="D21" i="6" s="1"/>
  <c r="D27" i="6" s="1"/>
  <c r="F19" i="6"/>
  <c r="F21" i="6" s="1"/>
  <c r="F27" i="6" s="1"/>
  <c r="C19" i="6"/>
  <c r="C21" i="6" s="1"/>
  <c r="C27" i="6" s="1"/>
  <c r="H19" i="6"/>
  <c r="H21" i="6" s="1"/>
  <c r="H27" i="6" s="1"/>
  <c r="H32" i="6" l="1"/>
  <c r="H30" i="6"/>
  <c r="H31" i="6"/>
</calcChain>
</file>

<file path=xl/sharedStrings.xml><?xml version="1.0" encoding="utf-8"?>
<sst xmlns="http://schemas.openxmlformats.org/spreadsheetml/2006/main" count="135" uniqueCount="87">
  <si>
    <t>ENOFUTBLQ4-22</t>
  </si>
  <si>
    <t>SYHELFUTBLQ4-22</t>
  </si>
  <si>
    <t>ENOFUTBLQ1-23</t>
  </si>
  <si>
    <t>SYHELFUTBLQ1-23</t>
  </si>
  <si>
    <t>Q1 23</t>
  </si>
  <si>
    <t>Secība</t>
  </si>
  <si>
    <t>Fin. instruments</t>
  </si>
  <si>
    <t xml:space="preserve">Ekrānšāviņš </t>
  </si>
  <si>
    <t>http://www.nasdaqomx.com/commodities/market-prices/history</t>
  </si>
  <si>
    <t>Elektroniskā saite</t>
  </si>
  <si>
    <t>Q2 23</t>
  </si>
  <si>
    <t>SYHELFUTBLQ2-23</t>
  </si>
  <si>
    <r>
      <t>Starpsumma</t>
    </r>
    <r>
      <rPr>
        <sz val="12"/>
        <color theme="1"/>
        <rFont val="Calibri"/>
        <family val="2"/>
        <charset val="186"/>
        <scheme val="minor"/>
      </rPr>
      <t xml:space="preserve"> (biržas cena bez tirgotāja uzcenojuma)</t>
    </r>
  </si>
  <si>
    <t>Elektroenerģijas nodoklis</t>
  </si>
  <si>
    <t>Balansēšana un uzcenojums (līdz 1 EUR/MWh)</t>
  </si>
  <si>
    <t>ENOFUTBLQ2-23</t>
  </si>
  <si>
    <r>
      <t xml:space="preserve">Sagaidāmā cena </t>
    </r>
    <r>
      <rPr>
        <sz val="12"/>
        <color theme="1"/>
        <rFont val="Calibri"/>
        <family val="2"/>
        <charset val="186"/>
        <scheme val="minor"/>
      </rPr>
      <t>(aplēse)</t>
    </r>
  </si>
  <si>
    <t xml:space="preserve">ENOAFUTBLM###-yy </t>
  </si>
  <si>
    <t>ENOFUTBLQ#-YY</t>
  </si>
  <si>
    <t>Ceturksnis +2</t>
  </si>
  <si>
    <t>Ceturksnis +3</t>
  </si>
  <si>
    <t>Ceturksnis +4</t>
  </si>
  <si>
    <t xml:space="preserve">SYHELAFUTBLM###-yy </t>
  </si>
  <si>
    <t>Formulas</t>
  </si>
  <si>
    <t>Mēneša aplēse 1</t>
  </si>
  <si>
    <t>Mēneša aplēse 2</t>
  </si>
  <si>
    <t>Ceturkšņa aplēse 1</t>
  </si>
  <si>
    <t>Ceturkšņa aplēse 2</t>
  </si>
  <si>
    <t>Ceturkšņa aplēse 3</t>
  </si>
  <si>
    <t>Ceturkšņa aplēse 4</t>
  </si>
  <si>
    <t xml:space="preserve">Pirmais pilnais kalendārais ceturksnis pēc tarifu stāšanās spēkā </t>
  </si>
  <si>
    <t>izmantota aplēse par pilniem ceturkšņiem (nav aizpildītas kolonnas C un D)</t>
  </si>
  <si>
    <t>izmantota aplēse ar diviem mēnešiem (kolonnas C un D abas aizpildītas)</t>
  </si>
  <si>
    <t>izmantota aplēse ar vienu mēnesi (aizpildīta viena no kolonnām C un D)</t>
  </si>
  <si>
    <t>https://www.nordpoolgroup.com/en/Market-data1/Dayahead/Area-Prices/LV/Hourly/?dd=LV&amp;view=table</t>
  </si>
  <si>
    <r>
      <rPr>
        <b/>
        <i/>
        <u/>
        <sz val="11"/>
        <color theme="1"/>
        <rFont val="Calibri"/>
        <family val="2"/>
        <charset val="186"/>
        <scheme val="minor"/>
      </rPr>
      <t>Piezīme</t>
    </r>
    <r>
      <rPr>
        <b/>
        <i/>
        <sz val="11"/>
        <color theme="1"/>
        <rFont val="Calibri"/>
        <family val="2"/>
        <charset val="186"/>
        <scheme val="minor"/>
      </rPr>
      <t>:</t>
    </r>
    <r>
      <rPr>
        <i/>
        <sz val="11"/>
        <color theme="1"/>
        <rFont val="Calibri"/>
        <family val="2"/>
        <charset val="186"/>
        <scheme val="minor"/>
      </rPr>
      <t xml:space="preserve"> aplēsi sāk gatavot, sākot ar mēnesi, kurā plānota tarifu projekta stāšanās spēkā:
* Ja tarifi stājas spēkā ar konkrēta ceturkšņa 1.mēnesi, kolonnas C un D netiek aizpildītas. 
* Ja tarifu stāšanās spēkā nesakrīt ar kalendāro ceturksni, pēc nepieciešamības aizpildāmas arī C un D kolonnas:
      * ja tarifi stājas spēkā divus mēnešus pirms jauna ceturkšņa sākuma, aizpilda abas (C un D) kolonnas;
       *  ja ja tarifi stājas spēkā vienu mēnesi pirms jauna ceturkšņa sākuma, aizpilda tikai vienu (C vai D) kolonnu.</t>
    </r>
  </si>
  <si>
    <t>Aprēķinu veikšanai aizpilda tumši dzeltenos laukus. Gaiši pelēkajos laukos sniegts skaidrojums par to, kādos gadījumos laukus ir/nav nepieciešams aizpildīt</t>
  </si>
  <si>
    <t>SYHELFUTBLQ#-YY</t>
  </si>
  <si>
    <t>FIN-LV  delta pēdējos  6 mēnešos</t>
  </si>
  <si>
    <t>Kā pirmo izmanto tarifu stāšanās spēkā mēnesi</t>
  </si>
  <si>
    <t>Latvija (LV)</t>
  </si>
  <si>
    <t>Somija (FI)</t>
  </si>
  <si>
    <t>Starpība</t>
  </si>
  <si>
    <t>maijs</t>
  </si>
  <si>
    <t>aprīlis</t>
  </si>
  <si>
    <t>marts</t>
  </si>
  <si>
    <t>februāris</t>
  </si>
  <si>
    <t>janvāris</t>
  </si>
  <si>
    <t>decembris</t>
  </si>
  <si>
    <t>Vid. Starpība (FIN-LV delta)</t>
  </si>
  <si>
    <t>Rezultāts no FIN-LV deltas aprēķina (šūna F44)</t>
  </si>
  <si>
    <t>Mēneši</t>
  </si>
  <si>
    <r>
      <t xml:space="preserve">(zemāk jāizvēlas </t>
    </r>
    <r>
      <rPr>
        <b/>
        <u/>
        <sz val="12"/>
        <color rgb="FFFF0000"/>
        <rFont val="Arial"/>
        <family val="2"/>
      </rPr>
      <t>viens</t>
    </r>
    <r>
      <rPr>
        <b/>
        <sz val="12"/>
        <color rgb="FFFF0000"/>
        <rFont val="Arial"/>
        <family val="2"/>
      </rPr>
      <t xml:space="preserve"> atbilstošais scenārijs)</t>
    </r>
  </si>
  <si>
    <t>Elektroenerģijas biržas cenas aplēse tarifu projektam:</t>
  </si>
  <si>
    <t>iepriekšējais mēnesis pirms aprēķinu veikšanas mēneša</t>
  </si>
  <si>
    <t>Aplēsei izmantoto mēnešu / ceturkšņu nosaukumi</t>
  </si>
  <si>
    <t xml:space="preserve">ENOAFUTBLMAUG-22; ENOAFUTBLMSEP-22; </t>
  </si>
  <si>
    <t>Q4 22</t>
  </si>
  <si>
    <t>Q3 23</t>
  </si>
  <si>
    <t xml:space="preserve">SYHELAFUTBLMAUG-22; SYHELAFUTBLMSEP-22; </t>
  </si>
  <si>
    <t>ENOFUTBLQ3-23</t>
  </si>
  <si>
    <t>Šobrīd izmantojam 1,01 EUR/MWh, jāpārskata līdz ar normatīvo aktu grozījumiem</t>
  </si>
  <si>
    <t>Šobrīd izmantojam 1,00 EUR/MWh, var periodiski pārskatīt</t>
  </si>
  <si>
    <r>
      <rPr>
        <b/>
        <i/>
        <u/>
        <sz val="12"/>
        <color theme="1"/>
        <rFont val="Calibri"/>
        <family val="2"/>
        <charset val="186"/>
        <scheme val="minor"/>
      </rPr>
      <t>Piezīme</t>
    </r>
    <r>
      <rPr>
        <i/>
        <sz val="12"/>
        <color theme="1"/>
        <rFont val="Calibri"/>
        <family val="2"/>
        <charset val="186"/>
        <scheme val="minor"/>
      </rPr>
      <t xml:space="preserve">: ja elektroenerģijas līgums jau ir noslēgts, 24.rindā ieraksta līgumā noteikto </t>
    </r>
    <r>
      <rPr>
        <b/>
        <i/>
        <sz val="12"/>
        <color theme="1"/>
        <rFont val="Calibri"/>
        <family val="2"/>
        <charset val="186"/>
        <scheme val="minor"/>
      </rPr>
      <t>elektroenerģijas tirgotāja uzcenojumu</t>
    </r>
    <r>
      <rPr>
        <i/>
        <sz val="12"/>
        <color theme="1"/>
        <rFont val="Calibri"/>
        <family val="2"/>
        <charset val="186"/>
        <scheme val="minor"/>
      </rPr>
      <t>, savukārt 23.rindu atstāj tukšu. Tirgotāji uzcenojumā nodokli atsevišķi neizdala.</t>
    </r>
  </si>
  <si>
    <t>SYHELFUTBLQ3-23</t>
  </si>
  <si>
    <t>izmantota aplēse ar diviem mēnešiem</t>
  </si>
  <si>
    <t xml:space="preserve">izmantota aplēse ar vienu mēnesi </t>
  </si>
  <si>
    <t>izmantota aplēse par pilniem ceturkšņiem</t>
  </si>
  <si>
    <t>Aprēķina paraugs (veikts 03.06.2022.) tarifiem, kuri stāsies spēkā 01.08.2022.</t>
  </si>
  <si>
    <t>FIN-LV deltas pēdējos 6 mēnešos aprēķins atbilstoši Aprakstam</t>
  </si>
  <si>
    <r>
      <rPr>
        <b/>
        <sz val="11"/>
        <color theme="1"/>
        <rFont val="Arial"/>
        <family val="2"/>
        <charset val="186"/>
      </rPr>
      <t>ENOAFUTBLM###-yy</t>
    </r>
    <r>
      <rPr>
        <sz val="11"/>
        <color theme="1"/>
        <rFont val="Arial"/>
        <family val="2"/>
      </rPr>
      <t xml:space="preserve">
</t>
    </r>
    <r>
      <rPr>
        <i/>
        <sz val="11"/>
        <color theme="1"/>
        <rFont val="Arial"/>
        <family val="2"/>
        <charset val="186"/>
      </rPr>
      <t>(ENOAFUTBLMAUG-22
ENOAFUTBLMSEP-22)</t>
    </r>
  </si>
  <si>
    <r>
      <rPr>
        <b/>
        <sz val="11"/>
        <color theme="1"/>
        <rFont val="Arial"/>
        <family val="2"/>
        <charset val="186"/>
      </rPr>
      <t>SYHELAFUTBLM###-yy</t>
    </r>
    <r>
      <rPr>
        <sz val="11"/>
        <color theme="1"/>
        <rFont val="Arial"/>
        <family val="2"/>
        <charset val="186"/>
      </rPr>
      <t xml:space="preserve">
</t>
    </r>
    <r>
      <rPr>
        <i/>
        <sz val="11"/>
        <color theme="1"/>
        <rFont val="Arial"/>
        <family val="2"/>
        <charset val="186"/>
      </rPr>
      <t>(SYHELAFUTBLMAUG-22 
SYHELAFUTBLMSEP-22)</t>
    </r>
  </si>
  <si>
    <r>
      <rPr>
        <b/>
        <sz val="11"/>
        <color theme="1"/>
        <rFont val="Arial"/>
        <family val="2"/>
        <charset val="186"/>
      </rPr>
      <t xml:space="preserve">Atrod </t>
    </r>
    <r>
      <rPr>
        <b/>
        <u/>
        <sz val="11"/>
        <color theme="1"/>
        <rFont val="Arial"/>
        <family val="2"/>
        <charset val="186"/>
      </rPr>
      <t>ceturkšņa</t>
    </r>
    <r>
      <rPr>
        <b/>
        <sz val="11"/>
        <color theme="1"/>
        <rFont val="Arial"/>
        <family val="2"/>
        <charset val="186"/>
      </rPr>
      <t xml:space="preserve"> nākotnes finanšu instrumentu </t>
    </r>
    <r>
      <rPr>
        <b/>
        <u/>
        <sz val="11"/>
        <color theme="1"/>
        <rFont val="Arial"/>
        <family val="2"/>
        <charset val="186"/>
      </rPr>
      <t>ENOFUTBLQ#-yy</t>
    </r>
    <r>
      <rPr>
        <b/>
        <sz val="11"/>
        <color theme="1"/>
        <rFont val="Arial"/>
        <family val="2"/>
        <charset val="186"/>
      </rPr>
      <t xml:space="preserve"> </t>
    </r>
    <r>
      <rPr>
        <i/>
        <sz val="11"/>
        <color theme="1"/>
        <rFont val="Arial"/>
        <family val="2"/>
        <charset val="186"/>
      </rPr>
      <t>(ar kuru hedžē Nord Pool biržas sistēmas cenas svārstības)</t>
    </r>
    <r>
      <rPr>
        <b/>
        <u/>
        <sz val="11"/>
        <color theme="1"/>
        <rFont val="Arial"/>
        <family val="2"/>
        <charset val="186"/>
      </rPr>
      <t xml:space="preserve">
</t>
    </r>
    <r>
      <rPr>
        <sz val="11"/>
        <color theme="1"/>
        <rFont val="Arial"/>
        <family val="2"/>
      </rPr>
      <t xml:space="preserve">
Vietnē http://www.nasdaqomx.com/commodities/market-prices/history:
   1) izvēlnē 'Types' izvēlas 'Quarter';
   2) izņem atzīmi no izvēlnes 'Traded' (ja tā ir atzīmēta);
   3) atrod nākotnes finanšu instrumentu </t>
    </r>
    <r>
      <rPr>
        <sz val="11"/>
        <color theme="1"/>
        <rFont val="Arial"/>
        <family val="2"/>
        <charset val="186"/>
      </rPr>
      <t>ENOFUTBLQ4-22, ENOFUTBLQ1-23, 
       ENOFUTBLQ2-23 un ENOFUTBLQ3-23 (skat. kolonnu DAILY FIX);
   4) rādītājus ieraksta Aprēķinu lapā attiecīgi šūnās E7, F8, G9 un H10</t>
    </r>
  </si>
  <si>
    <r>
      <rPr>
        <b/>
        <sz val="11"/>
        <color theme="1"/>
        <rFont val="Arial"/>
        <family val="2"/>
        <charset val="186"/>
      </rPr>
      <t>ENOFUTBLQ#-yy</t>
    </r>
    <r>
      <rPr>
        <sz val="11"/>
        <color theme="1"/>
        <rFont val="Arial"/>
        <family val="2"/>
      </rPr>
      <t xml:space="preserve">
</t>
    </r>
    <r>
      <rPr>
        <i/>
        <sz val="11"/>
        <color theme="1"/>
        <rFont val="Arial"/>
        <family val="2"/>
        <charset val="186"/>
      </rPr>
      <t>(ENOFUTBLQ4-22,
ENOFUTBLQ1-23,
ENOFUTBLQ2-23,
ENOFUTBLQ3-23)</t>
    </r>
  </si>
  <si>
    <r>
      <rPr>
        <b/>
        <sz val="11"/>
        <color theme="1"/>
        <rFont val="Arial"/>
        <family val="2"/>
        <charset val="186"/>
      </rPr>
      <t>SYHELFUTBLQ#-yy</t>
    </r>
    <r>
      <rPr>
        <sz val="11"/>
        <color theme="1"/>
        <rFont val="Arial"/>
        <family val="2"/>
        <charset val="186"/>
      </rPr>
      <t xml:space="preserve">
</t>
    </r>
    <r>
      <rPr>
        <i/>
        <sz val="11"/>
        <color theme="1"/>
        <rFont val="Arial"/>
        <family val="2"/>
        <charset val="186"/>
      </rPr>
      <t>(SYHELFUTBLQ4-22, 
SYHELFUTBLQ1-23, 
SYHELFUTBLQ2-23
SYHELFUTBLQ3-23)</t>
    </r>
  </si>
  <si>
    <t>Darbs aprēķinu lapā!</t>
  </si>
  <si>
    <t>finanšu instrumentu summas + eletroenerģijas tirgotāja uzcenojums</t>
  </si>
  <si>
    <t>FIN-LV pēdējo 6 mēnešu
Spot cenas starpība</t>
  </si>
  <si>
    <t xml:space="preserve">2. un 4. punktā izmantots Somijas zonas finanšu instruments, kuram ir būtiski augstāka likviditāte par Latvijas zonai piesaistīto instrumentu. Tomēr elektroenerģijas cena rēķinā ir atkarīga no Latvijas zonas cenas, tāpēc papildus nepieciešams aplēsē iekļaut novērtējumu par Latvijas un Somijas cenu zonu vēsturisko cenu starpību. Tam izmantojam vidējo vērtību pēdējo 6 mēnešu cenu starpībām.
   1) seko norādītajai saitei 
   2) izvēlas valstis 'LV' un 'FI'
   3) izvēlas periodu 'Monthly' 
   4) veic nepieciešamo salīdzinājumu par 6 pēdējiem mēnešiem 
      (darbs Aprēķinu lapā šūnu apgabalā C38:E43)  </t>
  </si>
  <si>
    <t>Darbību apraksts
 (Elektroenerģijas cenas biržā aplēsei tarifu projektam, kas stājas spēkā 2022.gada 1.augustā)*</t>
  </si>
  <si>
    <t>* Aplēsi sāk gatavot, sākot ar mēnesi, kurā plānota tarifu projekta stāšanās spēkā:
     - ja tarifi stājas spēkā ar konkrēta ceturkšņa 1.mēnesi, tad aplēsei izmanto četru ceturkšņu prognozētās cenas;
     - ja tarifi stājas spēkā divus mēnešus pirms jauna ceturkšņa sākuma, tad aplēsei izmanto šo divu mēnešu un tiem sekojošo četru ceturkšņu prognozētās cenas;
     - ja tarifi stājas spēkā vienu mēnesi pirms jauna ceturkšņa sākuma, tad aplēsei izmanto šī viena mēneša un tam sekojošo četru ceturkšņu prognozētās cenas.</t>
  </si>
  <si>
    <t>** Izmantojot finanšu instrumentu datus, var gadīties, ka konkrētajā dienā darījumi ar izvēlēto finanšu instrumentu nav notikuši. Šādā gadījumā var izmantot datus par pēdējiem notikušajiem darījumiem iepriekšējās dienās. Lai šie dati parādītos meklējumos, ieteicams izņemt atzīmi izvēlnē 'Traded'.</t>
  </si>
  <si>
    <r>
      <t xml:space="preserve">Summē 1+2+5 punktu cenas (mēnešiem) un 3+4+5 punktu cenas (ceturkšņiem) </t>
    </r>
    <r>
      <rPr>
        <b/>
        <sz val="11"/>
        <color theme="1"/>
        <rFont val="Arial"/>
        <family val="2"/>
        <charset val="186"/>
      </rPr>
      <t>plus elektroenerģijas tirgotāja uzcenojums</t>
    </r>
    <r>
      <rPr>
        <sz val="11"/>
        <color theme="1"/>
        <rFont val="Arial"/>
        <family val="2"/>
      </rPr>
      <t xml:space="preserve"> ***</t>
    </r>
  </si>
  <si>
    <r>
      <rPr>
        <b/>
        <sz val="11"/>
        <color theme="1"/>
        <rFont val="Arial"/>
        <family val="2"/>
        <charset val="186"/>
      </rPr>
      <t xml:space="preserve">Atrod </t>
    </r>
    <r>
      <rPr>
        <b/>
        <u/>
        <sz val="11"/>
        <color theme="1"/>
        <rFont val="Arial"/>
        <family val="2"/>
        <charset val="186"/>
      </rPr>
      <t>mēneša</t>
    </r>
    <r>
      <rPr>
        <b/>
        <sz val="11"/>
        <color theme="1"/>
        <rFont val="Arial"/>
        <family val="2"/>
        <charset val="186"/>
      </rPr>
      <t xml:space="preserve"> nākotnes finanšu instrumentu </t>
    </r>
    <r>
      <rPr>
        <b/>
        <u/>
        <sz val="11"/>
        <color theme="1"/>
        <rFont val="Arial"/>
        <family val="2"/>
        <charset val="186"/>
      </rPr>
      <t>ENOAFUTBLM###-yy</t>
    </r>
    <r>
      <rPr>
        <b/>
        <sz val="11"/>
        <color theme="1"/>
        <rFont val="Arial"/>
        <family val="2"/>
        <charset val="186"/>
      </rPr>
      <t xml:space="preserve"> </t>
    </r>
    <r>
      <rPr>
        <i/>
        <sz val="11"/>
        <color theme="1"/>
        <rFont val="Arial"/>
        <family val="2"/>
        <charset val="186"/>
      </rPr>
      <t>(ar kuru hedžē Nord Pool biržas sistēmas cenas svārstības)</t>
    </r>
    <r>
      <rPr>
        <b/>
        <u/>
        <sz val="11"/>
        <color theme="1"/>
        <rFont val="Arial"/>
        <family val="2"/>
        <charset val="186"/>
      </rPr>
      <t xml:space="preserve">
</t>
    </r>
    <r>
      <rPr>
        <sz val="11"/>
        <color theme="1"/>
        <rFont val="Arial"/>
        <family val="2"/>
      </rPr>
      <t xml:space="preserve">
Vietnē http://www.nasdaqomx.com/commodities/market-prices/history:
   1) izvēlnē 'Types' izvēlas 'Month';
   2) izņem atzīmi no izvēlnes 'Traded'** (ja tā ir atzīmēta);
   3) atrod nākotnes finanšu instrumentu </t>
    </r>
    <r>
      <rPr>
        <sz val="11"/>
        <color theme="1"/>
        <rFont val="Arial"/>
        <family val="2"/>
        <charset val="186"/>
      </rPr>
      <t xml:space="preserve">ENOAFUTBLMAUG-22 un ENOAFUTBLMSEP-22 
       (skat. kolonnu DAILY FIX);
   4) rādītājus ieraksta Aprēķinu lapā attiecīgi šūnās C5 un D5 </t>
    </r>
  </si>
  <si>
    <r>
      <rPr>
        <b/>
        <sz val="11"/>
        <color theme="1"/>
        <rFont val="Arial"/>
        <family val="2"/>
        <charset val="186"/>
      </rPr>
      <t xml:space="preserve">Atrod </t>
    </r>
    <r>
      <rPr>
        <b/>
        <u/>
        <sz val="11"/>
        <color theme="1"/>
        <rFont val="Arial"/>
        <family val="2"/>
        <charset val="186"/>
      </rPr>
      <t>mēneša</t>
    </r>
    <r>
      <rPr>
        <b/>
        <sz val="11"/>
        <color theme="1"/>
        <rFont val="Arial"/>
        <family val="2"/>
        <charset val="186"/>
      </rPr>
      <t xml:space="preserve"> nākotnes finanšu instrumentu </t>
    </r>
    <r>
      <rPr>
        <b/>
        <u/>
        <sz val="11"/>
        <color theme="1"/>
        <rFont val="Arial"/>
        <family val="2"/>
        <charset val="186"/>
      </rPr>
      <t>SYHELAFUTBLM###-yy</t>
    </r>
    <r>
      <rPr>
        <b/>
        <sz val="11"/>
        <color theme="1"/>
        <rFont val="Arial"/>
        <family val="2"/>
        <charset val="186"/>
      </rPr>
      <t xml:space="preserve"> </t>
    </r>
    <r>
      <rPr>
        <i/>
        <sz val="11"/>
        <color theme="1"/>
        <rFont val="Arial"/>
        <family val="2"/>
        <charset val="186"/>
      </rPr>
      <t>(ar kuru hedžē Nord Pool biržas Sistēmas cenas un Somijas tirdzniecības zonas cenu starpību)</t>
    </r>
    <r>
      <rPr>
        <b/>
        <u/>
        <sz val="11"/>
        <color theme="1"/>
        <rFont val="Arial"/>
        <family val="2"/>
        <charset val="186"/>
      </rPr>
      <t xml:space="preserve">
</t>
    </r>
    <r>
      <rPr>
        <sz val="11"/>
        <color theme="1"/>
        <rFont val="Arial"/>
        <family val="2"/>
      </rPr>
      <t xml:space="preserve">
</t>
    </r>
    <r>
      <rPr>
        <sz val="11"/>
        <color theme="0" tint="-0.499984740745262"/>
        <rFont val="Arial"/>
        <family val="2"/>
        <charset val="186"/>
      </rPr>
      <t xml:space="preserve">Vietnē http://www.nasdaqomx.com/commodities/market-prices/history:
   1) izvēlnē 'Types' izvēlas 'Month';
   2) izņem atzīmi no izvēlnes 'Traded' (ja tā ir atzīmēta);
</t>
    </r>
    <r>
      <rPr>
        <sz val="11"/>
        <color theme="1"/>
        <rFont val="Arial"/>
        <family val="2"/>
      </rPr>
      <t xml:space="preserve">   3) atrod nākotnes finanšu instrumentu </t>
    </r>
    <r>
      <rPr>
        <sz val="11"/>
        <color theme="1"/>
        <rFont val="Arial"/>
        <family val="2"/>
        <charset val="186"/>
      </rPr>
      <t xml:space="preserve">SYHELAFUTBLMAUG-22 un 
       SYHELAFUTBLMSEP-22 (skat. kolonnu DAILY FIX);
   4) rādītājus ieraksta Aprēķinu lapā attiecīgi šūnās C12 un D12 </t>
    </r>
  </si>
  <si>
    <r>
      <rPr>
        <b/>
        <sz val="11"/>
        <color theme="1"/>
        <rFont val="Arial"/>
        <family val="2"/>
        <charset val="186"/>
      </rPr>
      <t xml:space="preserve">Atrod </t>
    </r>
    <r>
      <rPr>
        <b/>
        <u/>
        <sz val="11"/>
        <color theme="1"/>
        <rFont val="Arial"/>
        <family val="2"/>
        <charset val="186"/>
      </rPr>
      <t>ceturkšņa</t>
    </r>
    <r>
      <rPr>
        <b/>
        <sz val="11"/>
        <color theme="1"/>
        <rFont val="Arial"/>
        <family val="2"/>
        <charset val="186"/>
      </rPr>
      <t xml:space="preserve"> nākotnes finanšu instrumentu </t>
    </r>
    <r>
      <rPr>
        <b/>
        <u/>
        <sz val="11"/>
        <color theme="1"/>
        <rFont val="Arial"/>
        <family val="2"/>
        <charset val="186"/>
      </rPr>
      <t>SYHELFUTBLQ#-yy</t>
    </r>
    <r>
      <rPr>
        <b/>
        <sz val="11"/>
        <color theme="1"/>
        <rFont val="Arial"/>
        <family val="2"/>
        <charset val="186"/>
      </rPr>
      <t xml:space="preserve"> </t>
    </r>
    <r>
      <rPr>
        <i/>
        <sz val="11"/>
        <color theme="1"/>
        <rFont val="Arial"/>
        <family val="2"/>
        <charset val="186"/>
      </rPr>
      <t>(ar kuru hedžē Nord Pool biržas Sistēmas cenas un Somijas tirdzniecības zonas cenu starpību)</t>
    </r>
    <r>
      <rPr>
        <b/>
        <u/>
        <sz val="11"/>
        <color theme="1"/>
        <rFont val="Arial"/>
        <family val="2"/>
        <charset val="186"/>
      </rPr>
      <t xml:space="preserve">
</t>
    </r>
    <r>
      <rPr>
        <sz val="11"/>
        <color theme="1"/>
        <rFont val="Arial"/>
        <family val="2"/>
      </rPr>
      <t xml:space="preserve">
</t>
    </r>
    <r>
      <rPr>
        <sz val="11"/>
        <color theme="0" tint="-0.499984740745262"/>
        <rFont val="Arial"/>
        <family val="2"/>
        <charset val="186"/>
      </rPr>
      <t xml:space="preserve">Vietnē http://www.nasdaqomx.com/commodities/market-prices/history:
   1) izvēlnē 'Types' izvēlas 'Quarter';
   2) izņem atzīmi no izvēlnes 'Traded' (ja tā ir atzīmēta);
</t>
    </r>
    <r>
      <rPr>
        <sz val="11"/>
        <rFont val="Arial"/>
        <family val="2"/>
        <charset val="186"/>
      </rPr>
      <t xml:space="preserve">   3) atrod nākotnes finanšu instrumentu SYHELFUTBLQ4-22, SYHELFUTBLQ1-23, 
       SYHELFUTBLQ2-23 un SYHELFUTBLQ3-23 (skat. kolonnu DAILY FIX);
   4) rādītājus ieraksta Aprēķinu lapā attiecīgi šūnās E14, F15, G16 un H17</t>
    </r>
  </si>
  <si>
    <t>*** Tarifu projektā iekļaujamo gala cenu rēķina kā vidējo svērto vai vidējo aritmētisko cenu no visām iegūtajām nākotnes cenām. Vidējo svērto cenu ieteicams izmantot tad, ja elektroenerģijas patēriņā ir novērojama izteikta sezonalitāte (svēršana pēc patēriņa apjomiem). Aprēķinu lapā piedāvātais aprēķins neietver svēršanu pēc apjomiem, tādā gadījumā nepieciešams pievienot papildu rindas.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</si>
</sst>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1"/>
      <color theme="1"/>
      <name val="Arial"/>
      <family val="2"/>
    </font>
    <font>
      <sz val="11"/>
      <color theme="0"/>
      <name val="Arial"/>
      <family val="2"/>
    </font>
    <font>
      <sz val="11"/>
      <color theme="1"/>
      <name val="Calibri"/>
      <family val="2"/>
      <scheme val="minor"/>
    </font>
    <font>
      <b/>
      <sz val="12"/>
      <color theme="1"/>
      <name val="Calibri"/>
      <family val="2"/>
      <charset val="186"/>
      <scheme val="minor"/>
    </font>
    <font>
      <sz val="12"/>
      <color theme="1"/>
      <name val="Calibri"/>
      <family val="2"/>
      <scheme val="minor"/>
    </font>
    <font>
      <sz val="12"/>
      <color theme="1"/>
      <name val="Calibri"/>
      <family val="2"/>
      <charset val="186"/>
      <scheme val="minor"/>
    </font>
    <font>
      <b/>
      <sz val="11"/>
      <color rgb="FFFF0000"/>
      <name val="Arial"/>
      <family val="2"/>
      <charset val="186"/>
    </font>
    <font>
      <sz val="11"/>
      <color theme="1"/>
      <name val="Arial"/>
      <family val="2"/>
      <charset val="186"/>
    </font>
    <font>
      <sz val="12"/>
      <color theme="8"/>
      <name val="Calibri"/>
      <family val="2"/>
      <charset val="186"/>
      <scheme val="minor"/>
    </font>
    <font>
      <sz val="12"/>
      <color rgb="FFFF0000"/>
      <name val="Calibri"/>
      <family val="2"/>
      <charset val="186"/>
      <scheme val="minor"/>
    </font>
    <font>
      <sz val="12"/>
      <name val="Calibri"/>
      <family val="2"/>
      <charset val="186"/>
      <scheme val="minor"/>
    </font>
    <font>
      <sz val="11"/>
      <color rgb="FFFF0000"/>
      <name val="Arial"/>
      <family val="2"/>
    </font>
    <font>
      <b/>
      <sz val="12"/>
      <color theme="4"/>
      <name val="Calibri"/>
      <family val="2"/>
      <charset val="186"/>
      <scheme val="minor"/>
    </font>
    <font>
      <b/>
      <sz val="11"/>
      <color theme="1"/>
      <name val="Arial"/>
      <family val="2"/>
      <charset val="186"/>
    </font>
    <font>
      <u/>
      <sz val="11"/>
      <color theme="10"/>
      <name val="Arial"/>
      <family val="2"/>
    </font>
    <font>
      <b/>
      <sz val="12"/>
      <color theme="1"/>
      <name val="Arial"/>
      <family val="2"/>
      <charset val="186"/>
    </font>
    <font>
      <b/>
      <sz val="12"/>
      <name val="Calibri"/>
      <family val="2"/>
      <charset val="186"/>
      <scheme val="minor"/>
    </font>
    <font>
      <i/>
      <sz val="11"/>
      <color theme="1"/>
      <name val="Arial"/>
      <family val="2"/>
      <charset val="186"/>
    </font>
    <font>
      <i/>
      <sz val="12"/>
      <color theme="1"/>
      <name val="Calibri"/>
      <family val="2"/>
      <charset val="186"/>
      <scheme val="minor"/>
    </font>
    <font>
      <i/>
      <sz val="11"/>
      <color theme="1"/>
      <name val="Calibri"/>
      <family val="2"/>
      <charset val="186"/>
      <scheme val="minor"/>
    </font>
    <font>
      <b/>
      <sz val="11"/>
      <color theme="1"/>
      <name val="Calibri"/>
      <family val="2"/>
      <charset val="186"/>
      <scheme val="minor"/>
    </font>
    <font>
      <b/>
      <i/>
      <sz val="11"/>
      <color theme="1"/>
      <name val="Calibri"/>
      <family val="2"/>
      <charset val="186"/>
      <scheme val="minor"/>
    </font>
    <font>
      <b/>
      <i/>
      <u/>
      <sz val="11"/>
      <color theme="1"/>
      <name val="Calibri"/>
      <family val="2"/>
      <charset val="186"/>
      <scheme val="minor"/>
    </font>
    <font>
      <b/>
      <i/>
      <sz val="12"/>
      <color theme="1"/>
      <name val="Calibri"/>
      <family val="2"/>
      <charset val="186"/>
      <scheme val="minor"/>
    </font>
    <font>
      <b/>
      <i/>
      <u/>
      <sz val="12"/>
      <color theme="1"/>
      <name val="Calibri"/>
      <family val="2"/>
      <charset val="186"/>
      <scheme val="minor"/>
    </font>
    <font>
      <b/>
      <sz val="12"/>
      <color theme="4"/>
      <name val="Arial"/>
      <family val="2"/>
      <charset val="186"/>
    </font>
    <font>
      <b/>
      <sz val="14"/>
      <color theme="4"/>
      <name val="Arial"/>
      <family val="2"/>
      <charset val="186"/>
    </font>
    <font>
      <b/>
      <sz val="12"/>
      <color rgb="FFFF0000"/>
      <name val="Arial"/>
      <family val="2"/>
    </font>
    <font>
      <b/>
      <u/>
      <sz val="12"/>
      <color rgb="FFFF0000"/>
      <name val="Arial"/>
      <family val="2"/>
    </font>
    <font>
      <sz val="12"/>
      <color theme="0"/>
      <name val="Arial"/>
      <family val="2"/>
    </font>
    <font>
      <sz val="12"/>
      <color theme="1"/>
      <name val="Arial"/>
      <family val="2"/>
    </font>
    <font>
      <sz val="12"/>
      <color rgb="FFFF0000"/>
      <name val="Arial"/>
      <family val="2"/>
    </font>
    <font>
      <b/>
      <sz val="14"/>
      <color rgb="FFFF0000"/>
      <name val="Arial"/>
      <family val="2"/>
    </font>
    <font>
      <b/>
      <sz val="14"/>
      <color rgb="FF00B050"/>
      <name val="Arial"/>
      <family val="2"/>
      <charset val="186"/>
    </font>
    <font>
      <b/>
      <u/>
      <sz val="11"/>
      <color theme="1"/>
      <name val="Arial"/>
      <family val="2"/>
      <charset val="186"/>
    </font>
    <font>
      <sz val="11"/>
      <name val="Arial"/>
      <family val="2"/>
      <charset val="186"/>
    </font>
    <font>
      <sz val="11"/>
      <color theme="0" tint="-0.499984740745262"/>
      <name val="Arial"/>
      <family val="2"/>
      <charset val="186"/>
    </font>
    <font>
      <sz val="11"/>
      <color rgb="FF92D050"/>
      <name val="Arial"/>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92D050"/>
        <bgColor indexed="64"/>
      </patternFill>
    </fill>
    <fill>
      <patternFill patternType="solid">
        <fgColor theme="7" tint="0.79998168889431442"/>
        <bgColor indexed="64"/>
      </patternFill>
    </fill>
    <fill>
      <patternFill patternType="solid">
        <fgColor rgb="FFFFFF00"/>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0" fontId="2" fillId="0" borderId="0"/>
    <xf numFmtId="0" fontId="14" fillId="0" borderId="0" applyNumberFormat="0" applyFill="0" applyBorder="0" applyAlignment="0" applyProtection="0"/>
  </cellStyleXfs>
  <cellXfs count="102">
    <xf numFmtId="0" fontId="0" fillId="0" borderId="0" xfId="0"/>
    <xf numFmtId="0" fontId="1" fillId="2" borderId="0" xfId="0" applyFont="1" applyFill="1"/>
    <xf numFmtId="0" fontId="2" fillId="3" borderId="1" xfId="1" applyFill="1" applyBorder="1"/>
    <xf numFmtId="0" fontId="3" fillId="3" borderId="1" xfId="1" applyFont="1" applyFill="1" applyBorder="1" applyAlignment="1">
      <alignment horizontal="center" vertical="center" wrapText="1"/>
    </xf>
    <xf numFmtId="0" fontId="4" fillId="2" borderId="1" xfId="1" applyFont="1" applyFill="1" applyBorder="1" applyAlignment="1">
      <alignment horizontal="left"/>
    </xf>
    <xf numFmtId="0" fontId="3" fillId="2" borderId="1" xfId="1" applyFont="1" applyFill="1" applyBorder="1" applyAlignment="1">
      <alignment horizontal="left"/>
    </xf>
    <xf numFmtId="0" fontId="0" fillId="2" borderId="0" xfId="0" applyFill="1"/>
    <xf numFmtId="0" fontId="11" fillId="2" borderId="0" xfId="0" applyFont="1" applyFill="1"/>
    <xf numFmtId="0" fontId="7" fillId="0" borderId="0" xfId="0" applyFont="1" applyFill="1" applyAlignment="1">
      <alignment horizontal="center"/>
    </xf>
    <xf numFmtId="0" fontId="12" fillId="0" borderId="1" xfId="1" applyFont="1" applyFill="1" applyBorder="1" applyAlignment="1">
      <alignment horizontal="center"/>
    </xf>
    <xf numFmtId="0" fontId="12" fillId="2" borderId="1" xfId="0" applyFont="1" applyFill="1" applyBorder="1" applyAlignment="1">
      <alignment horizontal="center"/>
    </xf>
    <xf numFmtId="2" fontId="10" fillId="0" borderId="1" xfId="1" applyNumberFormat="1" applyFont="1" applyFill="1" applyBorder="1" applyAlignment="1">
      <alignment horizontal="center"/>
    </xf>
    <xf numFmtId="0" fontId="3" fillId="3" borderId="2" xfId="1" applyFont="1" applyFill="1" applyBorder="1" applyAlignment="1">
      <alignment horizontal="center" vertical="center" wrapText="1"/>
    </xf>
    <xf numFmtId="1" fontId="10" fillId="0" borderId="1" xfId="1" applyNumberFormat="1" applyFont="1" applyFill="1" applyBorder="1" applyAlignment="1">
      <alignment horizontal="center"/>
    </xf>
    <xf numFmtId="1" fontId="8" fillId="0" borderId="1" xfId="1" applyNumberFormat="1" applyFont="1" applyFill="1" applyBorder="1" applyAlignment="1">
      <alignment horizontal="center"/>
    </xf>
    <xf numFmtId="1" fontId="5" fillId="2" borderId="1" xfId="1" applyNumberFormat="1" applyFont="1" applyFill="1" applyBorder="1" applyAlignment="1">
      <alignment horizontal="center"/>
    </xf>
    <xf numFmtId="164" fontId="12" fillId="0" borderId="1" xfId="1" applyNumberFormat="1" applyFont="1" applyFill="1" applyBorder="1" applyAlignment="1">
      <alignment horizontal="center"/>
    </xf>
    <xf numFmtId="164" fontId="12" fillId="2" borderId="1" xfId="1" applyNumberFormat="1" applyFont="1" applyFill="1" applyBorder="1" applyAlignment="1">
      <alignment horizontal="center"/>
    </xf>
    <xf numFmtId="1" fontId="9" fillId="0" borderId="1" xfId="1" applyNumberFormat="1" applyFont="1" applyFill="1" applyBorder="1" applyAlignment="1">
      <alignment horizontal="center"/>
    </xf>
    <xf numFmtId="1" fontId="9" fillId="2" borderId="1" xfId="1" applyNumberFormat="1" applyFont="1" applyFill="1" applyBorder="1" applyAlignment="1">
      <alignment horizontal="center"/>
    </xf>
    <xf numFmtId="2" fontId="6" fillId="2" borderId="0" xfId="0" applyNumberFormat="1" applyFont="1" applyFill="1" applyBorder="1" applyAlignment="1"/>
    <xf numFmtId="2" fontId="6" fillId="2" borderId="3" xfId="0" applyNumberFormat="1" applyFont="1" applyFill="1" applyBorder="1" applyAlignment="1">
      <alignment horizontal="center"/>
    </xf>
    <xf numFmtId="0" fontId="15"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5" fillId="3" borderId="4" xfId="0"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left" vertical="center" wrapText="1"/>
    </xf>
    <xf numFmtId="0" fontId="14" fillId="2" borderId="4" xfId="2" applyFill="1" applyBorder="1" applyAlignment="1">
      <alignment horizontal="center" vertical="center"/>
    </xf>
    <xf numFmtId="0" fontId="0" fillId="2" borderId="1" xfId="0" applyFill="1" applyBorder="1"/>
    <xf numFmtId="0" fontId="0" fillId="2" borderId="0" xfId="0" applyFill="1" applyAlignment="1">
      <alignment horizontal="center" vertical="center"/>
    </xf>
    <xf numFmtId="0" fontId="15" fillId="2" borderId="0" xfId="0" applyFont="1" applyFill="1"/>
    <xf numFmtId="2" fontId="5" fillId="0" borderId="1" xfId="0" applyNumberFormat="1" applyFont="1" applyFill="1" applyBorder="1" applyAlignment="1">
      <alignment horizontal="center"/>
    </xf>
    <xf numFmtId="2" fontId="11" fillId="0" borderId="1" xfId="0" applyNumberFormat="1" applyFont="1" applyFill="1" applyBorder="1"/>
    <xf numFmtId="2" fontId="1" fillId="0" borderId="1" xfId="0" applyNumberFormat="1" applyFont="1" applyFill="1" applyBorder="1"/>
    <xf numFmtId="2" fontId="9" fillId="0" borderId="1" xfId="1" applyNumberFormat="1" applyFont="1" applyFill="1" applyBorder="1" applyAlignment="1">
      <alignment horizontal="center"/>
    </xf>
    <xf numFmtId="2" fontId="5" fillId="0" borderId="1" xfId="1" applyNumberFormat="1" applyFont="1" applyFill="1" applyBorder="1" applyAlignment="1">
      <alignment horizontal="center"/>
    </xf>
    <xf numFmtId="2" fontId="5" fillId="2" borderId="1" xfId="1" applyNumberFormat="1" applyFont="1" applyFill="1" applyBorder="1" applyAlignment="1">
      <alignment horizontal="center"/>
    </xf>
    <xf numFmtId="2" fontId="5" fillId="2" borderId="1" xfId="0" applyNumberFormat="1" applyFont="1" applyFill="1" applyBorder="1" applyAlignment="1">
      <alignment horizontal="center"/>
    </xf>
    <xf numFmtId="2" fontId="12" fillId="2" borderId="1" xfId="0" applyNumberFormat="1" applyFont="1" applyFill="1" applyBorder="1" applyAlignment="1">
      <alignment horizontal="center"/>
    </xf>
    <xf numFmtId="0" fontId="16" fillId="3" borderId="1" xfId="1" applyFont="1" applyFill="1" applyBorder="1" applyAlignment="1">
      <alignment horizontal="center" vertical="center" wrapText="1"/>
    </xf>
    <xf numFmtId="0" fontId="1" fillId="2" borderId="1" xfId="0" applyFont="1" applyFill="1" applyBorder="1"/>
    <xf numFmtId="0" fontId="3" fillId="3" borderId="1" xfId="1" applyFont="1" applyFill="1" applyBorder="1" applyAlignment="1">
      <alignment horizontal="left"/>
    </xf>
    <xf numFmtId="0" fontId="17" fillId="2" borderId="0" xfId="0" applyFont="1" applyFill="1"/>
    <xf numFmtId="0" fontId="4" fillId="4" borderId="1" xfId="1" applyFont="1" applyFill="1" applyBorder="1" applyAlignment="1">
      <alignment horizontal="left"/>
    </xf>
    <xf numFmtId="0" fontId="5" fillId="4" borderId="1" xfId="1" applyFont="1" applyFill="1" applyBorder="1" applyAlignment="1">
      <alignment horizontal="left"/>
    </xf>
    <xf numFmtId="2" fontId="10" fillId="4" borderId="1" xfId="1" applyNumberFormat="1" applyFont="1" applyFill="1" applyBorder="1" applyAlignment="1">
      <alignment horizontal="center"/>
    </xf>
    <xf numFmtId="2" fontId="5" fillId="4" borderId="1" xfId="1" applyNumberFormat="1" applyFont="1" applyFill="1" applyBorder="1" applyAlignment="1">
      <alignment horizontal="center"/>
    </xf>
    <xf numFmtId="2" fontId="5" fillId="4" borderId="1" xfId="0" applyNumberFormat="1" applyFont="1" applyFill="1" applyBorder="1" applyAlignment="1">
      <alignment horizontal="center"/>
    </xf>
    <xf numFmtId="0" fontId="6" fillId="2" borderId="0" xfId="0" applyFont="1" applyFill="1"/>
    <xf numFmtId="2" fontId="0" fillId="6" borderId="7" xfId="0" applyNumberFormat="1" applyFill="1" applyBorder="1"/>
    <xf numFmtId="0" fontId="0" fillId="6" borderId="7" xfId="0" applyFill="1" applyBorder="1"/>
    <xf numFmtId="2" fontId="0" fillId="6" borderId="1" xfId="0" applyNumberFormat="1" applyFill="1" applyBorder="1"/>
    <xf numFmtId="0" fontId="0" fillId="6" borderId="1" xfId="0" applyFill="1" applyBorder="1"/>
    <xf numFmtId="2" fontId="0" fillId="6" borderId="8" xfId="0" applyNumberFormat="1" applyFill="1" applyBorder="1"/>
    <xf numFmtId="0" fontId="0" fillId="6" borderId="8" xfId="0" applyFill="1" applyBorder="1"/>
    <xf numFmtId="0" fontId="0" fillId="2" borderId="0" xfId="0" applyFill="1" applyAlignment="1">
      <alignment horizontal="right"/>
    </xf>
    <xf numFmtId="0" fontId="20" fillId="0" borderId="8" xfId="0" applyFont="1" applyBorder="1" applyAlignment="1">
      <alignment horizontal="center"/>
    </xf>
    <xf numFmtId="0" fontId="13" fillId="0" borderId="8" xfId="0" applyFont="1" applyBorder="1" applyAlignment="1">
      <alignment horizontal="center"/>
    </xf>
    <xf numFmtId="0" fontId="0" fillId="5" borderId="0" xfId="0" applyFill="1" applyAlignment="1">
      <alignment horizontal="right"/>
    </xf>
    <xf numFmtId="2" fontId="12" fillId="8" borderId="1" xfId="1" applyNumberFormat="1" applyFont="1" applyFill="1" applyBorder="1" applyAlignment="1">
      <alignment horizontal="center"/>
    </xf>
    <xf numFmtId="2" fontId="0" fillId="8" borderId="1" xfId="0" applyNumberFormat="1" applyFill="1" applyBorder="1"/>
    <xf numFmtId="0" fontId="25" fillId="2" borderId="0" xfId="0" applyFont="1" applyFill="1" applyAlignment="1">
      <alignment horizontal="left" vertical="center"/>
    </xf>
    <xf numFmtId="0" fontId="27" fillId="2" borderId="0" xfId="0" applyFont="1" applyFill="1" applyAlignment="1">
      <alignment horizontal="left"/>
    </xf>
    <xf numFmtId="0" fontId="29" fillId="2" borderId="0" xfId="0" applyFont="1" applyFill="1"/>
    <xf numFmtId="0" fontId="30" fillId="0" borderId="0" xfId="0" applyFont="1" applyFill="1" applyAlignment="1">
      <alignment horizontal="center"/>
    </xf>
    <xf numFmtId="0" fontId="31" fillId="2" borderId="0" xfId="0" applyFont="1" applyFill="1"/>
    <xf numFmtId="0" fontId="30" fillId="2" borderId="0" xfId="0" applyFont="1" applyFill="1"/>
    <xf numFmtId="0" fontId="32" fillId="0" borderId="0" xfId="0" applyFont="1" applyFill="1" applyAlignment="1">
      <alignment horizontal="right"/>
    </xf>
    <xf numFmtId="0" fontId="13" fillId="0" borderId="8" xfId="0" applyFont="1" applyBorder="1" applyAlignment="1"/>
    <xf numFmtId="0" fontId="20" fillId="0" borderId="8" xfId="0" applyFont="1" applyBorder="1" applyAlignment="1"/>
    <xf numFmtId="2" fontId="15" fillId="8" borderId="3" xfId="0" applyNumberFormat="1" applyFont="1" applyFill="1" applyBorder="1"/>
    <xf numFmtId="0" fontId="16" fillId="6" borderId="1" xfId="1" applyFont="1" applyFill="1" applyBorder="1" applyAlignment="1">
      <alignment horizontal="center" vertical="center" wrapText="1"/>
    </xf>
    <xf numFmtId="17" fontId="16" fillId="6" borderId="1" xfId="1" applyNumberFormat="1" applyFont="1" applyFill="1" applyBorder="1" applyAlignment="1">
      <alignment horizontal="center" vertical="center" wrapText="1"/>
    </xf>
    <xf numFmtId="2" fontId="6" fillId="9" borderId="3" xfId="0" applyNumberFormat="1" applyFont="1" applyFill="1" applyBorder="1" applyAlignment="1">
      <alignment horizontal="center"/>
    </xf>
    <xf numFmtId="2" fontId="6" fillId="7" borderId="3" xfId="0" applyNumberFormat="1" applyFont="1" applyFill="1" applyBorder="1" applyAlignment="1">
      <alignment horizontal="center"/>
    </xf>
    <xf numFmtId="0" fontId="0" fillId="5" borderId="0" xfId="0" applyFill="1"/>
    <xf numFmtId="0" fontId="14" fillId="2" borderId="0" xfId="2" applyFill="1" applyAlignment="1">
      <alignment horizontal="center" vertical="center" wrapText="1"/>
    </xf>
    <xf numFmtId="0" fontId="7" fillId="2" borderId="1" xfId="0" applyFont="1" applyFill="1" applyBorder="1" applyAlignment="1">
      <alignment horizontal="left" vertical="center" wrapText="1"/>
    </xf>
    <xf numFmtId="0" fontId="0" fillId="2" borderId="1" xfId="0" applyFill="1" applyBorder="1" applyAlignment="1">
      <alignment horizontal="center" vertical="center" wrapText="1"/>
    </xf>
    <xf numFmtId="0" fontId="7" fillId="2" borderId="1" xfId="0" applyFont="1" applyFill="1" applyBorder="1" applyAlignment="1">
      <alignment horizontal="center" vertical="center" wrapText="1"/>
    </xf>
    <xf numFmtId="0" fontId="34" fillId="2" borderId="4" xfId="0" applyFont="1" applyFill="1" applyBorder="1" applyAlignment="1">
      <alignment horizontal="center" vertical="center"/>
    </xf>
    <xf numFmtId="0" fontId="37" fillId="7" borderId="0" xfId="0" applyFont="1" applyFill="1"/>
    <xf numFmtId="0" fontId="15" fillId="2" borderId="0" xfId="0" applyFont="1" applyFill="1" applyBorder="1" applyAlignment="1">
      <alignment horizontal="left" vertical="top" wrapTex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6" xfId="0" applyFill="1" applyBorder="1" applyAlignment="1">
      <alignment horizontal="center"/>
    </xf>
    <xf numFmtId="0" fontId="0" fillId="2" borderId="7" xfId="0" applyFill="1" applyBorder="1" applyAlignment="1">
      <alignment horizontal="center"/>
    </xf>
    <xf numFmtId="0" fontId="20" fillId="0" borderId="0" xfId="0" applyFont="1" applyAlignment="1">
      <alignment horizontal="right"/>
    </xf>
    <xf numFmtId="0" fontId="20" fillId="0" borderId="9" xfId="0" applyFont="1" applyBorder="1" applyAlignment="1">
      <alignment horizontal="right"/>
    </xf>
    <xf numFmtId="0" fontId="20" fillId="0" borderId="10" xfId="0" applyFont="1" applyBorder="1" applyAlignment="1">
      <alignment horizontal="right"/>
    </xf>
    <xf numFmtId="0" fontId="33" fillId="2" borderId="0" xfId="0" applyFont="1" applyFill="1" applyBorder="1" applyAlignment="1">
      <alignment horizontal="left" vertical="center" wrapText="1"/>
    </xf>
    <xf numFmtId="0" fontId="18" fillId="5" borderId="4" xfId="1" applyFont="1" applyFill="1" applyBorder="1" applyAlignment="1">
      <alignment horizontal="left" vertical="center" wrapText="1"/>
    </xf>
    <xf numFmtId="0" fontId="18" fillId="5" borderId="5" xfId="1" applyFont="1" applyFill="1" applyBorder="1" applyAlignment="1">
      <alignment horizontal="left" vertical="center" wrapText="1"/>
    </xf>
    <xf numFmtId="0" fontId="18" fillId="5" borderId="2" xfId="1" applyFont="1" applyFill="1" applyBorder="1" applyAlignment="1">
      <alignment horizontal="left" vertical="center" wrapText="1"/>
    </xf>
    <xf numFmtId="0" fontId="19" fillId="5" borderId="4" xfId="1" applyFont="1" applyFill="1" applyBorder="1" applyAlignment="1">
      <alignment horizontal="left" vertical="center" wrapText="1"/>
    </xf>
    <xf numFmtId="0" fontId="19" fillId="5" borderId="5" xfId="1" applyFont="1" applyFill="1" applyBorder="1" applyAlignment="1">
      <alignment horizontal="left" vertical="center" wrapText="1"/>
    </xf>
    <xf numFmtId="0" fontId="19" fillId="5" borderId="2" xfId="1" applyFont="1" applyFill="1" applyBorder="1" applyAlignment="1">
      <alignment horizontal="left" vertical="center" wrapText="1"/>
    </xf>
    <xf numFmtId="0" fontId="26" fillId="0" borderId="0" xfId="0" applyFont="1" applyFill="1" applyBorder="1" applyAlignment="1">
      <alignment horizontal="left" vertical="center" wrapText="1"/>
    </xf>
  </cellXfs>
  <cellStyles count="3">
    <cellStyle name="Hipersaite" xfId="2" builtinId="8"/>
    <cellStyle name="Normal 2" xfId="1" xr:uid="{F18C7906-5473-4435-B2BC-6C5C5BD09E84}"/>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122466</xdr:colOff>
      <xdr:row>3</xdr:row>
      <xdr:rowOff>24078</xdr:rowOff>
    </xdr:from>
    <xdr:to>
      <xdr:col>4</xdr:col>
      <xdr:colOff>6803572</xdr:colOff>
      <xdr:row>3</xdr:row>
      <xdr:rowOff>2701903</xdr:rowOff>
    </xdr:to>
    <xdr:pic>
      <xdr:nvPicPr>
        <xdr:cNvPr id="4" name="Attēls 3">
          <a:extLst>
            <a:ext uri="{FF2B5EF4-FFF2-40B4-BE49-F238E27FC236}">
              <a16:creationId xmlns:a16="http://schemas.microsoft.com/office/drawing/2014/main" id="{AF97A94D-4DF6-27BF-A744-F9AAF52EAB0A}"/>
            </a:ext>
          </a:extLst>
        </xdr:cNvPr>
        <xdr:cNvPicPr>
          <a:picLocks noChangeAspect="1"/>
        </xdr:cNvPicPr>
      </xdr:nvPicPr>
      <xdr:blipFill>
        <a:blip xmlns:r="http://schemas.openxmlformats.org/officeDocument/2006/relationships" r:embed="rId1"/>
        <a:stretch>
          <a:fillRect/>
        </a:stretch>
      </xdr:blipFill>
      <xdr:spPr>
        <a:xfrm>
          <a:off x="14450787" y="813292"/>
          <a:ext cx="6681106" cy="2677825"/>
        </a:xfrm>
        <a:prstGeom prst="rect">
          <a:avLst/>
        </a:prstGeom>
      </xdr:spPr>
    </xdr:pic>
    <xdr:clientData/>
  </xdr:twoCellAnchor>
  <xdr:twoCellAnchor editAs="oneCell">
    <xdr:from>
      <xdr:col>4</xdr:col>
      <xdr:colOff>122464</xdr:colOff>
      <xdr:row>4</xdr:row>
      <xdr:rowOff>340178</xdr:rowOff>
    </xdr:from>
    <xdr:to>
      <xdr:col>4</xdr:col>
      <xdr:colOff>6830786</xdr:colOff>
      <xdr:row>4</xdr:row>
      <xdr:rowOff>851033</xdr:rowOff>
    </xdr:to>
    <xdr:pic>
      <xdr:nvPicPr>
        <xdr:cNvPr id="6" name="Attēls 5">
          <a:extLst>
            <a:ext uri="{FF2B5EF4-FFF2-40B4-BE49-F238E27FC236}">
              <a16:creationId xmlns:a16="http://schemas.microsoft.com/office/drawing/2014/main" id="{AD5FC35E-D7BC-D16E-80B5-6081104F701E}"/>
            </a:ext>
          </a:extLst>
        </xdr:cNvPr>
        <xdr:cNvPicPr>
          <a:picLocks noChangeAspect="1"/>
        </xdr:cNvPicPr>
      </xdr:nvPicPr>
      <xdr:blipFill>
        <a:blip xmlns:r="http://schemas.openxmlformats.org/officeDocument/2006/relationships" r:embed="rId2"/>
        <a:stretch>
          <a:fillRect/>
        </a:stretch>
      </xdr:blipFill>
      <xdr:spPr>
        <a:xfrm>
          <a:off x="14450785" y="3905249"/>
          <a:ext cx="6708322" cy="510855"/>
        </a:xfrm>
        <a:prstGeom prst="rect">
          <a:avLst/>
        </a:prstGeom>
      </xdr:spPr>
    </xdr:pic>
    <xdr:clientData/>
  </xdr:twoCellAnchor>
  <xdr:twoCellAnchor editAs="oneCell">
    <xdr:from>
      <xdr:col>4</xdr:col>
      <xdr:colOff>13605</xdr:colOff>
      <xdr:row>5</xdr:row>
      <xdr:rowOff>91203</xdr:rowOff>
    </xdr:from>
    <xdr:to>
      <xdr:col>4</xdr:col>
      <xdr:colOff>6957628</xdr:colOff>
      <xdr:row>5</xdr:row>
      <xdr:rowOff>3088821</xdr:rowOff>
    </xdr:to>
    <xdr:pic>
      <xdr:nvPicPr>
        <xdr:cNvPr id="7" name="Attēls 6">
          <a:extLst>
            <a:ext uri="{FF2B5EF4-FFF2-40B4-BE49-F238E27FC236}">
              <a16:creationId xmlns:a16="http://schemas.microsoft.com/office/drawing/2014/main" id="{FDF22CE0-BF69-7CB7-64AF-E54C779FA0FC}"/>
            </a:ext>
          </a:extLst>
        </xdr:cNvPr>
        <xdr:cNvPicPr>
          <a:picLocks noChangeAspect="1"/>
        </xdr:cNvPicPr>
      </xdr:nvPicPr>
      <xdr:blipFill>
        <a:blip xmlns:r="http://schemas.openxmlformats.org/officeDocument/2006/relationships" r:embed="rId3"/>
        <a:stretch>
          <a:fillRect/>
        </a:stretch>
      </xdr:blipFill>
      <xdr:spPr>
        <a:xfrm>
          <a:off x="14341926" y="5574882"/>
          <a:ext cx="6944023" cy="2997618"/>
        </a:xfrm>
        <a:prstGeom prst="rect">
          <a:avLst/>
        </a:prstGeom>
      </xdr:spPr>
    </xdr:pic>
    <xdr:clientData/>
  </xdr:twoCellAnchor>
  <xdr:twoCellAnchor editAs="oneCell">
    <xdr:from>
      <xdr:col>4</xdr:col>
      <xdr:colOff>163286</xdr:colOff>
      <xdr:row>6</xdr:row>
      <xdr:rowOff>285749</xdr:rowOff>
    </xdr:from>
    <xdr:to>
      <xdr:col>4</xdr:col>
      <xdr:colOff>6946452</xdr:colOff>
      <xdr:row>6</xdr:row>
      <xdr:rowOff>1197428</xdr:rowOff>
    </xdr:to>
    <xdr:pic>
      <xdr:nvPicPr>
        <xdr:cNvPr id="8" name="Attēls 7">
          <a:extLst>
            <a:ext uri="{FF2B5EF4-FFF2-40B4-BE49-F238E27FC236}">
              <a16:creationId xmlns:a16="http://schemas.microsoft.com/office/drawing/2014/main" id="{7AD7EBC4-FE82-A83A-1775-D77041CC09EB}"/>
            </a:ext>
          </a:extLst>
        </xdr:cNvPr>
        <xdr:cNvPicPr>
          <a:picLocks noChangeAspect="1"/>
        </xdr:cNvPicPr>
      </xdr:nvPicPr>
      <xdr:blipFill>
        <a:blip xmlns:r="http://schemas.openxmlformats.org/officeDocument/2006/relationships" r:embed="rId4"/>
        <a:stretch>
          <a:fillRect/>
        </a:stretch>
      </xdr:blipFill>
      <xdr:spPr>
        <a:xfrm>
          <a:off x="14491607" y="8994320"/>
          <a:ext cx="6783166" cy="911679"/>
        </a:xfrm>
        <a:prstGeom prst="rect">
          <a:avLst/>
        </a:prstGeom>
      </xdr:spPr>
    </xdr:pic>
    <xdr:clientData/>
  </xdr:twoCellAnchor>
  <xdr:twoCellAnchor editAs="oneCell">
    <xdr:from>
      <xdr:col>4</xdr:col>
      <xdr:colOff>108858</xdr:colOff>
      <xdr:row>9</xdr:row>
      <xdr:rowOff>272143</xdr:rowOff>
    </xdr:from>
    <xdr:to>
      <xdr:col>4</xdr:col>
      <xdr:colOff>6908224</xdr:colOff>
      <xdr:row>9</xdr:row>
      <xdr:rowOff>1761892</xdr:rowOff>
    </xdr:to>
    <xdr:pic>
      <xdr:nvPicPr>
        <xdr:cNvPr id="9" name="Attēls 8">
          <a:extLst>
            <a:ext uri="{FF2B5EF4-FFF2-40B4-BE49-F238E27FC236}">
              <a16:creationId xmlns:a16="http://schemas.microsoft.com/office/drawing/2014/main" id="{95D3DD19-3AA2-5731-CFF3-59476405338D}"/>
            </a:ext>
          </a:extLst>
        </xdr:cNvPr>
        <xdr:cNvPicPr>
          <a:picLocks noChangeAspect="1"/>
        </xdr:cNvPicPr>
      </xdr:nvPicPr>
      <xdr:blipFill>
        <a:blip xmlns:r="http://schemas.openxmlformats.org/officeDocument/2006/relationships" r:embed="rId5"/>
        <a:stretch>
          <a:fillRect/>
        </a:stretch>
      </xdr:blipFill>
      <xdr:spPr>
        <a:xfrm>
          <a:off x="14437179" y="14219464"/>
          <a:ext cx="6799366" cy="1489749"/>
        </a:xfrm>
        <a:prstGeom prst="rect">
          <a:avLst/>
        </a:prstGeom>
      </xdr:spPr>
    </xdr:pic>
    <xdr:clientData/>
  </xdr:twoCellAnchor>
  <xdr:twoCellAnchor editAs="oneCell">
    <xdr:from>
      <xdr:col>4</xdr:col>
      <xdr:colOff>231321</xdr:colOff>
      <xdr:row>7</xdr:row>
      <xdr:rowOff>176893</xdr:rowOff>
    </xdr:from>
    <xdr:to>
      <xdr:col>4</xdr:col>
      <xdr:colOff>2177143</xdr:colOff>
      <xdr:row>8</xdr:row>
      <xdr:rowOff>311937</xdr:rowOff>
    </xdr:to>
    <xdr:pic>
      <xdr:nvPicPr>
        <xdr:cNvPr id="19" name="Attēls 18">
          <a:extLst>
            <a:ext uri="{FF2B5EF4-FFF2-40B4-BE49-F238E27FC236}">
              <a16:creationId xmlns:a16="http://schemas.microsoft.com/office/drawing/2014/main" id="{6B8375CD-E29E-346B-DE95-1C24976DF5A1}"/>
            </a:ext>
          </a:extLst>
        </xdr:cNvPr>
        <xdr:cNvPicPr>
          <a:picLocks noChangeAspect="1"/>
        </xdr:cNvPicPr>
      </xdr:nvPicPr>
      <xdr:blipFill>
        <a:blip xmlns:r="http://schemas.openxmlformats.org/officeDocument/2006/relationships" r:embed="rId6"/>
        <a:stretch>
          <a:fillRect/>
        </a:stretch>
      </xdr:blipFill>
      <xdr:spPr>
        <a:xfrm>
          <a:off x="14559642" y="10776857"/>
          <a:ext cx="1945822" cy="1468544"/>
        </a:xfrm>
        <a:prstGeom prst="rect">
          <a:avLst/>
        </a:prstGeom>
      </xdr:spPr>
    </xdr:pic>
    <xdr:clientData/>
  </xdr:twoCellAnchor>
  <xdr:twoCellAnchor editAs="oneCell">
    <xdr:from>
      <xdr:col>4</xdr:col>
      <xdr:colOff>2136321</xdr:colOff>
      <xdr:row>7</xdr:row>
      <xdr:rowOff>285750</xdr:rowOff>
    </xdr:from>
    <xdr:to>
      <xdr:col>4</xdr:col>
      <xdr:colOff>6971649</xdr:colOff>
      <xdr:row>8</xdr:row>
      <xdr:rowOff>530679</xdr:rowOff>
    </xdr:to>
    <xdr:pic>
      <xdr:nvPicPr>
        <xdr:cNvPr id="20" name="Attēls 19">
          <a:extLst>
            <a:ext uri="{FF2B5EF4-FFF2-40B4-BE49-F238E27FC236}">
              <a16:creationId xmlns:a16="http://schemas.microsoft.com/office/drawing/2014/main" id="{163FABE0-494B-ADCE-C14D-BAD2E786DCDD}"/>
            </a:ext>
          </a:extLst>
        </xdr:cNvPr>
        <xdr:cNvPicPr>
          <a:picLocks noChangeAspect="1"/>
        </xdr:cNvPicPr>
      </xdr:nvPicPr>
      <xdr:blipFill>
        <a:blip xmlns:r="http://schemas.openxmlformats.org/officeDocument/2006/relationships" r:embed="rId7"/>
        <a:stretch>
          <a:fillRect/>
        </a:stretch>
      </xdr:blipFill>
      <xdr:spPr>
        <a:xfrm>
          <a:off x="16464642" y="10885714"/>
          <a:ext cx="4835328" cy="1578429"/>
        </a:xfrm>
        <a:prstGeom prst="rect">
          <a:avLst/>
        </a:prstGeom>
      </xdr:spPr>
    </xdr:pic>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nasdaqomx.com/commodities/market-prices/history" TargetMode="External"/><Relationship Id="rId7" Type="http://schemas.openxmlformats.org/officeDocument/2006/relationships/drawing" Target="../drawings/drawing1.xml"/><Relationship Id="rId2" Type="http://schemas.openxmlformats.org/officeDocument/2006/relationships/hyperlink" Target="http://www.nasdaqomx.com/commodities/market-prices/history" TargetMode="External"/><Relationship Id="rId1" Type="http://schemas.openxmlformats.org/officeDocument/2006/relationships/hyperlink" Target="http://www.nasdaqomx.com/commodities/market-prices/history" TargetMode="External"/><Relationship Id="rId6" Type="http://schemas.openxmlformats.org/officeDocument/2006/relationships/printerSettings" Target="../printerSettings/printerSettings1.bin"/><Relationship Id="rId5" Type="http://schemas.openxmlformats.org/officeDocument/2006/relationships/hyperlink" Target="https://www.nordpoolgroup.com/en/Market-data1/Dayahead/Area-Prices/LV/Hourly/?dd=LV&amp;view=table" TargetMode="External"/><Relationship Id="rId4" Type="http://schemas.openxmlformats.org/officeDocument/2006/relationships/hyperlink" Target="http://www.nasdaqomx.com/commodities/market-prices/histor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57D9E-F5C3-455B-A658-7D3AB3D545F4}">
  <sheetPr>
    <tabColor theme="4" tint="0.79998168889431442"/>
  </sheetPr>
  <dimension ref="A1:F17"/>
  <sheetViews>
    <sheetView zoomScale="50" zoomScaleNormal="50" workbookViewId="0">
      <pane xSplit="1" ySplit="3" topLeftCell="B10" activePane="bottomRight" state="frozen"/>
      <selection pane="topRight" activeCell="B1" sqref="B1"/>
      <selection pane="bottomLeft" activeCell="A4" sqref="A4"/>
      <selection pane="bottomRight" activeCell="B14" sqref="B14:F14"/>
    </sheetView>
  </sheetViews>
  <sheetFormatPr defaultColWidth="8.625" defaultRowHeight="14.25" x14ac:dyDescent="0.2"/>
  <cols>
    <col min="1" max="1" width="7" style="6" customWidth="1"/>
    <col min="2" max="2" width="78.5" style="6" customWidth="1"/>
    <col min="3" max="3" width="44.75" style="6" customWidth="1"/>
    <col min="4" max="4" width="57.625" style="6" customWidth="1"/>
    <col min="5" max="5" width="92.5" style="6" customWidth="1"/>
    <col min="6" max="16384" width="8.625" style="6"/>
  </cols>
  <sheetData>
    <row r="1" spans="1:6" ht="21" customHeight="1" x14ac:dyDescent="0.2"/>
    <row r="2" spans="1:6" ht="1.5" hidden="1" customHeight="1" x14ac:dyDescent="0.2"/>
    <row r="3" spans="1:6" ht="47.25" x14ac:dyDescent="0.2">
      <c r="A3" s="22" t="s">
        <v>5</v>
      </c>
      <c r="B3" s="23" t="s">
        <v>79</v>
      </c>
      <c r="C3" s="22" t="s">
        <v>6</v>
      </c>
      <c r="D3" s="24" t="s">
        <v>9</v>
      </c>
      <c r="E3" s="22" t="s">
        <v>7</v>
      </c>
    </row>
    <row r="4" spans="1:6" ht="219" customHeight="1" x14ac:dyDescent="0.2">
      <c r="A4" s="25">
        <v>1</v>
      </c>
      <c r="B4" s="77" t="s">
        <v>83</v>
      </c>
      <c r="C4" s="79" t="s">
        <v>70</v>
      </c>
      <c r="D4" s="27" t="s">
        <v>8</v>
      </c>
      <c r="E4" s="28"/>
    </row>
    <row r="5" spans="1:6" ht="151.5" customHeight="1" x14ac:dyDescent="0.2">
      <c r="A5" s="25">
        <v>2</v>
      </c>
      <c r="B5" s="77" t="s">
        <v>84</v>
      </c>
      <c r="C5" s="79" t="s">
        <v>71</v>
      </c>
      <c r="D5" s="27" t="s">
        <v>8</v>
      </c>
      <c r="E5" s="28"/>
    </row>
    <row r="6" spans="1:6" ht="254.25" customHeight="1" x14ac:dyDescent="0.2">
      <c r="A6" s="25">
        <v>3</v>
      </c>
      <c r="B6" s="77" t="s">
        <v>72</v>
      </c>
      <c r="C6" s="79" t="s">
        <v>73</v>
      </c>
      <c r="D6" s="27" t="s">
        <v>8</v>
      </c>
      <c r="E6" s="28"/>
    </row>
    <row r="7" spans="1:6" ht="149.25" customHeight="1" x14ac:dyDescent="0.2">
      <c r="A7" s="25">
        <v>4</v>
      </c>
      <c r="B7" s="77" t="s">
        <v>85</v>
      </c>
      <c r="C7" s="79" t="s">
        <v>74</v>
      </c>
      <c r="D7" s="27" t="s">
        <v>8</v>
      </c>
      <c r="E7" s="28"/>
    </row>
    <row r="8" spans="1:6" ht="105" customHeight="1" x14ac:dyDescent="0.2">
      <c r="A8" s="83">
        <v>5</v>
      </c>
      <c r="B8" s="85" t="s">
        <v>78</v>
      </c>
      <c r="C8" s="87" t="s">
        <v>77</v>
      </c>
      <c r="D8" s="76" t="s">
        <v>34</v>
      </c>
      <c r="E8" s="89"/>
    </row>
    <row r="9" spans="1:6" s="29" customFormat="1" ht="100.5" customHeight="1" x14ac:dyDescent="0.2">
      <c r="A9" s="84"/>
      <c r="B9" s="86"/>
      <c r="C9" s="88"/>
      <c r="D9" s="80" t="s">
        <v>75</v>
      </c>
      <c r="E9" s="90"/>
    </row>
    <row r="10" spans="1:6" s="29" customFormat="1" ht="178.5" customHeight="1" x14ac:dyDescent="0.2">
      <c r="A10" s="25">
        <v>4</v>
      </c>
      <c r="B10" s="26" t="s">
        <v>82</v>
      </c>
      <c r="C10" s="78" t="s">
        <v>76</v>
      </c>
      <c r="D10" s="80" t="s">
        <v>75</v>
      </c>
      <c r="E10" s="25"/>
    </row>
    <row r="11" spans="1:6" s="30" customFormat="1" ht="15.75" customHeight="1" x14ac:dyDescent="0.25"/>
    <row r="12" spans="1:6" ht="66.75" customHeight="1" x14ac:dyDescent="0.2">
      <c r="B12" s="82" t="s">
        <v>80</v>
      </c>
      <c r="C12" s="82"/>
      <c r="D12" s="82"/>
      <c r="E12" s="82"/>
      <c r="F12" s="82"/>
    </row>
    <row r="13" spans="1:6" ht="38.25" customHeight="1" x14ac:dyDescent="0.2">
      <c r="B13" s="82" t="s">
        <v>81</v>
      </c>
      <c r="C13" s="82"/>
      <c r="D13" s="82"/>
      <c r="E13" s="82"/>
      <c r="F13" s="82"/>
    </row>
    <row r="14" spans="1:6" ht="38.450000000000003" customHeight="1" x14ac:dyDescent="0.2">
      <c r="B14" s="82" t="s">
        <v>86</v>
      </c>
      <c r="C14" s="82"/>
      <c r="D14" s="82"/>
      <c r="E14" s="82"/>
      <c r="F14" s="82"/>
    </row>
    <row r="17" spans="2:2" ht="15" x14ac:dyDescent="0.25">
      <c r="B17" s="48"/>
    </row>
  </sheetData>
  <mergeCells count="7">
    <mergeCell ref="B13:F13"/>
    <mergeCell ref="B14:F14"/>
    <mergeCell ref="B12:F12"/>
    <mergeCell ref="A8:A9"/>
    <mergeCell ref="B8:B9"/>
    <mergeCell ref="C8:C9"/>
    <mergeCell ref="E8:E9"/>
  </mergeCells>
  <hyperlinks>
    <hyperlink ref="D4" r:id="rId1" xr:uid="{D49350EA-124E-46C2-B331-C333C8ACB853}"/>
    <hyperlink ref="D5" r:id="rId2" xr:uid="{A3EF4D06-769E-4FDC-BD5C-7B06A323EE80}"/>
    <hyperlink ref="D6" r:id="rId3" xr:uid="{A7B8416E-ACC6-43EF-9E88-CD88C07AF6AA}"/>
    <hyperlink ref="D7" r:id="rId4" xr:uid="{55640DC0-9636-48D3-8DAA-B97AA0901062}"/>
    <hyperlink ref="D8" r:id="rId5" xr:uid="{FEEDB009-18ED-406A-AFA9-4BB41ED5EC4B}"/>
  </hyperlinks>
  <pageMargins left="0.7" right="0.7"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1CD37-42D4-4E59-9DE6-BAAEA9728009}">
  <sheetPr>
    <tabColor theme="5" tint="0.59999389629810485"/>
  </sheetPr>
  <dimension ref="A1:X125"/>
  <sheetViews>
    <sheetView tabSelected="1" zoomScale="70" zoomScaleNormal="70" workbookViewId="0">
      <selection activeCell="N3" sqref="N3"/>
    </sheetView>
  </sheetViews>
  <sheetFormatPr defaultColWidth="8.625" defaultRowHeight="14.25" x14ac:dyDescent="0.2"/>
  <cols>
    <col min="1" max="1" width="4.75" style="6" customWidth="1"/>
    <col min="2" max="2" width="44.625" style="6" customWidth="1"/>
    <col min="3" max="4" width="18.625" style="8" customWidth="1"/>
    <col min="5" max="8" width="18.625" style="6" customWidth="1"/>
    <col min="9" max="15" width="8.625" style="1"/>
    <col min="16" max="16" width="10.5" style="1" customWidth="1"/>
    <col min="17" max="17" width="1.625" style="1" customWidth="1"/>
    <col min="18" max="18" width="45.75" style="1" customWidth="1"/>
    <col min="19" max="20" width="18.625" style="1" customWidth="1"/>
    <col min="21" max="24" width="18.625" style="6" customWidth="1"/>
    <col min="25" max="16384" width="8.625" style="6"/>
  </cols>
  <sheetData>
    <row r="1" spans="1:24" ht="42.75" customHeight="1" x14ac:dyDescent="0.2">
      <c r="B1" s="101" t="s">
        <v>36</v>
      </c>
      <c r="C1" s="101"/>
      <c r="D1" s="101"/>
      <c r="E1" s="101"/>
      <c r="F1" s="101"/>
      <c r="G1" s="101"/>
      <c r="H1" s="101"/>
      <c r="Q1" s="81"/>
      <c r="R1" s="94" t="s">
        <v>68</v>
      </c>
      <c r="S1" s="94"/>
      <c r="T1" s="94"/>
      <c r="U1" s="94"/>
      <c r="V1" s="94"/>
      <c r="W1" s="94"/>
      <c r="X1" s="94"/>
    </row>
    <row r="2" spans="1:24" ht="16.5" customHeight="1" x14ac:dyDescent="0.2">
      <c r="C2" s="71"/>
      <c r="D2" s="71"/>
      <c r="E2" s="71"/>
      <c r="F2" s="71"/>
      <c r="G2" s="71"/>
      <c r="H2" s="71"/>
      <c r="I2" s="42" t="s">
        <v>55</v>
      </c>
      <c r="Q2" s="81"/>
      <c r="S2" s="72">
        <v>44774</v>
      </c>
      <c r="T2" s="72">
        <v>44805</v>
      </c>
      <c r="U2" s="71" t="s">
        <v>57</v>
      </c>
      <c r="V2" s="71" t="s">
        <v>4</v>
      </c>
      <c r="W2" s="71" t="s">
        <v>10</v>
      </c>
      <c r="X2" s="71" t="s">
        <v>58</v>
      </c>
    </row>
    <row r="3" spans="1:24" ht="15.75" x14ac:dyDescent="0.25">
      <c r="B3" s="2"/>
      <c r="C3" s="39" t="s">
        <v>24</v>
      </c>
      <c r="D3" s="39" t="s">
        <v>25</v>
      </c>
      <c r="E3" s="3" t="s">
        <v>26</v>
      </c>
      <c r="F3" s="3" t="s">
        <v>27</v>
      </c>
      <c r="G3" s="3" t="s">
        <v>28</v>
      </c>
      <c r="H3" s="12" t="s">
        <v>29</v>
      </c>
      <c r="Q3" s="81"/>
      <c r="R3" s="2"/>
      <c r="S3" s="39" t="s">
        <v>24</v>
      </c>
      <c r="T3" s="39" t="s">
        <v>25</v>
      </c>
      <c r="U3" s="3" t="s">
        <v>26</v>
      </c>
      <c r="V3" s="3" t="s">
        <v>27</v>
      </c>
      <c r="W3" s="3" t="s">
        <v>28</v>
      </c>
      <c r="X3" s="12" t="s">
        <v>29</v>
      </c>
    </row>
    <row r="4" spans="1:24" ht="88.5" customHeight="1" x14ac:dyDescent="0.2">
      <c r="B4" s="98" t="s">
        <v>35</v>
      </c>
      <c r="C4" s="99"/>
      <c r="D4" s="99"/>
      <c r="E4" s="99"/>
      <c r="F4" s="99"/>
      <c r="G4" s="99"/>
      <c r="H4" s="100"/>
      <c r="Q4" s="81"/>
      <c r="R4" s="98" t="s">
        <v>35</v>
      </c>
      <c r="S4" s="99"/>
      <c r="T4" s="99"/>
      <c r="U4" s="99"/>
      <c r="V4" s="99"/>
      <c r="W4" s="99"/>
      <c r="X4" s="100"/>
    </row>
    <row r="5" spans="1:24" s="1" customFormat="1" ht="15.75" x14ac:dyDescent="0.25">
      <c r="B5" s="43" t="s">
        <v>17</v>
      </c>
      <c r="C5" s="45"/>
      <c r="D5" s="45"/>
      <c r="E5" s="40"/>
      <c r="F5" s="13"/>
      <c r="G5" s="13"/>
      <c r="H5" s="13"/>
      <c r="I5" s="42" t="s">
        <v>39</v>
      </c>
      <c r="J5" s="7"/>
      <c r="Q5" s="81"/>
      <c r="R5" s="43" t="s">
        <v>56</v>
      </c>
      <c r="S5" s="45">
        <v>106.63</v>
      </c>
      <c r="T5" s="45">
        <v>120</v>
      </c>
      <c r="U5" s="40"/>
      <c r="V5" s="13"/>
      <c r="W5" s="13"/>
      <c r="X5" s="13"/>
    </row>
    <row r="6" spans="1:24" s="1" customFormat="1" ht="15.75" x14ac:dyDescent="0.25">
      <c r="B6" s="4"/>
      <c r="C6" s="11"/>
      <c r="D6" s="11"/>
      <c r="E6" s="40"/>
      <c r="F6" s="13"/>
      <c r="G6" s="13"/>
      <c r="H6" s="13"/>
      <c r="J6" s="7"/>
      <c r="Q6" s="81"/>
      <c r="R6" s="4"/>
      <c r="S6" s="11"/>
      <c r="T6" s="11"/>
      <c r="U6" s="40"/>
      <c r="V6" s="13"/>
      <c r="W6" s="13"/>
      <c r="X6" s="13"/>
    </row>
    <row r="7" spans="1:24" s="1" customFormat="1" ht="15.75" x14ac:dyDescent="0.25">
      <c r="B7" s="44" t="s">
        <v>18</v>
      </c>
      <c r="C7" s="13"/>
      <c r="D7" s="13"/>
      <c r="E7" s="45"/>
      <c r="F7" s="13"/>
      <c r="G7" s="13"/>
      <c r="H7" s="13"/>
      <c r="I7" s="42" t="s">
        <v>30</v>
      </c>
      <c r="J7" s="7"/>
      <c r="Q7" s="81"/>
      <c r="R7" s="44" t="s">
        <v>0</v>
      </c>
      <c r="S7" s="13"/>
      <c r="T7" s="13"/>
      <c r="U7" s="45">
        <v>127.23</v>
      </c>
      <c r="V7" s="13"/>
      <c r="W7" s="13"/>
      <c r="X7" s="13"/>
    </row>
    <row r="8" spans="1:24" s="1" customFormat="1" ht="15.75" x14ac:dyDescent="0.25">
      <c r="B8" s="44" t="s">
        <v>18</v>
      </c>
      <c r="C8" s="13"/>
      <c r="D8" s="13"/>
      <c r="E8" s="13"/>
      <c r="F8" s="45"/>
      <c r="G8" s="11"/>
      <c r="H8" s="11"/>
      <c r="I8" s="42" t="s">
        <v>19</v>
      </c>
      <c r="J8" s="7"/>
      <c r="Q8" s="81"/>
      <c r="R8" s="44" t="s">
        <v>2</v>
      </c>
      <c r="S8" s="13"/>
      <c r="T8" s="13"/>
      <c r="U8" s="13"/>
      <c r="V8" s="45">
        <v>135.1</v>
      </c>
      <c r="W8" s="11"/>
      <c r="X8" s="11"/>
    </row>
    <row r="9" spans="1:24" s="1" customFormat="1" ht="15.75" x14ac:dyDescent="0.25">
      <c r="A9" s="1" t="s">
        <v>2</v>
      </c>
      <c r="B9" s="44" t="s">
        <v>18</v>
      </c>
      <c r="C9" s="13"/>
      <c r="D9" s="13"/>
      <c r="E9" s="13"/>
      <c r="F9" s="11"/>
      <c r="G9" s="45"/>
      <c r="H9" s="11"/>
      <c r="I9" s="42" t="s">
        <v>20</v>
      </c>
      <c r="J9" s="7"/>
      <c r="Q9" s="81"/>
      <c r="R9" s="44" t="s">
        <v>15</v>
      </c>
      <c r="S9" s="13"/>
      <c r="T9" s="13"/>
      <c r="U9" s="13"/>
      <c r="V9" s="11"/>
      <c r="W9" s="45">
        <v>77.180000000000007</v>
      </c>
      <c r="X9" s="11"/>
    </row>
    <row r="10" spans="1:24" s="1" customFormat="1" ht="15.75" x14ac:dyDescent="0.25">
      <c r="B10" s="44" t="s">
        <v>18</v>
      </c>
      <c r="C10" s="13"/>
      <c r="D10" s="13"/>
      <c r="E10" s="13"/>
      <c r="F10" s="11"/>
      <c r="G10" s="11"/>
      <c r="H10" s="45"/>
      <c r="I10" s="42" t="s">
        <v>21</v>
      </c>
      <c r="J10" s="7"/>
      <c r="Q10" s="81"/>
      <c r="R10" s="44" t="s">
        <v>60</v>
      </c>
      <c r="S10" s="13"/>
      <c r="T10" s="13"/>
      <c r="U10" s="13"/>
      <c r="V10" s="11"/>
      <c r="W10" s="11"/>
      <c r="X10" s="45">
        <v>50</v>
      </c>
    </row>
    <row r="11" spans="1:24" s="1" customFormat="1" ht="15.6" customHeight="1" x14ac:dyDescent="0.25">
      <c r="B11" s="4"/>
      <c r="C11" s="11"/>
      <c r="D11" s="11"/>
      <c r="E11" s="11"/>
      <c r="F11" s="11"/>
      <c r="G11" s="11"/>
      <c r="H11" s="11"/>
      <c r="J11" s="7"/>
      <c r="Q11" s="81"/>
      <c r="R11" s="4"/>
      <c r="S11" s="11"/>
      <c r="T11" s="11"/>
      <c r="U11" s="11"/>
      <c r="V11" s="11"/>
      <c r="W11" s="11"/>
      <c r="X11" s="11"/>
    </row>
    <row r="12" spans="1:24" s="1" customFormat="1" ht="15.75" x14ac:dyDescent="0.25">
      <c r="B12" s="43" t="s">
        <v>22</v>
      </c>
      <c r="C12" s="45"/>
      <c r="D12" s="45"/>
      <c r="E12" s="19"/>
      <c r="F12" s="32"/>
      <c r="G12" s="33"/>
      <c r="H12" s="33"/>
      <c r="I12" s="42" t="s">
        <v>39</v>
      </c>
      <c r="Q12" s="81"/>
      <c r="R12" s="43" t="s">
        <v>59</v>
      </c>
      <c r="S12" s="45">
        <v>7</v>
      </c>
      <c r="T12" s="45">
        <v>8</v>
      </c>
      <c r="U12" s="19"/>
      <c r="V12" s="32"/>
      <c r="W12" s="33"/>
      <c r="X12" s="33"/>
    </row>
    <row r="13" spans="1:24" s="1" customFormat="1" ht="15.75" x14ac:dyDescent="0.25">
      <c r="B13" s="4"/>
      <c r="C13" s="18"/>
      <c r="D13" s="18"/>
      <c r="E13" s="19"/>
      <c r="F13" s="34"/>
      <c r="G13" s="31"/>
      <c r="H13" s="35"/>
      <c r="I13" s="42" t="s">
        <v>30</v>
      </c>
      <c r="Q13" s="81"/>
      <c r="R13" s="4"/>
      <c r="S13" s="18"/>
      <c r="T13" s="18"/>
      <c r="U13" s="19"/>
      <c r="V13" s="34"/>
      <c r="W13" s="31"/>
      <c r="X13" s="35"/>
    </row>
    <row r="14" spans="1:24" s="1" customFormat="1" ht="15.75" x14ac:dyDescent="0.25">
      <c r="B14" s="44" t="s">
        <v>37</v>
      </c>
      <c r="C14" s="18"/>
      <c r="D14" s="18"/>
      <c r="E14" s="45"/>
      <c r="F14" s="34"/>
      <c r="G14" s="31"/>
      <c r="H14" s="35"/>
      <c r="I14" s="42" t="s">
        <v>19</v>
      </c>
      <c r="Q14" s="81"/>
      <c r="R14" s="44" t="s">
        <v>1</v>
      </c>
      <c r="S14" s="18"/>
      <c r="T14" s="18"/>
      <c r="U14" s="45">
        <v>8.5</v>
      </c>
      <c r="V14" s="34"/>
      <c r="W14" s="31"/>
      <c r="X14" s="35"/>
    </row>
    <row r="15" spans="1:24" s="1" customFormat="1" ht="15.75" x14ac:dyDescent="0.25">
      <c r="B15" s="44" t="s">
        <v>37</v>
      </c>
      <c r="C15" s="14"/>
      <c r="D15" s="14"/>
      <c r="E15" s="15"/>
      <c r="F15" s="46"/>
      <c r="G15" s="31"/>
      <c r="H15" s="35"/>
      <c r="I15" s="42" t="s">
        <v>20</v>
      </c>
      <c r="Q15" s="81"/>
      <c r="R15" s="44" t="s">
        <v>3</v>
      </c>
      <c r="S15" s="14"/>
      <c r="T15" s="14"/>
      <c r="U15" s="15"/>
      <c r="V15" s="46">
        <v>7.75</v>
      </c>
      <c r="W15" s="31"/>
      <c r="X15" s="35"/>
    </row>
    <row r="16" spans="1:24" s="1" customFormat="1" ht="15.75" x14ac:dyDescent="0.25">
      <c r="B16" s="44" t="s">
        <v>37</v>
      </c>
      <c r="C16" s="14"/>
      <c r="D16" s="14"/>
      <c r="E16" s="15"/>
      <c r="F16" s="36"/>
      <c r="G16" s="47"/>
      <c r="H16" s="36"/>
      <c r="I16" s="42" t="s">
        <v>21</v>
      </c>
      <c r="Q16" s="81"/>
      <c r="R16" s="44" t="s">
        <v>11</v>
      </c>
      <c r="S16" s="14"/>
      <c r="T16" s="14"/>
      <c r="U16" s="15"/>
      <c r="V16" s="36"/>
      <c r="W16" s="47">
        <v>6.5</v>
      </c>
      <c r="X16" s="36"/>
    </row>
    <row r="17" spans="2:24" s="1" customFormat="1" ht="15.75" x14ac:dyDescent="0.25">
      <c r="B17" s="44" t="s">
        <v>37</v>
      </c>
      <c r="C17" s="14"/>
      <c r="D17" s="14"/>
      <c r="E17" s="15"/>
      <c r="F17" s="36"/>
      <c r="G17" s="37"/>
      <c r="H17" s="46"/>
      <c r="Q17" s="81"/>
      <c r="R17" s="44" t="s">
        <v>64</v>
      </c>
      <c r="S17" s="14"/>
      <c r="T17" s="14"/>
      <c r="U17" s="15"/>
      <c r="V17" s="36"/>
      <c r="W17" s="37"/>
      <c r="X17" s="46">
        <v>-4.5</v>
      </c>
    </row>
    <row r="18" spans="2:24" s="1" customFormat="1" ht="15.75" x14ac:dyDescent="0.25">
      <c r="B18" s="4"/>
      <c r="C18" s="14"/>
      <c r="D18" s="14"/>
      <c r="E18" s="15"/>
      <c r="F18" s="36"/>
      <c r="G18" s="37"/>
      <c r="H18" s="36"/>
      <c r="Q18" s="81"/>
      <c r="R18" s="4"/>
      <c r="S18" s="14"/>
      <c r="T18" s="14"/>
      <c r="U18" s="15"/>
      <c r="V18" s="36"/>
      <c r="W18" s="37"/>
      <c r="X18" s="36"/>
    </row>
    <row r="19" spans="2:24" s="1" customFormat="1" ht="15.75" x14ac:dyDescent="0.25">
      <c r="B19" s="4" t="s">
        <v>38</v>
      </c>
      <c r="C19" s="59">
        <f>F44</f>
        <v>0</v>
      </c>
      <c r="D19" s="59">
        <f>F44</f>
        <v>0</v>
      </c>
      <c r="E19" s="59">
        <f>F44</f>
        <v>0</v>
      </c>
      <c r="F19" s="59">
        <f>F44</f>
        <v>0</v>
      </c>
      <c r="G19" s="59">
        <f>F44</f>
        <v>0</v>
      </c>
      <c r="H19" s="59">
        <f>F44</f>
        <v>0</v>
      </c>
      <c r="I19" s="42" t="s">
        <v>50</v>
      </c>
      <c r="Q19" s="81"/>
      <c r="R19" s="4" t="s">
        <v>38</v>
      </c>
      <c r="S19" s="59">
        <f>V44</f>
        <v>36.186666666666675</v>
      </c>
      <c r="T19" s="59">
        <f>V44</f>
        <v>36.186666666666675</v>
      </c>
      <c r="U19" s="59">
        <f>V44</f>
        <v>36.186666666666675</v>
      </c>
      <c r="V19" s="59">
        <f>V44</f>
        <v>36.186666666666675</v>
      </c>
      <c r="W19" s="59">
        <f>V44</f>
        <v>36.186666666666675</v>
      </c>
      <c r="X19" s="59">
        <f>V44</f>
        <v>36.186666666666675</v>
      </c>
    </row>
    <row r="20" spans="2:24" s="1" customFormat="1" ht="15.75" x14ac:dyDescent="0.25">
      <c r="B20" s="4"/>
      <c r="C20" s="9"/>
      <c r="D20" s="9"/>
      <c r="E20" s="10"/>
      <c r="F20" s="38"/>
      <c r="G20" s="38"/>
      <c r="H20" s="38"/>
      <c r="Q20" s="81"/>
      <c r="R20" s="4"/>
      <c r="S20" s="9"/>
      <c r="T20" s="9"/>
      <c r="U20" s="10"/>
      <c r="V20" s="38"/>
      <c r="W20" s="38"/>
      <c r="X20" s="38"/>
    </row>
    <row r="21" spans="2:24" s="1" customFormat="1" ht="15.75" x14ac:dyDescent="0.25">
      <c r="B21" s="5" t="s">
        <v>12</v>
      </c>
      <c r="C21" s="59">
        <f>SUM(C5:C19)</f>
        <v>0</v>
      </c>
      <c r="D21" s="59">
        <f>SUM(D5:D19)</f>
        <v>0</v>
      </c>
      <c r="E21" s="59">
        <f t="shared" ref="E21:H21" si="0">SUM(E5:E19)</f>
        <v>0</v>
      </c>
      <c r="F21" s="59">
        <f t="shared" si="0"/>
        <v>0</v>
      </c>
      <c r="G21" s="59">
        <f t="shared" si="0"/>
        <v>0</v>
      </c>
      <c r="H21" s="59">
        <f t="shared" si="0"/>
        <v>0</v>
      </c>
      <c r="I21" s="42" t="s">
        <v>23</v>
      </c>
      <c r="Q21" s="81"/>
      <c r="R21" s="5" t="s">
        <v>12</v>
      </c>
      <c r="S21" s="59">
        <f>SUM(S5:S19)</f>
        <v>149.81666666666666</v>
      </c>
      <c r="T21" s="59">
        <f>SUM(T5:T19)</f>
        <v>164.18666666666667</v>
      </c>
      <c r="U21" s="59">
        <f t="shared" ref="U21:X21" si="1">SUM(U5:U19)</f>
        <v>171.91666666666669</v>
      </c>
      <c r="V21" s="59">
        <f t="shared" si="1"/>
        <v>179.03666666666666</v>
      </c>
      <c r="W21" s="59">
        <f t="shared" si="1"/>
        <v>119.86666666666667</v>
      </c>
      <c r="X21" s="59">
        <f t="shared" si="1"/>
        <v>81.686666666666667</v>
      </c>
    </row>
    <row r="22" spans="2:24" s="1" customFormat="1" ht="15.75" x14ac:dyDescent="0.25">
      <c r="B22" s="4"/>
      <c r="C22" s="16"/>
      <c r="D22" s="16"/>
      <c r="E22" s="17"/>
      <c r="F22" s="38"/>
      <c r="G22" s="38"/>
      <c r="H22" s="38"/>
      <c r="Q22" s="81"/>
      <c r="R22" s="4"/>
      <c r="S22" s="16"/>
      <c r="T22" s="16"/>
      <c r="U22" s="17"/>
      <c r="V22" s="38"/>
      <c r="W22" s="38"/>
      <c r="X22" s="38"/>
    </row>
    <row r="23" spans="2:24" s="1" customFormat="1" ht="15.75" x14ac:dyDescent="0.25">
      <c r="B23" s="4" t="s">
        <v>13</v>
      </c>
      <c r="C23" s="47"/>
      <c r="D23" s="47"/>
      <c r="E23" s="47"/>
      <c r="F23" s="47"/>
      <c r="G23" s="47"/>
      <c r="H23" s="47"/>
      <c r="I23" s="42" t="s">
        <v>61</v>
      </c>
      <c r="Q23" s="81"/>
      <c r="R23" s="4" t="s">
        <v>13</v>
      </c>
      <c r="S23" s="47">
        <v>1.01</v>
      </c>
      <c r="T23" s="47">
        <v>1.01</v>
      </c>
      <c r="U23" s="47">
        <v>1.01</v>
      </c>
      <c r="V23" s="47">
        <v>1.01</v>
      </c>
      <c r="W23" s="47">
        <v>1.01</v>
      </c>
      <c r="X23" s="47">
        <v>1.01</v>
      </c>
    </row>
    <row r="24" spans="2:24" s="1" customFormat="1" ht="15.75" x14ac:dyDescent="0.25">
      <c r="B24" s="4" t="s">
        <v>14</v>
      </c>
      <c r="C24" s="47"/>
      <c r="D24" s="47"/>
      <c r="E24" s="47"/>
      <c r="F24" s="47"/>
      <c r="G24" s="47"/>
      <c r="H24" s="47"/>
      <c r="I24" s="42" t="s">
        <v>62</v>
      </c>
      <c r="Q24" s="81"/>
      <c r="R24" s="4" t="s">
        <v>14</v>
      </c>
      <c r="S24" s="47">
        <v>1</v>
      </c>
      <c r="T24" s="47">
        <v>1</v>
      </c>
      <c r="U24" s="47">
        <v>1</v>
      </c>
      <c r="V24" s="47">
        <v>1</v>
      </c>
      <c r="W24" s="47">
        <v>1</v>
      </c>
      <c r="X24" s="47">
        <v>1</v>
      </c>
    </row>
    <row r="25" spans="2:24" s="1" customFormat="1" ht="39.950000000000003" customHeight="1" x14ac:dyDescent="0.2">
      <c r="B25" s="95" t="s">
        <v>63</v>
      </c>
      <c r="C25" s="96"/>
      <c r="D25" s="96"/>
      <c r="E25" s="96"/>
      <c r="F25" s="96"/>
      <c r="G25" s="96"/>
      <c r="H25" s="97"/>
      <c r="I25" s="42"/>
      <c r="Q25" s="81"/>
      <c r="R25" s="95" t="s">
        <v>63</v>
      </c>
      <c r="S25" s="96"/>
      <c r="T25" s="96"/>
      <c r="U25" s="96"/>
      <c r="V25" s="96"/>
      <c r="W25" s="96"/>
      <c r="X25" s="97"/>
    </row>
    <row r="26" spans="2:24" s="1" customFormat="1" ht="15.75" x14ac:dyDescent="0.25">
      <c r="B26" s="4"/>
      <c r="C26" s="16"/>
      <c r="D26" s="16"/>
      <c r="E26" s="17"/>
      <c r="F26" s="38"/>
      <c r="G26" s="38"/>
      <c r="H26" s="38"/>
      <c r="Q26" s="81"/>
      <c r="R26" s="4"/>
      <c r="S26" s="16"/>
      <c r="T26" s="16"/>
      <c r="U26" s="17"/>
      <c r="V26" s="38"/>
      <c r="W26" s="38"/>
      <c r="X26" s="38"/>
    </row>
    <row r="27" spans="2:24" s="1" customFormat="1" ht="20.100000000000001" customHeight="1" x14ac:dyDescent="0.25">
      <c r="B27" s="41" t="s">
        <v>16</v>
      </c>
      <c r="C27" s="59">
        <f>C21+C23+C24</f>
        <v>0</v>
      </c>
      <c r="D27" s="59">
        <f>D21+D23+D24</f>
        <v>0</v>
      </c>
      <c r="E27" s="59">
        <f t="shared" ref="E27:H27" si="2">E21+E23+E24</f>
        <v>0</v>
      </c>
      <c r="F27" s="59">
        <f t="shared" si="2"/>
        <v>0</v>
      </c>
      <c r="G27" s="59">
        <f t="shared" si="2"/>
        <v>0</v>
      </c>
      <c r="H27" s="59">
        <f t="shared" si="2"/>
        <v>0</v>
      </c>
      <c r="I27" s="42" t="s">
        <v>23</v>
      </c>
      <c r="Q27" s="81"/>
      <c r="R27" s="41" t="s">
        <v>16</v>
      </c>
      <c r="S27" s="59">
        <f>S21+S23+S24</f>
        <v>151.82666666666665</v>
      </c>
      <c r="T27" s="59">
        <f>T21+T23+T24</f>
        <v>166.19666666666666</v>
      </c>
      <c r="U27" s="59">
        <f t="shared" ref="U27:X27" si="3">U21+U23+U24</f>
        <v>173.92666666666668</v>
      </c>
      <c r="V27" s="59">
        <f t="shared" si="3"/>
        <v>181.04666666666665</v>
      </c>
      <c r="W27" s="59">
        <f t="shared" si="3"/>
        <v>121.87666666666668</v>
      </c>
      <c r="X27" s="59">
        <f t="shared" si="3"/>
        <v>83.696666666666673</v>
      </c>
    </row>
    <row r="28" spans="2:24" s="1" customFormat="1" x14ac:dyDescent="0.2">
      <c r="B28" s="6"/>
      <c r="C28" s="8"/>
      <c r="D28" s="8"/>
      <c r="E28" s="6"/>
      <c r="F28" s="6"/>
      <c r="G28" s="6"/>
      <c r="H28" s="6"/>
      <c r="Q28" s="81"/>
      <c r="R28" s="6"/>
      <c r="S28" s="8"/>
      <c r="T28" s="8"/>
      <c r="U28" s="6"/>
      <c r="V28" s="6"/>
      <c r="W28" s="6"/>
      <c r="X28" s="6"/>
    </row>
    <row r="29" spans="2:24" s="1" customFormat="1" ht="21.6" customHeight="1" thickBot="1" x14ac:dyDescent="0.3">
      <c r="C29" s="67" t="s">
        <v>53</v>
      </c>
      <c r="D29" s="62" t="s">
        <v>52</v>
      </c>
      <c r="E29" s="63"/>
      <c r="F29" s="63"/>
      <c r="G29" s="63"/>
      <c r="J29" s="20"/>
      <c r="K29" s="20"/>
      <c r="Q29" s="81"/>
      <c r="S29" s="67" t="s">
        <v>53</v>
      </c>
      <c r="T29" s="62" t="s">
        <v>52</v>
      </c>
      <c r="U29" s="63"/>
      <c r="V29" s="63"/>
      <c r="W29" s="63"/>
    </row>
    <row r="30" spans="2:24" ht="16.5" thickBot="1" x14ac:dyDescent="0.3">
      <c r="C30" s="64"/>
      <c r="D30" s="65" t="s">
        <v>32</v>
      </c>
      <c r="E30" s="66"/>
      <c r="F30" s="66"/>
      <c r="G30" s="66"/>
      <c r="H30" s="73">
        <f>(C27*1+D27*1+E27*3+F27*3+G27*3+H27*3)/14</f>
        <v>0</v>
      </c>
      <c r="I30" s="42" t="s">
        <v>23</v>
      </c>
      <c r="Q30" s="81"/>
      <c r="R30" s="6"/>
      <c r="S30" s="64"/>
      <c r="T30" s="65" t="s">
        <v>65</v>
      </c>
      <c r="U30" s="66"/>
      <c r="V30" s="66"/>
      <c r="W30" s="66"/>
      <c r="X30" s="74">
        <f>(S27*1+T27*1+U27*3+V27*3+W27*3+X27*3)/14</f>
        <v>142.83309523809524</v>
      </c>
    </row>
    <row r="31" spans="2:24" ht="16.5" thickBot="1" x14ac:dyDescent="0.3">
      <c r="C31" s="64"/>
      <c r="D31" s="65" t="s">
        <v>33</v>
      </c>
      <c r="E31" s="66"/>
      <c r="F31" s="66"/>
      <c r="G31" s="66"/>
      <c r="H31" s="73">
        <f>(C27*1+D27*1+E27*3+F27*3+G27*3+H27*3)/13</f>
        <v>0</v>
      </c>
      <c r="I31" s="42" t="s">
        <v>23</v>
      </c>
      <c r="Q31" s="81"/>
      <c r="R31" s="6"/>
      <c r="S31" s="64"/>
      <c r="T31" s="65" t="s">
        <v>66</v>
      </c>
      <c r="U31" s="66"/>
      <c r="V31" s="66"/>
      <c r="W31" s="66"/>
      <c r="X31" s="21">
        <f>(S27*1+T27*1+U27*3+V27*3+W27*3+X27*3)/13</f>
        <v>153.82025641025641</v>
      </c>
    </row>
    <row r="32" spans="2:24" ht="16.5" thickBot="1" x14ac:dyDescent="0.3">
      <c r="C32" s="64"/>
      <c r="D32" s="65" t="s">
        <v>31</v>
      </c>
      <c r="E32" s="66"/>
      <c r="F32" s="66"/>
      <c r="G32" s="66"/>
      <c r="H32" s="73">
        <f>(E27*3+F27*3+G27*3+H27*3)/12</f>
        <v>0</v>
      </c>
      <c r="I32" s="42" t="s">
        <v>23</v>
      </c>
      <c r="Q32" s="81"/>
      <c r="R32" s="6"/>
      <c r="S32" s="64"/>
      <c r="T32" s="65" t="s">
        <v>67</v>
      </c>
      <c r="U32" s="66"/>
      <c r="V32" s="66"/>
      <c r="W32" s="66"/>
      <c r="X32" s="21">
        <f>(U27*3+V27*3+W27*3+X27*3)/12</f>
        <v>140.13666666666668</v>
      </c>
    </row>
    <row r="33" spans="1:22" x14ac:dyDescent="0.2">
      <c r="Q33" s="81"/>
    </row>
    <row r="34" spans="1:22" x14ac:dyDescent="0.2">
      <c r="C34" s="6"/>
      <c r="D34" s="6"/>
      <c r="Q34" s="81"/>
    </row>
    <row r="35" spans="1:22" x14ac:dyDescent="0.2">
      <c r="C35" s="6"/>
      <c r="D35" s="6"/>
      <c r="Q35" s="81"/>
    </row>
    <row r="36" spans="1:22" ht="22.5" customHeight="1" x14ac:dyDescent="0.2">
      <c r="C36" s="61" t="s">
        <v>69</v>
      </c>
      <c r="D36" s="6"/>
      <c r="Q36" s="81"/>
      <c r="S36" s="61" t="s">
        <v>69</v>
      </c>
    </row>
    <row r="37" spans="1:22" ht="15.75" thickBot="1" x14ac:dyDescent="0.3">
      <c r="C37" s="57" t="s">
        <v>51</v>
      </c>
      <c r="D37" s="56" t="s">
        <v>40</v>
      </c>
      <c r="E37" s="56" t="s">
        <v>41</v>
      </c>
      <c r="F37" s="56" t="s">
        <v>42</v>
      </c>
      <c r="Q37" s="81"/>
      <c r="S37" s="68" t="s">
        <v>51</v>
      </c>
      <c r="T37" s="69" t="s">
        <v>40</v>
      </c>
      <c r="U37" s="69" t="s">
        <v>41</v>
      </c>
      <c r="V37" s="69" t="s">
        <v>42</v>
      </c>
    </row>
    <row r="38" spans="1:22" ht="15.75" customHeight="1" x14ac:dyDescent="0.2">
      <c r="A38" s="75"/>
      <c r="B38" s="58" t="s">
        <v>54</v>
      </c>
      <c r="C38" s="50"/>
      <c r="D38" s="49"/>
      <c r="E38" s="50"/>
      <c r="F38" s="60">
        <f>D38-E38</f>
        <v>0</v>
      </c>
      <c r="G38" s="42" t="s">
        <v>23</v>
      </c>
      <c r="Q38" s="81"/>
      <c r="S38" s="50" t="s">
        <v>43</v>
      </c>
      <c r="T38" s="49">
        <v>164.2</v>
      </c>
      <c r="U38" s="50">
        <v>132.66</v>
      </c>
      <c r="V38" s="60">
        <f>T38-U38</f>
        <v>31.539999999999992</v>
      </c>
    </row>
    <row r="39" spans="1:22" x14ac:dyDescent="0.2">
      <c r="B39" s="55"/>
      <c r="C39" s="52"/>
      <c r="D39" s="51"/>
      <c r="E39" s="52"/>
      <c r="F39" s="60">
        <f>D39-E39</f>
        <v>0</v>
      </c>
      <c r="G39" s="42" t="s">
        <v>23</v>
      </c>
      <c r="Q39" s="81"/>
      <c r="S39" s="52" t="s">
        <v>44</v>
      </c>
      <c r="T39" s="51">
        <v>109.4</v>
      </c>
      <c r="U39" s="52">
        <v>79.36</v>
      </c>
      <c r="V39" s="60">
        <f>T39-U39</f>
        <v>30.040000000000006</v>
      </c>
    </row>
    <row r="40" spans="1:22" x14ac:dyDescent="0.2">
      <c r="C40" s="52"/>
      <c r="D40" s="52"/>
      <c r="E40" s="52"/>
      <c r="F40" s="60">
        <f t="shared" ref="F40:F43" si="4">D40-E40</f>
        <v>0</v>
      </c>
      <c r="G40" s="42" t="s">
        <v>23</v>
      </c>
      <c r="Q40" s="81"/>
      <c r="S40" s="52" t="s">
        <v>45</v>
      </c>
      <c r="T40" s="52">
        <v>167.22</v>
      </c>
      <c r="U40" s="52">
        <v>86.48</v>
      </c>
      <c r="V40" s="60">
        <f t="shared" ref="V40:V43" si="5">T40-U40</f>
        <v>80.739999999999995</v>
      </c>
    </row>
    <row r="41" spans="1:22" x14ac:dyDescent="0.2">
      <c r="C41" s="52"/>
      <c r="D41" s="52"/>
      <c r="E41" s="52"/>
      <c r="F41" s="60">
        <f t="shared" si="4"/>
        <v>0</v>
      </c>
      <c r="G41" s="42" t="s">
        <v>23</v>
      </c>
      <c r="Q41" s="81"/>
      <c r="S41" s="52" t="s">
        <v>46</v>
      </c>
      <c r="T41" s="52">
        <v>104.72</v>
      </c>
      <c r="U41" s="52">
        <v>81.040000000000006</v>
      </c>
      <c r="V41" s="60">
        <f t="shared" si="5"/>
        <v>23.679999999999993</v>
      </c>
    </row>
    <row r="42" spans="1:22" x14ac:dyDescent="0.2">
      <c r="C42" s="52"/>
      <c r="D42" s="52"/>
      <c r="E42" s="52"/>
      <c r="F42" s="60">
        <f t="shared" si="4"/>
        <v>0</v>
      </c>
      <c r="G42" s="42" t="s">
        <v>23</v>
      </c>
      <c r="Q42" s="81"/>
      <c r="S42" s="52" t="s">
        <v>47</v>
      </c>
      <c r="T42" s="52">
        <v>143.81</v>
      </c>
      <c r="U42" s="52">
        <v>106.71</v>
      </c>
      <c r="V42" s="60">
        <f t="shared" si="5"/>
        <v>37.100000000000009</v>
      </c>
    </row>
    <row r="43" spans="1:22" ht="15" thickBot="1" x14ac:dyDescent="0.25">
      <c r="C43" s="54"/>
      <c r="D43" s="53"/>
      <c r="E43" s="54"/>
      <c r="F43" s="60">
        <f t="shared" si="4"/>
        <v>0</v>
      </c>
      <c r="G43" s="42" t="s">
        <v>23</v>
      </c>
      <c r="Q43" s="81"/>
      <c r="S43" s="54" t="s">
        <v>48</v>
      </c>
      <c r="T43" s="53">
        <v>207.4</v>
      </c>
      <c r="U43" s="54">
        <v>193.38</v>
      </c>
      <c r="V43" s="60">
        <f t="shared" si="5"/>
        <v>14.02000000000001</v>
      </c>
    </row>
    <row r="44" spans="1:22" ht="16.5" thickBot="1" x14ac:dyDescent="0.3">
      <c r="C44" s="91" t="s">
        <v>49</v>
      </c>
      <c r="D44" s="91"/>
      <c r="E44" s="91"/>
      <c r="F44" s="70">
        <f>AVERAGE(F38:F43)</f>
        <v>0</v>
      </c>
      <c r="G44" s="42" t="s">
        <v>23</v>
      </c>
      <c r="Q44" s="81"/>
      <c r="S44" s="92" t="s">
        <v>49</v>
      </c>
      <c r="T44" s="92"/>
      <c r="U44" s="93"/>
      <c r="V44" s="70">
        <f>AVERAGE(V38:V43)</f>
        <v>36.186666666666675</v>
      </c>
    </row>
    <row r="45" spans="1:22" x14ac:dyDescent="0.2">
      <c r="C45" s="6"/>
      <c r="D45" s="6"/>
      <c r="Q45" s="81"/>
    </row>
    <row r="46" spans="1:22" x14ac:dyDescent="0.2">
      <c r="C46" s="6"/>
      <c r="D46" s="6"/>
      <c r="Q46" s="81"/>
    </row>
    <row r="47" spans="1:22" x14ac:dyDescent="0.2">
      <c r="C47" s="6"/>
      <c r="D47" s="6"/>
      <c r="Q47" s="81"/>
    </row>
    <row r="48" spans="1:22" x14ac:dyDescent="0.2">
      <c r="C48" s="6"/>
      <c r="D48" s="6"/>
      <c r="Q48" s="81"/>
    </row>
    <row r="49" spans="3:17" x14ac:dyDescent="0.2">
      <c r="C49" s="6"/>
      <c r="D49" s="6"/>
      <c r="Q49" s="81"/>
    </row>
    <row r="50" spans="3:17" x14ac:dyDescent="0.2">
      <c r="C50" s="6"/>
      <c r="D50" s="6"/>
    </row>
    <row r="51" spans="3:17" x14ac:dyDescent="0.2">
      <c r="C51" s="6"/>
      <c r="D51" s="6"/>
    </row>
    <row r="52" spans="3:17" x14ac:dyDescent="0.2">
      <c r="C52" s="6"/>
      <c r="D52" s="6"/>
    </row>
    <row r="53" spans="3:17" x14ac:dyDescent="0.2">
      <c r="C53" s="6"/>
      <c r="D53" s="6"/>
    </row>
    <row r="54" spans="3:17" x14ac:dyDescent="0.2">
      <c r="C54" s="6"/>
      <c r="D54" s="6"/>
    </row>
    <row r="55" spans="3:17" x14ac:dyDescent="0.2">
      <c r="C55" s="6"/>
      <c r="D55" s="6"/>
    </row>
    <row r="56" spans="3:17" x14ac:dyDescent="0.2">
      <c r="C56" s="6"/>
      <c r="D56" s="6"/>
    </row>
    <row r="57" spans="3:17" x14ac:dyDescent="0.2">
      <c r="C57" s="6"/>
      <c r="D57" s="6"/>
    </row>
    <row r="58" spans="3:17" x14ac:dyDescent="0.2">
      <c r="C58" s="6"/>
      <c r="D58" s="6"/>
    </row>
    <row r="59" spans="3:17" x14ac:dyDescent="0.2">
      <c r="C59" s="6"/>
      <c r="D59" s="6"/>
    </row>
    <row r="60" spans="3:17" x14ac:dyDescent="0.2">
      <c r="C60" s="6"/>
      <c r="D60" s="6"/>
    </row>
    <row r="61" spans="3:17" x14ac:dyDescent="0.2">
      <c r="C61" s="6"/>
      <c r="D61" s="6"/>
    </row>
    <row r="62" spans="3:17" x14ac:dyDescent="0.2">
      <c r="C62" s="6"/>
      <c r="D62" s="6"/>
    </row>
    <row r="63" spans="3:17" x14ac:dyDescent="0.2">
      <c r="C63" s="6"/>
      <c r="D63" s="6"/>
    </row>
    <row r="64" spans="3:17" x14ac:dyDescent="0.2">
      <c r="C64" s="6"/>
      <c r="D64" s="6"/>
    </row>
    <row r="65" spans="3:4" x14ac:dyDescent="0.2">
      <c r="C65" s="6"/>
      <c r="D65" s="6"/>
    </row>
    <row r="66" spans="3:4" x14ac:dyDescent="0.2">
      <c r="C66" s="6"/>
      <c r="D66" s="6"/>
    </row>
    <row r="67" spans="3:4" x14ac:dyDescent="0.2">
      <c r="C67" s="6"/>
      <c r="D67" s="6"/>
    </row>
    <row r="68" spans="3:4" x14ac:dyDescent="0.2">
      <c r="C68" s="6"/>
      <c r="D68" s="6"/>
    </row>
    <row r="69" spans="3:4" x14ac:dyDescent="0.2">
      <c r="C69" s="6"/>
      <c r="D69" s="6"/>
    </row>
    <row r="70" spans="3:4" x14ac:dyDescent="0.2">
      <c r="C70" s="6"/>
      <c r="D70" s="6"/>
    </row>
    <row r="71" spans="3:4" x14ac:dyDescent="0.2">
      <c r="C71" s="6"/>
      <c r="D71" s="6"/>
    </row>
    <row r="72" spans="3:4" x14ac:dyDescent="0.2">
      <c r="C72" s="6"/>
      <c r="D72" s="6"/>
    </row>
    <row r="73" spans="3:4" x14ac:dyDescent="0.2">
      <c r="C73" s="6"/>
      <c r="D73" s="6"/>
    </row>
    <row r="74" spans="3:4" x14ac:dyDescent="0.2">
      <c r="C74" s="6"/>
      <c r="D74" s="6"/>
    </row>
    <row r="75" spans="3:4" x14ac:dyDescent="0.2">
      <c r="C75" s="6"/>
      <c r="D75" s="6"/>
    </row>
    <row r="76" spans="3:4" x14ac:dyDescent="0.2">
      <c r="C76" s="6"/>
      <c r="D76" s="6"/>
    </row>
    <row r="77" spans="3:4" x14ac:dyDescent="0.2">
      <c r="C77" s="6"/>
      <c r="D77" s="6"/>
    </row>
    <row r="78" spans="3:4" x14ac:dyDescent="0.2">
      <c r="C78" s="6"/>
      <c r="D78" s="6"/>
    </row>
    <row r="79" spans="3:4" x14ac:dyDescent="0.2">
      <c r="C79" s="6"/>
      <c r="D79" s="6"/>
    </row>
    <row r="80" spans="3:4" x14ac:dyDescent="0.2">
      <c r="C80" s="6"/>
      <c r="D80" s="6"/>
    </row>
    <row r="81" spans="3:4" x14ac:dyDescent="0.2">
      <c r="C81" s="6"/>
      <c r="D81" s="6"/>
    </row>
    <row r="82" spans="3:4" x14ac:dyDescent="0.2">
      <c r="C82" s="6"/>
      <c r="D82" s="6"/>
    </row>
    <row r="83" spans="3:4" x14ac:dyDescent="0.2">
      <c r="C83" s="6"/>
      <c r="D83" s="6"/>
    </row>
    <row r="84" spans="3:4" x14ac:dyDescent="0.2">
      <c r="C84" s="6"/>
      <c r="D84" s="6"/>
    </row>
    <row r="85" spans="3:4" x14ac:dyDescent="0.2">
      <c r="C85" s="6"/>
      <c r="D85" s="6"/>
    </row>
    <row r="86" spans="3:4" x14ac:dyDescent="0.2">
      <c r="C86" s="6"/>
      <c r="D86" s="6"/>
    </row>
    <row r="87" spans="3:4" x14ac:dyDescent="0.2">
      <c r="C87" s="6"/>
      <c r="D87" s="6"/>
    </row>
    <row r="88" spans="3:4" x14ac:dyDescent="0.2">
      <c r="C88" s="6"/>
      <c r="D88" s="6"/>
    </row>
    <row r="89" spans="3:4" x14ac:dyDescent="0.2">
      <c r="C89" s="6"/>
      <c r="D89" s="6"/>
    </row>
    <row r="90" spans="3:4" x14ac:dyDescent="0.2">
      <c r="C90" s="6"/>
      <c r="D90" s="6"/>
    </row>
    <row r="91" spans="3:4" x14ac:dyDescent="0.2">
      <c r="C91" s="6"/>
      <c r="D91" s="6"/>
    </row>
    <row r="92" spans="3:4" x14ac:dyDescent="0.2">
      <c r="C92" s="6"/>
      <c r="D92" s="6"/>
    </row>
    <row r="93" spans="3:4" x14ac:dyDescent="0.2">
      <c r="C93" s="6"/>
      <c r="D93" s="6"/>
    </row>
    <row r="94" spans="3:4" x14ac:dyDescent="0.2">
      <c r="C94" s="6"/>
      <c r="D94" s="6"/>
    </row>
    <row r="95" spans="3:4" x14ac:dyDescent="0.2">
      <c r="C95" s="6"/>
      <c r="D95" s="6"/>
    </row>
    <row r="96" spans="3:4" x14ac:dyDescent="0.2">
      <c r="C96" s="6"/>
      <c r="D96" s="6"/>
    </row>
    <row r="97" spans="3:4" x14ac:dyDescent="0.2">
      <c r="C97" s="6"/>
      <c r="D97" s="6"/>
    </row>
    <row r="98" spans="3:4" x14ac:dyDescent="0.2">
      <c r="C98" s="6"/>
      <c r="D98" s="6"/>
    </row>
    <row r="99" spans="3:4" x14ac:dyDescent="0.2">
      <c r="C99" s="6"/>
      <c r="D99" s="6"/>
    </row>
    <row r="100" spans="3:4" x14ac:dyDescent="0.2">
      <c r="C100" s="6"/>
      <c r="D100" s="6"/>
    </row>
    <row r="101" spans="3:4" x14ac:dyDescent="0.2">
      <c r="C101" s="6"/>
      <c r="D101" s="6"/>
    </row>
    <row r="102" spans="3:4" x14ac:dyDescent="0.2">
      <c r="C102" s="6"/>
      <c r="D102" s="6"/>
    </row>
    <row r="103" spans="3:4" x14ac:dyDescent="0.2">
      <c r="C103" s="6"/>
      <c r="D103" s="6"/>
    </row>
    <row r="104" spans="3:4" x14ac:dyDescent="0.2">
      <c r="C104" s="6"/>
      <c r="D104" s="6"/>
    </row>
    <row r="105" spans="3:4" x14ac:dyDescent="0.2">
      <c r="C105" s="6"/>
      <c r="D105" s="6"/>
    </row>
    <row r="106" spans="3:4" x14ac:dyDescent="0.2">
      <c r="C106" s="6"/>
      <c r="D106" s="6"/>
    </row>
    <row r="107" spans="3:4" x14ac:dyDescent="0.2">
      <c r="C107" s="6"/>
      <c r="D107" s="6"/>
    </row>
    <row r="108" spans="3:4" x14ac:dyDescent="0.2">
      <c r="C108" s="6"/>
      <c r="D108" s="6"/>
    </row>
    <row r="109" spans="3:4" x14ac:dyDescent="0.2">
      <c r="C109" s="6"/>
      <c r="D109" s="6"/>
    </row>
    <row r="110" spans="3:4" x14ac:dyDescent="0.2">
      <c r="C110" s="6"/>
      <c r="D110" s="6"/>
    </row>
    <row r="111" spans="3:4" x14ac:dyDescent="0.2">
      <c r="C111" s="6"/>
      <c r="D111" s="6"/>
    </row>
    <row r="112" spans="3:4" x14ac:dyDescent="0.2">
      <c r="C112" s="6"/>
      <c r="D112" s="6"/>
    </row>
    <row r="113" spans="3:4" x14ac:dyDescent="0.2">
      <c r="C113" s="6"/>
      <c r="D113" s="6"/>
    </row>
    <row r="114" spans="3:4" x14ac:dyDescent="0.2">
      <c r="C114" s="6"/>
      <c r="D114" s="6"/>
    </row>
    <row r="115" spans="3:4" x14ac:dyDescent="0.2">
      <c r="C115" s="6"/>
      <c r="D115" s="6"/>
    </row>
    <row r="116" spans="3:4" x14ac:dyDescent="0.2">
      <c r="C116" s="6"/>
      <c r="D116" s="6"/>
    </row>
    <row r="117" spans="3:4" x14ac:dyDescent="0.2">
      <c r="C117" s="6"/>
      <c r="D117" s="6"/>
    </row>
    <row r="118" spans="3:4" x14ac:dyDescent="0.2">
      <c r="C118" s="6"/>
      <c r="D118" s="6"/>
    </row>
    <row r="119" spans="3:4" x14ac:dyDescent="0.2">
      <c r="C119" s="6"/>
      <c r="D119" s="6"/>
    </row>
    <row r="120" spans="3:4" x14ac:dyDescent="0.2">
      <c r="C120" s="6"/>
      <c r="D120" s="6"/>
    </row>
    <row r="121" spans="3:4" x14ac:dyDescent="0.2">
      <c r="C121" s="6"/>
      <c r="D121" s="6"/>
    </row>
    <row r="122" spans="3:4" x14ac:dyDescent="0.2">
      <c r="C122" s="6"/>
      <c r="D122" s="6"/>
    </row>
    <row r="123" spans="3:4" x14ac:dyDescent="0.2">
      <c r="C123" s="6"/>
      <c r="D123" s="6"/>
    </row>
    <row r="124" spans="3:4" x14ac:dyDescent="0.2">
      <c r="C124" s="6"/>
      <c r="D124" s="6"/>
    </row>
    <row r="125" spans="3:4" x14ac:dyDescent="0.2">
      <c r="C125" s="6"/>
      <c r="D125" s="6"/>
    </row>
  </sheetData>
  <mergeCells count="8">
    <mergeCell ref="C44:E44"/>
    <mergeCell ref="S44:U44"/>
    <mergeCell ref="R1:X1"/>
    <mergeCell ref="B25:H25"/>
    <mergeCell ref="B4:H4"/>
    <mergeCell ref="B1:H1"/>
    <mergeCell ref="R4:X4"/>
    <mergeCell ref="R25:X25"/>
  </mergeCell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Apraksts</vt:lpstr>
      <vt:lpstr>Aprēķinu lapa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Aigars Mežals</dc:creator>
  <cp:lastModifiedBy>Baiba Jakobsone</cp:lastModifiedBy>
  <dcterms:created xsi:type="dcterms:W3CDTF">2022-01-27T14:45:18Z</dcterms:created>
  <dcterms:modified xsi:type="dcterms:W3CDTF">2022-06-15T09:01:41Z</dcterms:modified>
</cp:coreProperties>
</file>