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dace\Desktop\"/>
    </mc:Choice>
  </mc:AlternateContent>
  <xr:revisionPtr revIDLastSave="0" documentId="8_{1ADE23F7-9DF2-40B4-9DE8-0AD2B00C09CC}" xr6:coauthVersionLast="47" xr6:coauthVersionMax="47" xr10:uidLastSave="{00000000-0000-0000-0000-000000000000}"/>
  <bookViews>
    <workbookView xWindow="-110" yWindow="-110" windowWidth="19420" windowHeight="10420" tabRatio="810" firstSheet="2" activeTab="5" xr2:uid="{00000000-000D-0000-FFFF-FFFF00000000}"/>
  </bookViews>
  <sheets>
    <sheet name="Versija" sheetId="47" r:id="rId1"/>
    <sheet name="ūdensapg._sist._pārsk._g." sheetId="1" r:id="rId2"/>
    <sheet name="kanalizācijas_sist._pārsk._g." sheetId="2" r:id="rId3"/>
    <sheet name="ūdensapg._sist._TP_prognoze" sheetId="3" r:id="rId4"/>
    <sheet name="kanalizācijas_sist._TP_prognoze" sheetId="4" r:id="rId5"/>
    <sheet name="ūdens bilance" sheetId="5" r:id="rId6"/>
    <sheet name="ūdens_zudumu_izm" sheetId="6" r:id="rId7"/>
    <sheet name="4.pielikums_TP" sheetId="7" r:id="rId8"/>
    <sheet name="speka_esosais_tarifs" sheetId="8" r:id="rId9"/>
    <sheet name="faktiskās_izm (2020.g)" sheetId="9" r:id="rId10"/>
    <sheet name="faktiskās_izm_(2021.g)" sheetId="10" r:id="rId11"/>
    <sheet name="Maznozīmīgās_un_pārējās_izm" sheetId="43" r:id="rId12"/>
    <sheet name="darbības_rezultāti" sheetId="11" r:id="rId13"/>
    <sheet name="Salīdzinājums_ūdens" sheetId="12" r:id="rId14"/>
    <sheet name="Salīdzinājums_kanalizācija" sheetId="13" r:id="rId15"/>
    <sheet name="Salīdzinājums_izm_1m³" sheetId="14" r:id="rId16"/>
    <sheet name="PL_noliet_KOPSAVILKUMS" sheetId="15" r:id="rId17"/>
    <sheet name="PL_noliet_IZVĒRSTI" sheetId="16" r:id="rId18"/>
    <sheet name="Kapitāla atdeve" sheetId="44" r:id="rId19"/>
    <sheet name="Personāla_izm" sheetId="17" r:id="rId20"/>
    <sheet name="PL uzturēšanas un remontu_izm" sheetId="18" r:id="rId21"/>
    <sheet name="Iepirktā_ūdens_izm" sheetId="19" r:id="rId22"/>
    <sheet name="Attīrīšanai_novad_notekūd_izm" sheetId="20" r:id="rId23"/>
    <sheet name="Pārējās administr_izm" sheetId="21" r:id="rId24"/>
    <sheet name="Materiālu_izm" sheetId="22" r:id="rId25"/>
    <sheet name="Elektr_KOPSAVILKUMS" sheetId="23" r:id="rId26"/>
    <sheet name="Elektttroen_IZVĒRSTI" sheetId="24" r:id="rId27"/>
    <sheet name="Apsardzes_izmaksas" sheetId="25" r:id="rId28"/>
    <sheet name="Transporta_izmaksas" sheetId="26" r:id="rId29"/>
    <sheet name="Nomas_izmaksas" sheetId="27" r:id="rId30"/>
    <sheet name="Apdrošināšanas_izmaksas" sheetId="28" r:id="rId31"/>
    <sheet name="Sakaru_izmaksas" sheetId="29" r:id="rId32"/>
    <sheet name="Kancelejas_preces" sheetId="30" r:id="rId33"/>
    <sheet name="Personāla_apmācības" sheetId="31" r:id="rId34"/>
    <sheet name="Juridiskie_pakalpojumi" sheetId="32" r:id="rId35"/>
    <sheet name="Vides_stāvokļa_kontroles_izm" sheetId="33" r:id="rId36"/>
    <sheet name="Dienesta_komandējumi" sheetId="34" r:id="rId37"/>
    <sheet name="Mēraparātu_izm" sheetId="41" r:id="rId38"/>
    <sheet name="Mēraparāti_IZVĒRSTI" sheetId="45" r:id="rId39"/>
    <sheet name="Dūņu_utilizācijas_izm" sheetId="42" r:id="rId40"/>
    <sheet name="Pārējās_izmaksas" sheetId="35" r:id="rId41"/>
    <sheet name="Nodevas" sheetId="36" r:id="rId42"/>
    <sheet name="Nodokļi" sheetId="37" r:id="rId43"/>
    <sheet name="Kredīta maksājumi" sheetId="38" r:id="rId44"/>
    <sheet name="Ieņēmumi" sheetId="39" r:id="rId45"/>
    <sheet name="vidējās_algas" sheetId="46" state="hidden" r:id="rId46"/>
    <sheet name="Tehniskais_raksturojums" sheetId="40" r:id="rId47"/>
  </sheets>
  <definedNames>
    <definedName name="_ftn1" localSheetId="5">'ūdens bilance'!#REF!</definedName>
    <definedName name="_ftn2" localSheetId="5">'ūdens bilance'!#REF!</definedName>
    <definedName name="_ftn3" localSheetId="5">'ūdens bilance'!#REF!</definedName>
    <definedName name="_ftn4" localSheetId="5">'ūdens bilance'!#REF!</definedName>
    <definedName name="_ftn5" localSheetId="5">'ūdens bilance'!#REF!</definedName>
    <definedName name="_ftnref1" localSheetId="5">'ūdens bilance'!#REF!</definedName>
    <definedName name="_ftnref2" localSheetId="5">'ūdens bilance'!#REF!</definedName>
    <definedName name="_ftnref3" localSheetId="5">'ūdens bilance'!#REF!</definedName>
    <definedName name="_ftnref4" localSheetId="5">'ūdens bilance'!#REF!</definedName>
    <definedName name="_ftnref5" localSheetId="5">'ūdens bilance'!#REF!</definedName>
    <definedName name="_xlnm.Print_Area" localSheetId="7">'4.pielikums_TP'!$A$1:$F$78</definedName>
    <definedName name="_xlnm.Print_Area" localSheetId="30">Apdrošināšanas_izmaksas!$A$3:$M$23</definedName>
    <definedName name="_xlnm.Print_Area" localSheetId="27">Apsardzes_izmaksas!$A$3:$M$23</definedName>
    <definedName name="_xlnm.Print_Area" localSheetId="22">Attīrīšanai_novad_notekūd_izm!$A$3:$J$22</definedName>
    <definedName name="_xlnm.Print_Area" localSheetId="12">darbības_rezultāti!$A$1:$I$45</definedName>
    <definedName name="_xlnm.Print_Area" localSheetId="36">Dienesta_komandējumi!$A$3:$M$23</definedName>
    <definedName name="_xlnm.Print_Area" localSheetId="39">Dūņu_utilizācijas_izm!$A$1:$M$27</definedName>
    <definedName name="_xlnm.Print_Area" localSheetId="9">'faktiskās_izm (2020.g)'!$A$1:$F$79</definedName>
    <definedName name="_xlnm.Print_Area" localSheetId="10">'faktiskās_izm_(2021.g)'!$A$1:$F$79</definedName>
    <definedName name="_xlnm.Print_Area" localSheetId="21">Iepirktā_ūdens_izm!$A$3:$J$23</definedName>
    <definedName name="_xlnm.Print_Area" localSheetId="34">Juridiskie_pakalpojumi!$A$3:$M$23</definedName>
    <definedName name="_xlnm.Print_Area" localSheetId="32">Kancelejas_preces!$A$3:$M$24</definedName>
    <definedName name="_xlnm.Print_Area" localSheetId="43">'Kredīta maksājumi'!$A$3:$F$33</definedName>
    <definedName name="_xlnm.Print_Area" localSheetId="24">Materiālu_izm!$A$3:$F$34</definedName>
    <definedName name="_xlnm.Print_Area" localSheetId="11">Maznozīmīgās_un_pārējās_izm!$A$1:$M$45</definedName>
    <definedName name="_xlnm.Print_Area" localSheetId="37">Mēraparātu_izm!$A$1:$M$33</definedName>
    <definedName name="_xlnm.Print_Area" localSheetId="41">Nodevas!$A$3:$F$23</definedName>
    <definedName name="_xlnm.Print_Area" localSheetId="42">Nodokļi!$A$3:$M$23</definedName>
    <definedName name="_xlnm.Print_Area" localSheetId="29">Nomas_izmaksas!$A$3:$M$23</definedName>
    <definedName name="_xlnm.Print_Area" localSheetId="23">'Pārējās administr_izm'!$A$3:$M$34</definedName>
    <definedName name="_xlnm.Print_Area" localSheetId="40">Pārējās_izmaksas!$A$3:$M$33</definedName>
    <definedName name="_xlnm.Print_Area" localSheetId="33">Personāla_apmācības!$A$3:$M$24</definedName>
    <definedName name="_xlnm.Print_Area" localSheetId="20">'PL uzturēšanas un remontu_izm'!$A$3:$F$33</definedName>
    <definedName name="_xlnm.Print_Area" localSheetId="16">PL_noliet_KOPSAVILKUMS!$A$1:$K$19</definedName>
    <definedName name="_xlnm.Print_Area" localSheetId="31">Sakaru_izmaksas!$A$3:$M$23</definedName>
    <definedName name="_xlnm.Print_Area" localSheetId="14">Salīdzinājums_kanalizācija!$A$3:$J$52</definedName>
    <definedName name="_xlnm.Print_Area" localSheetId="13">Salīdzinājums_ūdens!$A$3:$J$52</definedName>
    <definedName name="_xlnm.Print_Area" localSheetId="8">speka_esosais_tarifs!$A$1:$F$78</definedName>
    <definedName name="_xlnm.Print_Area" localSheetId="28">Transporta_izmaksas!$A$3:$S$53</definedName>
    <definedName name="_xlnm.Print_Area" localSheetId="5">'ūdens bilance'!$B$2:$D$29</definedName>
    <definedName name="_xlnm.Print_Area" localSheetId="35">Vides_stāvokļa_kontroles_izm!$A$3:$F$23</definedName>
    <definedName name="_xlnm.Print_Titles" localSheetId="26">Elektttroen_IZVĒRSTI!$A:$A,Elektttroen_IZVĒRSTI!$5:$6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51" i="46" l="1"/>
  <c r="D51" i="46"/>
  <c r="P50" i="46"/>
  <c r="N50" i="46"/>
  <c r="M50" i="46"/>
  <c r="L50" i="46"/>
  <c r="J50" i="46"/>
  <c r="Q50" i="46" s="1"/>
  <c r="G50" i="46"/>
  <c r="F50" i="46"/>
  <c r="P49" i="46"/>
  <c r="N49" i="46"/>
  <c r="M49" i="46"/>
  <c r="J49" i="46"/>
  <c r="I49" i="46"/>
  <c r="Q49" i="46" s="1"/>
  <c r="H49" i="46"/>
  <c r="G49" i="46"/>
  <c r="F49" i="46"/>
  <c r="L49" i="46" s="1"/>
  <c r="Q48" i="46"/>
  <c r="P48" i="46"/>
  <c r="N48" i="46"/>
  <c r="M48" i="46"/>
  <c r="L48" i="46"/>
  <c r="Q47" i="46"/>
  <c r="P47" i="46"/>
  <c r="N47" i="46"/>
  <c r="M47" i="46"/>
  <c r="L47" i="46"/>
  <c r="Q46" i="46"/>
  <c r="P46" i="46"/>
  <c r="N46" i="46"/>
  <c r="M46" i="46"/>
  <c r="L46" i="46"/>
  <c r="Q45" i="46"/>
  <c r="P45" i="46"/>
  <c r="N45" i="46"/>
  <c r="M45" i="46"/>
  <c r="L45" i="46"/>
  <c r="Q44" i="46"/>
  <c r="P44" i="46"/>
  <c r="N44" i="46"/>
  <c r="M44" i="46"/>
  <c r="L44" i="46"/>
  <c r="Q43" i="46"/>
  <c r="P43" i="46"/>
  <c r="N43" i="46"/>
  <c r="M43" i="46"/>
  <c r="L43" i="46"/>
  <c r="Q42" i="46"/>
  <c r="P42" i="46"/>
  <c r="N42" i="46"/>
  <c r="M42" i="46"/>
  <c r="L42" i="46"/>
  <c r="Q41" i="46"/>
  <c r="P41" i="46"/>
  <c r="N41" i="46"/>
  <c r="M41" i="46"/>
  <c r="L41" i="46"/>
  <c r="Q40" i="46"/>
  <c r="P40" i="46"/>
  <c r="N40" i="46"/>
  <c r="M40" i="46"/>
  <c r="L40" i="46"/>
  <c r="Q39" i="46"/>
  <c r="P39" i="46"/>
  <c r="N39" i="46"/>
  <c r="M39" i="46"/>
  <c r="L39" i="46"/>
  <c r="Q38" i="46"/>
  <c r="P38" i="46"/>
  <c r="N38" i="46"/>
  <c r="M38" i="46"/>
  <c r="L38" i="46"/>
  <c r="Q37" i="46"/>
  <c r="P37" i="46"/>
  <c r="N37" i="46"/>
  <c r="M37" i="46"/>
  <c r="L37" i="46"/>
  <c r="Q36" i="46"/>
  <c r="P36" i="46"/>
  <c r="N36" i="46"/>
  <c r="M36" i="46"/>
  <c r="L36" i="46"/>
  <c r="Q35" i="46"/>
  <c r="P35" i="46"/>
  <c r="N35" i="46"/>
  <c r="M35" i="46"/>
  <c r="L35" i="46"/>
  <c r="Q34" i="46"/>
  <c r="P34" i="46"/>
  <c r="N34" i="46"/>
  <c r="M34" i="46"/>
  <c r="L34" i="46"/>
  <c r="Q33" i="46"/>
  <c r="P33" i="46"/>
  <c r="N33" i="46"/>
  <c r="M33" i="46"/>
  <c r="L33" i="46"/>
  <c r="Q32" i="46"/>
  <c r="P32" i="46"/>
  <c r="N32" i="46"/>
  <c r="M32" i="46"/>
  <c r="L32" i="46"/>
  <c r="Q31" i="46"/>
  <c r="P31" i="46"/>
  <c r="N31" i="46"/>
  <c r="M31" i="46"/>
  <c r="L31" i="46"/>
  <c r="Q30" i="46"/>
  <c r="P30" i="46"/>
  <c r="N30" i="46"/>
  <c r="M30" i="46"/>
  <c r="L30" i="46"/>
  <c r="Q29" i="46"/>
  <c r="P29" i="46"/>
  <c r="N29" i="46"/>
  <c r="M29" i="46"/>
  <c r="L29" i="46"/>
  <c r="M28" i="46"/>
  <c r="M51" i="46" s="1"/>
  <c r="L28" i="46"/>
  <c r="J28" i="46"/>
  <c r="N28" i="46" s="1"/>
  <c r="N51" i="46" s="1"/>
  <c r="I28" i="46"/>
  <c r="I51" i="46" s="1"/>
  <c r="H28" i="46"/>
  <c r="H51" i="46" s="1"/>
  <c r="G28" i="46"/>
  <c r="G51" i="46" s="1"/>
  <c r="F28" i="46"/>
  <c r="F51" i="46" s="1"/>
  <c r="G27" i="46"/>
  <c r="D27" i="46"/>
  <c r="Q26" i="46"/>
  <c r="P26" i="46"/>
  <c r="N26" i="46"/>
  <c r="M26" i="46"/>
  <c r="L26" i="46"/>
  <c r="Q25" i="46"/>
  <c r="P25" i="46"/>
  <c r="N25" i="46"/>
  <c r="M25" i="46"/>
  <c r="L25" i="46"/>
  <c r="Q24" i="46"/>
  <c r="P24" i="46"/>
  <c r="N24" i="46"/>
  <c r="M24" i="46"/>
  <c r="L24" i="46"/>
  <c r="Q23" i="46"/>
  <c r="P23" i="46"/>
  <c r="N23" i="46"/>
  <c r="M23" i="46"/>
  <c r="L23" i="46"/>
  <c r="Q22" i="46"/>
  <c r="P22" i="46"/>
  <c r="N22" i="46"/>
  <c r="M22" i="46"/>
  <c r="L22" i="46"/>
  <c r="Q21" i="46"/>
  <c r="P21" i="46"/>
  <c r="N21" i="46"/>
  <c r="M21" i="46"/>
  <c r="L21" i="46"/>
  <c r="Q20" i="46"/>
  <c r="P20" i="46"/>
  <c r="N20" i="46"/>
  <c r="M20" i="46"/>
  <c r="L20" i="46"/>
  <c r="Q19" i="46"/>
  <c r="P19" i="46"/>
  <c r="N19" i="46"/>
  <c r="M19" i="46"/>
  <c r="L19" i="46"/>
  <c r="Q18" i="46"/>
  <c r="P18" i="46"/>
  <c r="N18" i="46"/>
  <c r="M18" i="46"/>
  <c r="L18" i="46"/>
  <c r="Q17" i="46"/>
  <c r="P17" i="46"/>
  <c r="N17" i="46"/>
  <c r="M17" i="46"/>
  <c r="L17" i="46"/>
  <c r="Q16" i="46"/>
  <c r="P16" i="46"/>
  <c r="N16" i="46"/>
  <c r="M16" i="46"/>
  <c r="L16" i="46"/>
  <c r="Q15" i="46"/>
  <c r="P15" i="46"/>
  <c r="N15" i="46"/>
  <c r="M15" i="46"/>
  <c r="L15" i="46"/>
  <c r="Q14" i="46"/>
  <c r="P14" i="46"/>
  <c r="N14" i="46"/>
  <c r="M14" i="46"/>
  <c r="L14" i="46"/>
  <c r="Q13" i="46"/>
  <c r="P13" i="46"/>
  <c r="N13" i="46"/>
  <c r="M13" i="46"/>
  <c r="L13" i="46"/>
  <c r="Q12" i="46"/>
  <c r="P12" i="46"/>
  <c r="N12" i="46"/>
  <c r="M12" i="46"/>
  <c r="L12" i="46"/>
  <c r="Q11" i="46"/>
  <c r="P11" i="46"/>
  <c r="N11" i="46"/>
  <c r="M11" i="46"/>
  <c r="L11" i="46"/>
  <c r="L10" i="46"/>
  <c r="J10" i="46"/>
  <c r="N10" i="46" s="1"/>
  <c r="I10" i="46"/>
  <c r="Q10" i="46" s="1"/>
  <c r="H10" i="46"/>
  <c r="G10" i="46"/>
  <c r="P10" i="46" s="1"/>
  <c r="F10" i="46"/>
  <c r="N9" i="46"/>
  <c r="M9" i="46"/>
  <c r="L9" i="46"/>
  <c r="J9" i="46"/>
  <c r="I9" i="46"/>
  <c r="Q9" i="46" s="1"/>
  <c r="H9" i="46"/>
  <c r="G9" i="46"/>
  <c r="P9" i="46" s="1"/>
  <c r="F9" i="46"/>
  <c r="Q8" i="46"/>
  <c r="P8" i="46"/>
  <c r="N8" i="46"/>
  <c r="J8" i="46"/>
  <c r="I8" i="46"/>
  <c r="H8" i="46"/>
  <c r="G8" i="46"/>
  <c r="M8" i="46" s="1"/>
  <c r="F8" i="46"/>
  <c r="L8" i="46" s="1"/>
  <c r="Q7" i="46"/>
  <c r="J7" i="46"/>
  <c r="I7" i="46"/>
  <c r="N7" i="46" s="1"/>
  <c r="H7" i="46"/>
  <c r="G7" i="46"/>
  <c r="P7" i="46" s="1"/>
  <c r="F7" i="46"/>
  <c r="F27" i="46" s="1"/>
  <c r="L6" i="46"/>
  <c r="J6" i="46"/>
  <c r="J27" i="46" s="1"/>
  <c r="I6" i="46"/>
  <c r="Q6" i="46" s="1"/>
  <c r="H6" i="46"/>
  <c r="H27" i="46" s="1"/>
  <c r="G6" i="46"/>
  <c r="P6" i="46" s="1"/>
  <c r="F6" i="46"/>
  <c r="M27" i="42"/>
  <c r="N27" i="42" s="1"/>
  <c r="N26" i="42"/>
  <c r="M26" i="42"/>
  <c r="M25" i="42"/>
  <c r="N25" i="42" s="1"/>
  <c r="N24" i="42"/>
  <c r="M24" i="42"/>
  <c r="M23" i="42"/>
  <c r="N23" i="42" s="1"/>
  <c r="N22" i="42"/>
  <c r="M22" i="42"/>
  <c r="M21" i="42"/>
  <c r="N21" i="42" s="1"/>
  <c r="E40" i="45"/>
  <c r="G38" i="45"/>
  <c r="G37" i="45"/>
  <c r="G36" i="45"/>
  <c r="G35" i="45"/>
  <c r="G34" i="45"/>
  <c r="G33" i="45"/>
  <c r="G32" i="45"/>
  <c r="G31" i="45"/>
  <c r="G40" i="45" s="1"/>
  <c r="G25" i="45"/>
  <c r="G26" i="45" s="1"/>
  <c r="G24" i="45"/>
  <c r="E21" i="45"/>
  <c r="G20" i="45"/>
  <c r="G19" i="45"/>
  <c r="G18" i="45"/>
  <c r="G17" i="45"/>
  <c r="G21" i="45" s="1"/>
  <c r="E14" i="45"/>
  <c r="G13" i="45"/>
  <c r="G12" i="45"/>
  <c r="G11" i="45"/>
  <c r="G10" i="45"/>
  <c r="G9" i="45"/>
  <c r="G8" i="45"/>
  <c r="G7" i="45"/>
  <c r="G14" i="45" s="1"/>
  <c r="G6" i="45"/>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37"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6" i="17"/>
  <c r="D23" i="5"/>
  <c r="C23" i="5"/>
  <c r="D15" i="5"/>
  <c r="C15" i="5"/>
  <c r="Q51" i="46" l="1"/>
  <c r="L51" i="46"/>
  <c r="O51" i="46" s="1"/>
  <c r="H53" i="46"/>
  <c r="P51" i="46"/>
  <c r="J53" i="46"/>
  <c r="K51" i="46"/>
  <c r="K27" i="46"/>
  <c r="K53" i="46" s="1"/>
  <c r="F53" i="46"/>
  <c r="G53" i="46"/>
  <c r="M6" i="46"/>
  <c r="M10" i="46"/>
  <c r="I27" i="46"/>
  <c r="I53" i="46" s="1"/>
  <c r="N6" i="46"/>
  <c r="N27" i="46" s="1"/>
  <c r="Q27" i="46" s="1"/>
  <c r="L7" i="46"/>
  <c r="L27" i="46" s="1"/>
  <c r="O27" i="46" s="1"/>
  <c r="O53" i="46" s="1"/>
  <c r="P28" i="46"/>
  <c r="M7" i="46"/>
  <c r="Q28" i="46"/>
  <c r="M27" i="46" l="1"/>
  <c r="P27" i="46" s="1"/>
  <c r="P53" i="46" s="1"/>
  <c r="Q53" i="46"/>
  <c r="J57" i="7" l="1"/>
  <c r="I57" i="7"/>
  <c r="C2" i="44" l="1"/>
  <c r="F11" i="44"/>
  <c r="E11" i="44"/>
  <c r="D11" i="44"/>
  <c r="C11" i="44"/>
  <c r="F8" i="44"/>
  <c r="F16" i="44" s="1"/>
  <c r="F19" i="44" s="1"/>
  <c r="E8" i="44"/>
  <c r="D8" i="44"/>
  <c r="C8" i="44"/>
  <c r="D16" i="44" l="1"/>
  <c r="D19" i="44" s="1"/>
  <c r="D18" i="7" s="1"/>
  <c r="E16" i="44"/>
  <c r="E19" i="44" s="1"/>
  <c r="C16" i="44"/>
  <c r="E18" i="7"/>
  <c r="J18" i="7" s="1"/>
  <c r="F18" i="7"/>
  <c r="G7" i="35"/>
  <c r="D26" i="35"/>
  <c r="E26" i="35" s="1"/>
  <c r="D17" i="35"/>
  <c r="C19" i="44" l="1"/>
  <c r="C18" i="7" s="1"/>
  <c r="F24" i="8"/>
  <c r="E24" i="8"/>
  <c r="D24" i="8"/>
  <c r="C24" i="8"/>
  <c r="I18" i="7" l="1"/>
  <c r="AD5" i="2"/>
  <c r="U5" i="2"/>
  <c r="T5" i="2"/>
  <c r="P5" i="2"/>
  <c r="V5" i="2" s="1"/>
  <c r="Z5" i="1"/>
  <c r="T5" i="1"/>
  <c r="N5" i="1"/>
  <c r="W5" i="1" s="1"/>
  <c r="Q5" i="1"/>
  <c r="R5" i="1" s="1"/>
  <c r="H5" i="1"/>
  <c r="U5" i="1"/>
  <c r="W5" i="2" l="1"/>
  <c r="Q5" i="2"/>
  <c r="S5" i="2" s="1"/>
  <c r="Y5" i="1"/>
  <c r="X5" i="1"/>
  <c r="S5" i="1"/>
  <c r="V5" i="1"/>
  <c r="C6" i="40"/>
  <c r="C54" i="40"/>
  <c r="C2" i="40"/>
  <c r="C1" i="40"/>
  <c r="C35" i="40"/>
  <c r="C16" i="40"/>
  <c r="R5" i="2" l="1"/>
  <c r="C22" i="11"/>
  <c r="C27" i="11"/>
  <c r="C4" i="11"/>
  <c r="D4" i="11" s="1"/>
  <c r="C9" i="11"/>
  <c r="D13" i="41" l="1"/>
  <c r="C34" i="43"/>
  <c r="D34" i="43"/>
  <c r="E34" i="43"/>
  <c r="I34" i="43" s="1"/>
  <c r="C35" i="43"/>
  <c r="D35" i="43"/>
  <c r="E35" i="43"/>
  <c r="C36" i="43"/>
  <c r="D36" i="43"/>
  <c r="E36" i="43"/>
  <c r="C37" i="43"/>
  <c r="D37" i="43"/>
  <c r="E37" i="43"/>
  <c r="C38" i="43"/>
  <c r="D38" i="43"/>
  <c r="E38" i="43"/>
  <c r="C39" i="43"/>
  <c r="D39" i="43"/>
  <c r="E39" i="43"/>
  <c r="I39" i="43" s="1"/>
  <c r="C40" i="43"/>
  <c r="D40" i="43"/>
  <c r="E40" i="43"/>
  <c r="C42" i="43"/>
  <c r="D42" i="43"/>
  <c r="E42" i="43"/>
  <c r="B42" i="43"/>
  <c r="B40" i="43"/>
  <c r="B39" i="43"/>
  <c r="B38" i="43"/>
  <c r="B37" i="43"/>
  <c r="B36" i="43"/>
  <c r="B35" i="43"/>
  <c r="B34" i="43"/>
  <c r="H34" i="43" s="1"/>
  <c r="C33" i="43"/>
  <c r="D33" i="43"/>
  <c r="E33" i="43"/>
  <c r="B33" i="43"/>
  <c r="E32" i="43"/>
  <c r="D32" i="43"/>
  <c r="C32" i="43"/>
  <c r="B32" i="43"/>
  <c r="A26" i="43"/>
  <c r="B3" i="43"/>
  <c r="B2" i="43"/>
  <c r="J41" i="10"/>
  <c r="I41" i="10"/>
  <c r="J40" i="10"/>
  <c r="I40" i="10"/>
  <c r="J41" i="9"/>
  <c r="C36" i="13" s="1"/>
  <c r="I41" i="9"/>
  <c r="C36" i="12" s="1"/>
  <c r="J40" i="9"/>
  <c r="I40" i="9"/>
  <c r="C35" i="12" s="1"/>
  <c r="J41" i="8"/>
  <c r="I41" i="8"/>
  <c r="J40" i="8"/>
  <c r="I40" i="8"/>
  <c r="I35" i="43" l="1"/>
  <c r="C30" i="43"/>
  <c r="H36" i="43"/>
  <c r="E30" i="43"/>
  <c r="B30" i="43"/>
  <c r="H33" i="43"/>
  <c r="H38" i="43"/>
  <c r="I40" i="43"/>
  <c r="I36" i="43"/>
  <c r="I42" i="43"/>
  <c r="I32" i="43"/>
  <c r="D30" i="43"/>
  <c r="H37" i="43"/>
  <c r="H39" i="43"/>
  <c r="J39" i="43" s="1"/>
  <c r="H40" i="43"/>
  <c r="I38" i="43"/>
  <c r="J38" i="43" s="1"/>
  <c r="I33" i="43"/>
  <c r="I37" i="43"/>
  <c r="J34" i="43"/>
  <c r="H32" i="43"/>
  <c r="J32" i="43" s="1"/>
  <c r="H35" i="43"/>
  <c r="H42" i="43"/>
  <c r="B35" i="12"/>
  <c r="D36" i="13"/>
  <c r="D36" i="12"/>
  <c r="D35" i="13"/>
  <c r="D35" i="12"/>
  <c r="C35" i="13"/>
  <c r="B36" i="13"/>
  <c r="B36" i="12"/>
  <c r="B35" i="13"/>
  <c r="A24" i="42"/>
  <c r="A21" i="42"/>
  <c r="C17" i="42"/>
  <c r="M16" i="42"/>
  <c r="K16" i="42"/>
  <c r="I16" i="42"/>
  <c r="G16" i="42"/>
  <c r="D16" i="42"/>
  <c r="E16" i="42" s="1"/>
  <c r="M15" i="42"/>
  <c r="K15" i="42"/>
  <c r="I15" i="42"/>
  <c r="G15" i="42"/>
  <c r="D15" i="42"/>
  <c r="E15" i="42" s="1"/>
  <c r="M14" i="42"/>
  <c r="K14" i="42"/>
  <c r="I14" i="42"/>
  <c r="G14" i="42"/>
  <c r="D14" i="42"/>
  <c r="E14" i="42" s="1"/>
  <c r="M13" i="42"/>
  <c r="K13" i="42"/>
  <c r="I13" i="42"/>
  <c r="G13" i="42"/>
  <c r="D13" i="42"/>
  <c r="E13" i="42" s="1"/>
  <c r="M12" i="42"/>
  <c r="K12" i="42"/>
  <c r="I12" i="42"/>
  <c r="G12" i="42"/>
  <c r="D12" i="42"/>
  <c r="E12" i="42" s="1"/>
  <c r="M11" i="42"/>
  <c r="K11" i="42"/>
  <c r="I11" i="42"/>
  <c r="G11" i="42"/>
  <c r="D11" i="42"/>
  <c r="E11" i="42" s="1"/>
  <c r="M10" i="42"/>
  <c r="K10" i="42"/>
  <c r="I10" i="42"/>
  <c r="G10" i="42"/>
  <c r="D10" i="42"/>
  <c r="E10" i="42" s="1"/>
  <c r="M9" i="42"/>
  <c r="K9" i="42"/>
  <c r="I9" i="42"/>
  <c r="G9" i="42"/>
  <c r="D9" i="42"/>
  <c r="E9" i="42" s="1"/>
  <c r="M8" i="42"/>
  <c r="K8" i="42"/>
  <c r="I8" i="42"/>
  <c r="G8" i="42"/>
  <c r="D8" i="42"/>
  <c r="E8" i="42" s="1"/>
  <c r="M7" i="42"/>
  <c r="K7" i="42"/>
  <c r="I7" i="42"/>
  <c r="G7" i="42"/>
  <c r="D7" i="42"/>
  <c r="E7" i="42" s="1"/>
  <c r="A23" i="41"/>
  <c r="A20" i="41"/>
  <c r="C17" i="41"/>
  <c r="M16" i="41"/>
  <c r="K16" i="41"/>
  <c r="I16" i="41"/>
  <c r="G16" i="41"/>
  <c r="D16" i="41"/>
  <c r="E16" i="41" s="1"/>
  <c r="M15" i="41"/>
  <c r="K15" i="41"/>
  <c r="I15" i="41"/>
  <c r="G15" i="41"/>
  <c r="D15" i="41"/>
  <c r="E15" i="41" s="1"/>
  <c r="M14" i="41"/>
  <c r="K14" i="41"/>
  <c r="I14" i="41"/>
  <c r="G14" i="41"/>
  <c r="D14" i="41"/>
  <c r="E14" i="41" s="1"/>
  <c r="M13" i="41"/>
  <c r="K13" i="41"/>
  <c r="I13" i="41"/>
  <c r="G13" i="41"/>
  <c r="E13" i="41"/>
  <c r="M12" i="41"/>
  <c r="K12" i="41"/>
  <c r="I12" i="41"/>
  <c r="G12" i="41"/>
  <c r="D12" i="41"/>
  <c r="E12" i="41" s="1"/>
  <c r="M11" i="41"/>
  <c r="K11" i="41"/>
  <c r="I11" i="41"/>
  <c r="G11" i="41"/>
  <c r="D11" i="41"/>
  <c r="E11" i="41" s="1"/>
  <c r="M10" i="41"/>
  <c r="K10" i="41"/>
  <c r="I10" i="41"/>
  <c r="G10" i="41"/>
  <c r="D10" i="41"/>
  <c r="E10" i="41" s="1"/>
  <c r="M9" i="41"/>
  <c r="K9" i="41"/>
  <c r="I9" i="41"/>
  <c r="G9" i="41"/>
  <c r="D9" i="41"/>
  <c r="E9" i="41" s="1"/>
  <c r="M8" i="41"/>
  <c r="K8" i="41"/>
  <c r="I8" i="41"/>
  <c r="G8" i="41"/>
  <c r="D8" i="41"/>
  <c r="E8" i="41" s="1"/>
  <c r="M7" i="41"/>
  <c r="K7" i="41"/>
  <c r="I7" i="41"/>
  <c r="G7" i="41"/>
  <c r="D7" i="41"/>
  <c r="E7" i="41" s="1"/>
  <c r="J35" i="43" l="1"/>
  <c r="J36" i="43"/>
  <c r="J33" i="43"/>
  <c r="J40" i="43"/>
  <c r="J37" i="43"/>
  <c r="K17" i="41"/>
  <c r="E44" i="7" s="1"/>
  <c r="G17" i="42"/>
  <c r="C45" i="7" s="1"/>
  <c r="H30" i="43"/>
  <c r="I30" i="43"/>
  <c r="J42" i="43"/>
  <c r="M17" i="41"/>
  <c r="F44" i="7" s="1"/>
  <c r="G17" i="41"/>
  <c r="C44" i="7" s="1"/>
  <c r="I17" i="41"/>
  <c r="D44" i="7" s="1"/>
  <c r="I17" i="42"/>
  <c r="D45" i="7" s="1"/>
  <c r="K17" i="42"/>
  <c r="E45" i="7" s="1"/>
  <c r="E17" i="42"/>
  <c r="M17" i="42"/>
  <c r="F45" i="7" s="1"/>
  <c r="E17" i="41"/>
  <c r="D30" i="1"/>
  <c r="AT6" i="1"/>
  <c r="AT7" i="1"/>
  <c r="AT8" i="1"/>
  <c r="AT9" i="1"/>
  <c r="AT10" i="1"/>
  <c r="AT11" i="1"/>
  <c r="AT12" i="1"/>
  <c r="AT13" i="1"/>
  <c r="AT14" i="1"/>
  <c r="AT15" i="1"/>
  <c r="AT16" i="1"/>
  <c r="AT17" i="1"/>
  <c r="AT18" i="1"/>
  <c r="AT19" i="1"/>
  <c r="AT20" i="1"/>
  <c r="AT21" i="1"/>
  <c r="AT22" i="1"/>
  <c r="AT23" i="1"/>
  <c r="AT24" i="1"/>
  <c r="AT25" i="1"/>
  <c r="AT26" i="1"/>
  <c r="AT27" i="1"/>
  <c r="AT28" i="1"/>
  <c r="AT29" i="1"/>
  <c r="AT5" i="1"/>
  <c r="AT6" i="3"/>
  <c r="AT7" i="3"/>
  <c r="AT8" i="3"/>
  <c r="AT9" i="3"/>
  <c r="AT10" i="3"/>
  <c r="AT11" i="3"/>
  <c r="AT12" i="3"/>
  <c r="AT13" i="3"/>
  <c r="AT14" i="3"/>
  <c r="AT15" i="3"/>
  <c r="AT16" i="3"/>
  <c r="AT17" i="3"/>
  <c r="AT18" i="3"/>
  <c r="AT19" i="3"/>
  <c r="AT20" i="3"/>
  <c r="AT21" i="3"/>
  <c r="AT22" i="3"/>
  <c r="AT23" i="3"/>
  <c r="AT24" i="3"/>
  <c r="AT25" i="3"/>
  <c r="AT26" i="3"/>
  <c r="AT27" i="3"/>
  <c r="AT28" i="3"/>
  <c r="AT29" i="3"/>
  <c r="AT5" i="3"/>
  <c r="AS30" i="1"/>
  <c r="AR30" i="1"/>
  <c r="AQ30" i="1"/>
  <c r="AC8" i="1"/>
  <c r="J44" i="7" l="1"/>
  <c r="I45" i="7"/>
  <c r="E36" i="12" s="1"/>
  <c r="J30" i="43"/>
  <c r="J45" i="7"/>
  <c r="E35" i="13"/>
  <c r="I44" i="7"/>
  <c r="E35" i="12" s="1"/>
  <c r="AF30" i="4"/>
  <c r="C45" i="40" s="1"/>
  <c r="F30" i="2"/>
  <c r="D30" i="2"/>
  <c r="AG30" i="2"/>
  <c r="AC30" i="2"/>
  <c r="C41" i="40" s="1"/>
  <c r="F30" i="4"/>
  <c r="D30" i="4"/>
  <c r="AP30" i="3"/>
  <c r="C32" i="40" s="1"/>
  <c r="AO30" i="3"/>
  <c r="C22" i="40" s="1"/>
  <c r="AL30" i="4"/>
  <c r="AK30" i="4"/>
  <c r="C53" i="40" s="1"/>
  <c r="AJ30" i="4"/>
  <c r="C52" i="40" s="1"/>
  <c r="AI30" i="4"/>
  <c r="C51" i="40" s="1"/>
  <c r="AG30" i="4"/>
  <c r="C46" i="40" s="1"/>
  <c r="AE30" i="4"/>
  <c r="C44" i="40" s="1"/>
  <c r="AD30" i="4"/>
  <c r="C43" i="40" s="1"/>
  <c r="AH29" i="4"/>
  <c r="AC29" i="4"/>
  <c r="AH28" i="4"/>
  <c r="AC28" i="4"/>
  <c r="AH27" i="4"/>
  <c r="AC27" i="4"/>
  <c r="AH26" i="4"/>
  <c r="AC26" i="4"/>
  <c r="AH25" i="4"/>
  <c r="AC25" i="4"/>
  <c r="AH24" i="4"/>
  <c r="AC24" i="4"/>
  <c r="AH23" i="4"/>
  <c r="AC23" i="4"/>
  <c r="AH22" i="4"/>
  <c r="AC22" i="4"/>
  <c r="AH21" i="4"/>
  <c r="AC21" i="4"/>
  <c r="AH20" i="4"/>
  <c r="AC20" i="4"/>
  <c r="AH19" i="4"/>
  <c r="AC19" i="4"/>
  <c r="AH18" i="4"/>
  <c r="AC18" i="4"/>
  <c r="AH17" i="4"/>
  <c r="AC17" i="4"/>
  <c r="AH16" i="4"/>
  <c r="AC16" i="4"/>
  <c r="AH15" i="4"/>
  <c r="AC15" i="4"/>
  <c r="AH14" i="4"/>
  <c r="AC14" i="4"/>
  <c r="AH13" i="4"/>
  <c r="AC13" i="4"/>
  <c r="AH12" i="4"/>
  <c r="AC12" i="4"/>
  <c r="AH11" i="4"/>
  <c r="AC11" i="4"/>
  <c r="AH10" i="4"/>
  <c r="AC10" i="4"/>
  <c r="AH9" i="4"/>
  <c r="AC9" i="4"/>
  <c r="AH8" i="4"/>
  <c r="AC8" i="4"/>
  <c r="AH7" i="4"/>
  <c r="AC7" i="4"/>
  <c r="AH6" i="4"/>
  <c r="AC6" i="4"/>
  <c r="AH5" i="4"/>
  <c r="AC5" i="4"/>
  <c r="AS30" i="3"/>
  <c r="C26" i="40" s="1"/>
  <c r="AR30" i="3"/>
  <c r="C25" i="40" s="1"/>
  <c r="AQ30" i="3"/>
  <c r="C24" i="40" s="1"/>
  <c r="AN30" i="3"/>
  <c r="C21" i="40" s="1"/>
  <c r="AM30" i="3"/>
  <c r="C20" i="40" s="1"/>
  <c r="AL30" i="3"/>
  <c r="C19" i="40" s="1"/>
  <c r="AK30" i="3"/>
  <c r="C18" i="40" s="1"/>
  <c r="AH30" i="3"/>
  <c r="C15" i="40" s="1"/>
  <c r="AG30" i="3"/>
  <c r="C14" i="40" s="1"/>
  <c r="AF30" i="3"/>
  <c r="C13" i="40" s="1"/>
  <c r="AE30" i="3"/>
  <c r="C12" i="40" s="1"/>
  <c r="AD30" i="3"/>
  <c r="C11" i="40" s="1"/>
  <c r="AB30" i="3"/>
  <c r="C9" i="40" s="1"/>
  <c r="AC29" i="3"/>
  <c r="AC28" i="3"/>
  <c r="AC27" i="3"/>
  <c r="AC26" i="3"/>
  <c r="AC25" i="3"/>
  <c r="AC24" i="3"/>
  <c r="AC23" i="3"/>
  <c r="AC22" i="3"/>
  <c r="AC21" i="3"/>
  <c r="AC20" i="3"/>
  <c r="AC19" i="3"/>
  <c r="AC18" i="3"/>
  <c r="AC17" i="3"/>
  <c r="AC16" i="3"/>
  <c r="AC15" i="3"/>
  <c r="AC14" i="3"/>
  <c r="AC13" i="3"/>
  <c r="AC12" i="3"/>
  <c r="AC11" i="3"/>
  <c r="AC10" i="3"/>
  <c r="AC9" i="3"/>
  <c r="AC8" i="3"/>
  <c r="AC7" i="3"/>
  <c r="AC6" i="3"/>
  <c r="AC5" i="3"/>
  <c r="AC6" i="1"/>
  <c r="AC7" i="1"/>
  <c r="AC9" i="1"/>
  <c r="AC10" i="1"/>
  <c r="AC11" i="1"/>
  <c r="AC12" i="1"/>
  <c r="AC13" i="1"/>
  <c r="AC14" i="1"/>
  <c r="AC15" i="1"/>
  <c r="AC16" i="1"/>
  <c r="AC17" i="1"/>
  <c r="AC18" i="1"/>
  <c r="AC19" i="1"/>
  <c r="AC20" i="1"/>
  <c r="AC21" i="1"/>
  <c r="AC22" i="1"/>
  <c r="AC23" i="1"/>
  <c r="AC24" i="1"/>
  <c r="AC25" i="1"/>
  <c r="AC26" i="1"/>
  <c r="AC27" i="1"/>
  <c r="AC28" i="1"/>
  <c r="AC29" i="1"/>
  <c r="AC5" i="1"/>
  <c r="AD29" i="2"/>
  <c r="AD6" i="2"/>
  <c r="AD7" i="2"/>
  <c r="AD8" i="2"/>
  <c r="AD9" i="2"/>
  <c r="AD10" i="2"/>
  <c r="AD11" i="2"/>
  <c r="AD12" i="2"/>
  <c r="AD13" i="2"/>
  <c r="AD14" i="2"/>
  <c r="AD15" i="2"/>
  <c r="AD16" i="2"/>
  <c r="AD17" i="2"/>
  <c r="AD18" i="2"/>
  <c r="AD19" i="2"/>
  <c r="AD20" i="2"/>
  <c r="AD21" i="2"/>
  <c r="AD22" i="2"/>
  <c r="AD23" i="2"/>
  <c r="AD24" i="2"/>
  <c r="AD25" i="2"/>
  <c r="AD26" i="2"/>
  <c r="AD27" i="2"/>
  <c r="AD28" i="2"/>
  <c r="AJ28" i="2"/>
  <c r="AJ6" i="2"/>
  <c r="AJ7" i="2"/>
  <c r="AJ8" i="2"/>
  <c r="AJ9" i="2"/>
  <c r="AJ10" i="2"/>
  <c r="AJ11" i="2"/>
  <c r="AJ12" i="2"/>
  <c r="AJ13" i="2"/>
  <c r="AJ14" i="2"/>
  <c r="AJ15" i="2"/>
  <c r="AJ16" i="2"/>
  <c r="AJ17" i="2"/>
  <c r="AJ18" i="2"/>
  <c r="AJ19" i="2"/>
  <c r="AJ20" i="2"/>
  <c r="AJ21" i="2"/>
  <c r="AJ22" i="2"/>
  <c r="AJ23" i="2"/>
  <c r="AJ24" i="2"/>
  <c r="AJ25" i="2"/>
  <c r="AJ26" i="2"/>
  <c r="AJ27" i="2"/>
  <c r="AJ29" i="2"/>
  <c r="AJ5" i="2"/>
  <c r="AN30" i="2"/>
  <c r="AM30" i="2"/>
  <c r="AL30" i="2"/>
  <c r="AK30" i="2"/>
  <c r="AI30" i="2"/>
  <c r="C47" i="40" s="1"/>
  <c r="AH30" i="2"/>
  <c r="AF30" i="2"/>
  <c r="AE30" i="2"/>
  <c r="AU30" i="1"/>
  <c r="C31" i="40" s="1"/>
  <c r="AO30" i="1"/>
  <c r="AN30" i="1"/>
  <c r="AM30" i="1"/>
  <c r="AL30" i="1"/>
  <c r="AK30" i="1"/>
  <c r="AH30" i="1"/>
  <c r="AG30" i="1"/>
  <c r="AF30" i="1"/>
  <c r="AE30" i="1"/>
  <c r="AD30" i="1"/>
  <c r="AB30" i="1"/>
  <c r="G5" i="4"/>
  <c r="AB5" i="4" s="1"/>
  <c r="D30" i="3"/>
  <c r="E36" i="13" l="1"/>
  <c r="F36" i="12"/>
  <c r="G36" i="12"/>
  <c r="H36" i="12"/>
  <c r="F35" i="13"/>
  <c r="H35" i="13"/>
  <c r="G35" i="13"/>
  <c r="F35" i="12"/>
  <c r="G35" i="12"/>
  <c r="H35" i="12"/>
  <c r="AD30" i="2"/>
  <c r="AC30" i="4"/>
  <c r="C42" i="40" s="1"/>
  <c r="AH30" i="4"/>
  <c r="C50" i="40" s="1"/>
  <c r="AC30" i="3"/>
  <c r="C10" i="40" s="1"/>
  <c r="AC30" i="1"/>
  <c r="AJ30" i="2"/>
  <c r="AA72" i="24"/>
  <c r="AA64" i="24"/>
  <c r="AA55" i="24"/>
  <c r="AA47" i="24"/>
  <c r="AA39" i="24"/>
  <c r="AA29" i="24"/>
  <c r="AA20" i="24"/>
  <c r="AA12" i="24"/>
  <c r="F36" i="13" l="1"/>
  <c r="H36" i="13"/>
  <c r="G36" i="13"/>
  <c r="A23" i="39"/>
  <c r="A20" i="39"/>
  <c r="C17" i="39"/>
  <c r="M16" i="39"/>
  <c r="K16" i="39"/>
  <c r="I16" i="39"/>
  <c r="G16" i="39"/>
  <c r="D16" i="39"/>
  <c r="E16" i="39" s="1"/>
  <c r="M15" i="39"/>
  <c r="K15" i="39"/>
  <c r="I15" i="39"/>
  <c r="G15" i="39"/>
  <c r="D15" i="39"/>
  <c r="E15" i="39" s="1"/>
  <c r="M14" i="39"/>
  <c r="K14" i="39"/>
  <c r="I14" i="39"/>
  <c r="G14" i="39"/>
  <c r="D14" i="39"/>
  <c r="E14" i="39" s="1"/>
  <c r="M13" i="39"/>
  <c r="K13" i="39"/>
  <c r="I13" i="39"/>
  <c r="G13" i="39"/>
  <c r="D13" i="39"/>
  <c r="E13" i="39" s="1"/>
  <c r="M12" i="39"/>
  <c r="K12" i="39"/>
  <c r="I12" i="39"/>
  <c r="G12" i="39"/>
  <c r="D12" i="39"/>
  <c r="E12" i="39" s="1"/>
  <c r="M11" i="39"/>
  <c r="K11" i="39"/>
  <c r="I11" i="39"/>
  <c r="G11" i="39"/>
  <c r="D11" i="39"/>
  <c r="E11" i="39" s="1"/>
  <c r="M10" i="39"/>
  <c r="K10" i="39"/>
  <c r="I10" i="39"/>
  <c r="G10" i="39"/>
  <c r="D10" i="39"/>
  <c r="E10" i="39" s="1"/>
  <c r="M9" i="39"/>
  <c r="K9" i="39"/>
  <c r="I9" i="39"/>
  <c r="G9" i="39"/>
  <c r="D9" i="39"/>
  <c r="E9" i="39" s="1"/>
  <c r="M8" i="39"/>
  <c r="K8" i="39"/>
  <c r="I8" i="39"/>
  <c r="G8" i="39"/>
  <c r="D8" i="39"/>
  <c r="E8" i="39" s="1"/>
  <c r="M7" i="39"/>
  <c r="K7" i="39"/>
  <c r="I7" i="39"/>
  <c r="G7" i="39"/>
  <c r="D7" i="39"/>
  <c r="E7" i="39" s="1"/>
  <c r="A33" i="38"/>
  <c r="A30" i="38"/>
  <c r="C27" i="38"/>
  <c r="M26" i="38"/>
  <c r="K26" i="38"/>
  <c r="I26" i="38"/>
  <c r="G26" i="38"/>
  <c r="D26" i="38"/>
  <c r="E26" i="38" s="1"/>
  <c r="M25" i="38"/>
  <c r="K25" i="38"/>
  <c r="I25" i="38"/>
  <c r="G25" i="38"/>
  <c r="D25" i="38"/>
  <c r="E25" i="38" s="1"/>
  <c r="M24" i="38"/>
  <c r="K24" i="38"/>
  <c r="I24" i="38"/>
  <c r="G24" i="38"/>
  <c r="D24" i="38"/>
  <c r="E24" i="38" s="1"/>
  <c r="M23" i="38"/>
  <c r="K23" i="38"/>
  <c r="I23" i="38"/>
  <c r="G23" i="38"/>
  <c r="D23" i="38"/>
  <c r="E23" i="38" s="1"/>
  <c r="M22" i="38"/>
  <c r="K22" i="38"/>
  <c r="I22" i="38"/>
  <c r="G22" i="38"/>
  <c r="D22" i="38"/>
  <c r="E22" i="38" s="1"/>
  <c r="M21" i="38"/>
  <c r="K21" i="38"/>
  <c r="I21" i="38"/>
  <c r="G21" i="38"/>
  <c r="D21" i="38"/>
  <c r="E21" i="38" s="1"/>
  <c r="M20" i="38"/>
  <c r="K20" i="38"/>
  <c r="I20" i="38"/>
  <c r="G20" i="38"/>
  <c r="D20" i="38"/>
  <c r="E20" i="38" s="1"/>
  <c r="M19" i="38"/>
  <c r="K19" i="38"/>
  <c r="I19" i="38"/>
  <c r="G19" i="38"/>
  <c r="D19" i="38"/>
  <c r="E19" i="38" s="1"/>
  <c r="M18" i="38"/>
  <c r="K18" i="38"/>
  <c r="I18" i="38"/>
  <c r="G18" i="38"/>
  <c r="D18" i="38"/>
  <c r="E18" i="38" s="1"/>
  <c r="M17" i="38"/>
  <c r="K17" i="38"/>
  <c r="I17" i="38"/>
  <c r="G17" i="38"/>
  <c r="D17" i="38"/>
  <c r="E17" i="38" s="1"/>
  <c r="M16" i="38"/>
  <c r="K16" i="38"/>
  <c r="I16" i="38"/>
  <c r="G16" i="38"/>
  <c r="D16" i="38"/>
  <c r="E16" i="38" s="1"/>
  <c r="M15" i="38"/>
  <c r="K15" i="38"/>
  <c r="I15" i="38"/>
  <c r="G15" i="38"/>
  <c r="D15" i="38"/>
  <c r="E15" i="38" s="1"/>
  <c r="M14" i="38"/>
  <c r="K14" i="38"/>
  <c r="I14" i="38"/>
  <c r="G14" i="38"/>
  <c r="D14" i="38"/>
  <c r="E14" i="38" s="1"/>
  <c r="M13" i="38"/>
  <c r="K13" i="38"/>
  <c r="I13" i="38"/>
  <c r="G13" i="38"/>
  <c r="D13" i="38"/>
  <c r="E13" i="38" s="1"/>
  <c r="M12" i="38"/>
  <c r="K12" i="38"/>
  <c r="I12" i="38"/>
  <c r="G12" i="38"/>
  <c r="D12" i="38"/>
  <c r="E12" i="38" s="1"/>
  <c r="M11" i="38"/>
  <c r="K11" i="38"/>
  <c r="I11" i="38"/>
  <c r="G11" i="38"/>
  <c r="D11" i="38"/>
  <c r="E11" i="38" s="1"/>
  <c r="M10" i="38"/>
  <c r="K10" i="38"/>
  <c r="I10" i="38"/>
  <c r="G10" i="38"/>
  <c r="D10" i="38"/>
  <c r="E10" i="38" s="1"/>
  <c r="M9" i="38"/>
  <c r="K9" i="38"/>
  <c r="I9" i="38"/>
  <c r="G9" i="38"/>
  <c r="D9" i="38"/>
  <c r="E9" i="38" s="1"/>
  <c r="M8" i="38"/>
  <c r="K8" i="38"/>
  <c r="I8" i="38"/>
  <c r="G8" i="38"/>
  <c r="D8" i="38"/>
  <c r="E8" i="38" s="1"/>
  <c r="M7" i="38"/>
  <c r="K7" i="38"/>
  <c r="I7" i="38"/>
  <c r="G7" i="38"/>
  <c r="D7" i="38"/>
  <c r="E7" i="38" s="1"/>
  <c r="A23" i="37"/>
  <c r="A20" i="37"/>
  <c r="C17" i="37"/>
  <c r="M16" i="37"/>
  <c r="K16" i="37"/>
  <c r="I16" i="37"/>
  <c r="G16" i="37"/>
  <c r="D16" i="37"/>
  <c r="E16" i="37" s="1"/>
  <c r="M15" i="37"/>
  <c r="K15" i="37"/>
  <c r="I15" i="37"/>
  <c r="G15" i="37"/>
  <c r="D15" i="37"/>
  <c r="E15" i="37" s="1"/>
  <c r="M14" i="37"/>
  <c r="K14" i="37"/>
  <c r="I14" i="37"/>
  <c r="G14" i="37"/>
  <c r="D14" i="37"/>
  <c r="E14" i="37" s="1"/>
  <c r="M13" i="37"/>
  <c r="K13" i="37"/>
  <c r="I13" i="37"/>
  <c r="G13" i="37"/>
  <c r="D13" i="37"/>
  <c r="E13" i="37" s="1"/>
  <c r="M12" i="37"/>
  <c r="K12" i="37"/>
  <c r="I12" i="37"/>
  <c r="G12" i="37"/>
  <c r="D12" i="37"/>
  <c r="E12" i="37" s="1"/>
  <c r="M11" i="37"/>
  <c r="K11" i="37"/>
  <c r="I11" i="37"/>
  <c r="G11" i="37"/>
  <c r="D11" i="37"/>
  <c r="E11" i="37" s="1"/>
  <c r="M10" i="37"/>
  <c r="K10" i="37"/>
  <c r="I10" i="37"/>
  <c r="G10" i="37"/>
  <c r="D10" i="37"/>
  <c r="E10" i="37" s="1"/>
  <c r="M9" i="37"/>
  <c r="K9" i="37"/>
  <c r="I9" i="37"/>
  <c r="G9" i="37"/>
  <c r="D9" i="37"/>
  <c r="E9" i="37" s="1"/>
  <c r="M8" i="37"/>
  <c r="K8" i="37"/>
  <c r="I8" i="37"/>
  <c r="G8" i="37"/>
  <c r="D8" i="37"/>
  <c r="E8" i="37" s="1"/>
  <c r="M7" i="37"/>
  <c r="K7" i="37"/>
  <c r="I7" i="37"/>
  <c r="G7" i="37"/>
  <c r="D7" i="37"/>
  <c r="E7" i="37" s="1"/>
  <c r="A23" i="36"/>
  <c r="A20" i="36"/>
  <c r="C17" i="36"/>
  <c r="M16" i="36"/>
  <c r="K16" i="36"/>
  <c r="I16" i="36"/>
  <c r="G16" i="36"/>
  <c r="D16" i="36"/>
  <c r="E16" i="36" s="1"/>
  <c r="M15" i="36"/>
  <c r="K15" i="36"/>
  <c r="I15" i="36"/>
  <c r="G15" i="36"/>
  <c r="D15" i="36"/>
  <c r="E15" i="36" s="1"/>
  <c r="M14" i="36"/>
  <c r="K14" i="36"/>
  <c r="I14" i="36"/>
  <c r="G14" i="36"/>
  <c r="D14" i="36"/>
  <c r="E14" i="36" s="1"/>
  <c r="M13" i="36"/>
  <c r="K13" i="36"/>
  <c r="I13" i="36"/>
  <c r="G13" i="36"/>
  <c r="D13" i="36"/>
  <c r="E13" i="36" s="1"/>
  <c r="M12" i="36"/>
  <c r="K12" i="36"/>
  <c r="I12" i="36"/>
  <c r="G12" i="36"/>
  <c r="D12" i="36"/>
  <c r="E12" i="36" s="1"/>
  <c r="M11" i="36"/>
  <c r="K11" i="36"/>
  <c r="I11" i="36"/>
  <c r="G11" i="36"/>
  <c r="D11" i="36"/>
  <c r="E11" i="36" s="1"/>
  <c r="M10" i="36"/>
  <c r="K10" i="36"/>
  <c r="I10" i="36"/>
  <c r="G10" i="36"/>
  <c r="D10" i="36"/>
  <c r="E10" i="36" s="1"/>
  <c r="M9" i="36"/>
  <c r="K9" i="36"/>
  <c r="I9" i="36"/>
  <c r="G9" i="36"/>
  <c r="D9" i="36"/>
  <c r="E9" i="36" s="1"/>
  <c r="M8" i="36"/>
  <c r="K8" i="36"/>
  <c r="I8" i="36"/>
  <c r="G8" i="36"/>
  <c r="D8" i="36"/>
  <c r="E8" i="36" s="1"/>
  <c r="M7" i="36"/>
  <c r="K7" i="36"/>
  <c r="I7" i="36"/>
  <c r="G7" i="36"/>
  <c r="D7" i="36"/>
  <c r="E7" i="36" s="1"/>
  <c r="A33" i="35"/>
  <c r="A30" i="35"/>
  <c r="C27" i="35"/>
  <c r="M26" i="35"/>
  <c r="K26" i="35"/>
  <c r="I26" i="35"/>
  <c r="G26" i="35"/>
  <c r="M25" i="35"/>
  <c r="K25" i="35"/>
  <c r="I25" i="35"/>
  <c r="G25" i="35"/>
  <c r="D25" i="35"/>
  <c r="E25" i="35" s="1"/>
  <c r="M24" i="35"/>
  <c r="K24" i="35"/>
  <c r="I24" i="35"/>
  <c r="G24" i="35"/>
  <c r="D24" i="35"/>
  <c r="E24" i="35" s="1"/>
  <c r="M23" i="35"/>
  <c r="K23" i="35"/>
  <c r="I23" i="35"/>
  <c r="G23" i="35"/>
  <c r="D23" i="35"/>
  <c r="E23" i="35" s="1"/>
  <c r="M22" i="35"/>
  <c r="K22" i="35"/>
  <c r="I22" i="35"/>
  <c r="G22" i="35"/>
  <c r="D22" i="35"/>
  <c r="E22" i="35" s="1"/>
  <c r="M21" i="35"/>
  <c r="K21" i="35"/>
  <c r="I21" i="35"/>
  <c r="G21" i="35"/>
  <c r="D21" i="35"/>
  <c r="E21" i="35" s="1"/>
  <c r="M20" i="35"/>
  <c r="K20" i="35"/>
  <c r="I20" i="35"/>
  <c r="G20" i="35"/>
  <c r="D20" i="35"/>
  <c r="E20" i="35" s="1"/>
  <c r="M19" i="35"/>
  <c r="K19" i="35"/>
  <c r="I19" i="35"/>
  <c r="G19" i="35"/>
  <c r="D19" i="35"/>
  <c r="E19" i="35" s="1"/>
  <c r="M18" i="35"/>
  <c r="K18" i="35"/>
  <c r="I18" i="35"/>
  <c r="G18" i="35"/>
  <c r="D18" i="35"/>
  <c r="E18" i="35" s="1"/>
  <c r="M17" i="35"/>
  <c r="K17" i="35"/>
  <c r="I17" i="35"/>
  <c r="G17" i="35"/>
  <c r="E17" i="35"/>
  <c r="M16" i="35"/>
  <c r="K16" i="35"/>
  <c r="I16" i="35"/>
  <c r="G16" i="35"/>
  <c r="D16" i="35"/>
  <c r="E16" i="35" s="1"/>
  <c r="M15" i="35"/>
  <c r="K15" i="35"/>
  <c r="I15" i="35"/>
  <c r="G15" i="35"/>
  <c r="D15" i="35"/>
  <c r="E15" i="35" s="1"/>
  <c r="M14" i="35"/>
  <c r="K14" i="35"/>
  <c r="I14" i="35"/>
  <c r="G14" i="35"/>
  <c r="D14" i="35"/>
  <c r="E14" i="35" s="1"/>
  <c r="M13" i="35"/>
  <c r="K13" i="35"/>
  <c r="I13" i="35"/>
  <c r="G13" i="35"/>
  <c r="D13" i="35"/>
  <c r="E13" i="35" s="1"/>
  <c r="M12" i="35"/>
  <c r="K12" i="35"/>
  <c r="I12" i="35"/>
  <c r="G12" i="35"/>
  <c r="D12" i="35"/>
  <c r="E12" i="35" s="1"/>
  <c r="M11" i="35"/>
  <c r="K11" i="35"/>
  <c r="I11" i="35"/>
  <c r="G11" i="35"/>
  <c r="D11" i="35"/>
  <c r="E11" i="35" s="1"/>
  <c r="M10" i="35"/>
  <c r="K10" i="35"/>
  <c r="I10" i="35"/>
  <c r="G10" i="35"/>
  <c r="D10" i="35"/>
  <c r="E10" i="35" s="1"/>
  <c r="M9" i="35"/>
  <c r="K9" i="35"/>
  <c r="I9" i="35"/>
  <c r="G9" i="35"/>
  <c r="D9" i="35"/>
  <c r="E9" i="35" s="1"/>
  <c r="M8" i="35"/>
  <c r="K8" i="35"/>
  <c r="I8" i="35"/>
  <c r="G8" i="35"/>
  <c r="D8" i="35"/>
  <c r="E8" i="35" s="1"/>
  <c r="M7" i="35"/>
  <c r="K7" i="35"/>
  <c r="I7" i="35"/>
  <c r="D7" i="35"/>
  <c r="E7" i="35" s="1"/>
  <c r="A23" i="34"/>
  <c r="A20" i="34"/>
  <c r="C17" i="34"/>
  <c r="M16" i="34"/>
  <c r="K16" i="34"/>
  <c r="I16" i="34"/>
  <c r="G16" i="34"/>
  <c r="D16" i="34"/>
  <c r="E16" i="34" s="1"/>
  <c r="M15" i="34"/>
  <c r="K15" i="34"/>
  <c r="I15" i="34"/>
  <c r="G15" i="34"/>
  <c r="D15" i="34"/>
  <c r="E15" i="34" s="1"/>
  <c r="M14" i="34"/>
  <c r="K14" i="34"/>
  <c r="I14" i="34"/>
  <c r="G14" i="34"/>
  <c r="D14" i="34"/>
  <c r="E14" i="34" s="1"/>
  <c r="M13" i="34"/>
  <c r="K13" i="34"/>
  <c r="I13" i="34"/>
  <c r="G13" i="34"/>
  <c r="D13" i="34"/>
  <c r="E13" i="34" s="1"/>
  <c r="M12" i="34"/>
  <c r="K12" i="34"/>
  <c r="I12" i="34"/>
  <c r="G12" i="34"/>
  <c r="D12" i="34"/>
  <c r="E12" i="34" s="1"/>
  <c r="M11" i="34"/>
  <c r="K11" i="34"/>
  <c r="I11" i="34"/>
  <c r="G11" i="34"/>
  <c r="D11" i="34"/>
  <c r="E11" i="34" s="1"/>
  <c r="M10" i="34"/>
  <c r="K10" i="34"/>
  <c r="I10" i="34"/>
  <c r="G10" i="34"/>
  <c r="D10" i="34"/>
  <c r="E10" i="34" s="1"/>
  <c r="M9" i="34"/>
  <c r="K9" i="34"/>
  <c r="I9" i="34"/>
  <c r="G9" i="34"/>
  <c r="D9" i="34"/>
  <c r="E9" i="34" s="1"/>
  <c r="M8" i="34"/>
  <c r="K8" i="34"/>
  <c r="I8" i="34"/>
  <c r="G8" i="34"/>
  <c r="D8" i="34"/>
  <c r="E8" i="34" s="1"/>
  <c r="M7" i="34"/>
  <c r="K7" i="34"/>
  <c r="I7" i="34"/>
  <c r="G7" i="34"/>
  <c r="D7" i="34"/>
  <c r="E7" i="34" s="1"/>
  <c r="A23" i="33"/>
  <c r="A20" i="33"/>
  <c r="C17" i="33"/>
  <c r="M16" i="33"/>
  <c r="K16" i="33"/>
  <c r="I16" i="33"/>
  <c r="G16" i="33"/>
  <c r="D16" i="33"/>
  <c r="E16" i="33" s="1"/>
  <c r="M15" i="33"/>
  <c r="K15" i="33"/>
  <c r="I15" i="33"/>
  <c r="G15" i="33"/>
  <c r="D15" i="33"/>
  <c r="E15" i="33" s="1"/>
  <c r="M14" i="33"/>
  <c r="K14" i="33"/>
  <c r="I14" i="33"/>
  <c r="G14" i="33"/>
  <c r="D14" i="33"/>
  <c r="E14" i="33" s="1"/>
  <c r="M13" i="33"/>
  <c r="K13" i="33"/>
  <c r="I13" i="33"/>
  <c r="G13" i="33"/>
  <c r="D13" i="33"/>
  <c r="E13" i="33" s="1"/>
  <c r="M12" i="33"/>
  <c r="K12" i="33"/>
  <c r="I12" i="33"/>
  <c r="G12" i="33"/>
  <c r="D12" i="33"/>
  <c r="E12" i="33" s="1"/>
  <c r="M11" i="33"/>
  <c r="K11" i="33"/>
  <c r="I11" i="33"/>
  <c r="G11" i="33"/>
  <c r="D11" i="33"/>
  <c r="E11" i="33" s="1"/>
  <c r="M10" i="33"/>
  <c r="K10" i="33"/>
  <c r="I10" i="33"/>
  <c r="G10" i="33"/>
  <c r="D10" i="33"/>
  <c r="E10" i="33" s="1"/>
  <c r="M9" i="33"/>
  <c r="K9" i="33"/>
  <c r="I9" i="33"/>
  <c r="G9" i="33"/>
  <c r="D9" i="33"/>
  <c r="E9" i="33" s="1"/>
  <c r="M8" i="33"/>
  <c r="K8" i="33"/>
  <c r="I8" i="33"/>
  <c r="G8" i="33"/>
  <c r="D8" i="33"/>
  <c r="E8" i="33" s="1"/>
  <c r="M7" i="33"/>
  <c r="K7" i="33"/>
  <c r="I7" i="33"/>
  <c r="G7" i="33"/>
  <c r="D7" i="33"/>
  <c r="E7" i="33" s="1"/>
  <c r="A23" i="32"/>
  <c r="A20" i="32"/>
  <c r="C17" i="32"/>
  <c r="M16" i="32"/>
  <c r="K16" i="32"/>
  <c r="I16" i="32"/>
  <c r="G16" i="32"/>
  <c r="D16" i="32"/>
  <c r="E16" i="32" s="1"/>
  <c r="M15" i="32"/>
  <c r="K15" i="32"/>
  <c r="I15" i="32"/>
  <c r="G15" i="32"/>
  <c r="D15" i="32"/>
  <c r="E15" i="32" s="1"/>
  <c r="M14" i="32"/>
  <c r="K14" i="32"/>
  <c r="I14" i="32"/>
  <c r="G14" i="32"/>
  <c r="D14" i="32"/>
  <c r="E14" i="32" s="1"/>
  <c r="M13" i="32"/>
  <c r="K13" i="32"/>
  <c r="I13" i="32"/>
  <c r="G13" i="32"/>
  <c r="D13" i="32"/>
  <c r="E13" i="32" s="1"/>
  <c r="M12" i="32"/>
  <c r="K12" i="32"/>
  <c r="I12" i="32"/>
  <c r="G12" i="32"/>
  <c r="D12" i="32"/>
  <c r="E12" i="32" s="1"/>
  <c r="M11" i="32"/>
  <c r="K11" i="32"/>
  <c r="I11" i="32"/>
  <c r="G11" i="32"/>
  <c r="D11" i="32"/>
  <c r="E11" i="32" s="1"/>
  <c r="M10" i="32"/>
  <c r="K10" i="32"/>
  <c r="I10" i="32"/>
  <c r="G10" i="32"/>
  <c r="D10" i="32"/>
  <c r="E10" i="32" s="1"/>
  <c r="M9" i="32"/>
  <c r="K9" i="32"/>
  <c r="I9" i="32"/>
  <c r="G9" i="32"/>
  <c r="D9" i="32"/>
  <c r="E9" i="32" s="1"/>
  <c r="M8" i="32"/>
  <c r="K8" i="32"/>
  <c r="I8" i="32"/>
  <c r="G8" i="32"/>
  <c r="D8" i="32"/>
  <c r="E8" i="32" s="1"/>
  <c r="M7" i="32"/>
  <c r="K7" i="32"/>
  <c r="I7" i="32"/>
  <c r="G7" i="32"/>
  <c r="D7" i="32"/>
  <c r="E7" i="32" s="1"/>
  <c r="A22" i="31"/>
  <c r="A19" i="31"/>
  <c r="C17" i="31"/>
  <c r="M16" i="31"/>
  <c r="K16" i="31"/>
  <c r="I16" i="31"/>
  <c r="G16" i="31"/>
  <c r="D16" i="31"/>
  <c r="E16" i="31" s="1"/>
  <c r="M15" i="31"/>
  <c r="K15" i="31"/>
  <c r="I15" i="31"/>
  <c r="G15" i="31"/>
  <c r="D15" i="31"/>
  <c r="E15" i="31" s="1"/>
  <c r="M14" i="31"/>
  <c r="K14" i="31"/>
  <c r="I14" i="31"/>
  <c r="G14" i="31"/>
  <c r="D14" i="31"/>
  <c r="E14" i="31" s="1"/>
  <c r="M13" i="31"/>
  <c r="K13" i="31"/>
  <c r="I13" i="31"/>
  <c r="G13" i="31"/>
  <c r="D13" i="31"/>
  <c r="E13" i="31" s="1"/>
  <c r="M12" i="31"/>
  <c r="K12" i="31"/>
  <c r="I12" i="31"/>
  <c r="G12" i="31"/>
  <c r="D12" i="31"/>
  <c r="E12" i="31" s="1"/>
  <c r="M11" i="31"/>
  <c r="K11" i="31"/>
  <c r="I11" i="31"/>
  <c r="G11" i="31"/>
  <c r="D11" i="31"/>
  <c r="E11" i="31" s="1"/>
  <c r="M10" i="31"/>
  <c r="K10" i="31"/>
  <c r="I10" i="31"/>
  <c r="G10" i="31"/>
  <c r="D10" i="31"/>
  <c r="E10" i="31" s="1"/>
  <c r="M9" i="31"/>
  <c r="K9" i="31"/>
  <c r="I9" i="31"/>
  <c r="G9" i="31"/>
  <c r="D9" i="31"/>
  <c r="E9" i="31" s="1"/>
  <c r="M8" i="31"/>
  <c r="K8" i="31"/>
  <c r="I8" i="31"/>
  <c r="G8" i="31"/>
  <c r="D8" i="31"/>
  <c r="E8" i="31" s="1"/>
  <c r="M7" i="31"/>
  <c r="K7" i="31"/>
  <c r="I7" i="31"/>
  <c r="G7" i="31"/>
  <c r="D7" i="31"/>
  <c r="E7" i="31" s="1"/>
  <c r="A22" i="30"/>
  <c r="A19" i="30"/>
  <c r="C17" i="30"/>
  <c r="M16" i="30"/>
  <c r="K16" i="30"/>
  <c r="I16" i="30"/>
  <c r="G16" i="30"/>
  <c r="D16" i="30"/>
  <c r="E16" i="30" s="1"/>
  <c r="M15" i="30"/>
  <c r="K15" i="30"/>
  <c r="I15" i="30"/>
  <c r="G15" i="30"/>
  <c r="D15" i="30"/>
  <c r="E15" i="30" s="1"/>
  <c r="M14" i="30"/>
  <c r="K14" i="30"/>
  <c r="I14" i="30"/>
  <c r="G14" i="30"/>
  <c r="D14" i="30"/>
  <c r="E14" i="30" s="1"/>
  <c r="M13" i="30"/>
  <c r="K13" i="30"/>
  <c r="I13" i="30"/>
  <c r="G13" i="30"/>
  <c r="D13" i="30"/>
  <c r="E13" i="30" s="1"/>
  <c r="M12" i="30"/>
  <c r="K12" i="30"/>
  <c r="I12" i="30"/>
  <c r="G12" i="30"/>
  <c r="D12" i="30"/>
  <c r="E12" i="30" s="1"/>
  <c r="M11" i="30"/>
  <c r="K11" i="30"/>
  <c r="I11" i="30"/>
  <c r="G11" i="30"/>
  <c r="D11" i="30"/>
  <c r="E11" i="30" s="1"/>
  <c r="M10" i="30"/>
  <c r="K10" i="30"/>
  <c r="I10" i="30"/>
  <c r="G10" i="30"/>
  <c r="D10" i="30"/>
  <c r="E10" i="30" s="1"/>
  <c r="M9" i="30"/>
  <c r="K9" i="30"/>
  <c r="I9" i="30"/>
  <c r="G9" i="30"/>
  <c r="D9" i="30"/>
  <c r="E9" i="30" s="1"/>
  <c r="M8" i="30"/>
  <c r="K8" i="30"/>
  <c r="I8" i="30"/>
  <c r="G8" i="30"/>
  <c r="D8" i="30"/>
  <c r="E8" i="30" s="1"/>
  <c r="M7" i="30"/>
  <c r="K7" i="30"/>
  <c r="I7" i="30"/>
  <c r="G7" i="30"/>
  <c r="D7" i="30"/>
  <c r="E7" i="30" s="1"/>
  <c r="A23" i="29"/>
  <c r="A20" i="29"/>
  <c r="C17" i="29"/>
  <c r="M16" i="29"/>
  <c r="K16" i="29"/>
  <c r="I16" i="29"/>
  <c r="G16" i="29"/>
  <c r="D16" i="29"/>
  <c r="E16" i="29" s="1"/>
  <c r="M15" i="29"/>
  <c r="K15" i="29"/>
  <c r="I15" i="29"/>
  <c r="G15" i="29"/>
  <c r="D15" i="29"/>
  <c r="E15" i="29" s="1"/>
  <c r="M14" i="29"/>
  <c r="K14" i="29"/>
  <c r="I14" i="29"/>
  <c r="G14" i="29"/>
  <c r="D14" i="29"/>
  <c r="E14" i="29" s="1"/>
  <c r="M13" i="29"/>
  <c r="K13" i="29"/>
  <c r="I13" i="29"/>
  <c r="G13" i="29"/>
  <c r="D13" i="29"/>
  <c r="E13" i="29" s="1"/>
  <c r="M12" i="29"/>
  <c r="K12" i="29"/>
  <c r="I12" i="29"/>
  <c r="G12" i="29"/>
  <c r="D12" i="29"/>
  <c r="E12" i="29" s="1"/>
  <c r="M11" i="29"/>
  <c r="K11" i="29"/>
  <c r="I11" i="29"/>
  <c r="G11" i="29"/>
  <c r="D11" i="29"/>
  <c r="E11" i="29" s="1"/>
  <c r="M10" i="29"/>
  <c r="K10" i="29"/>
  <c r="I10" i="29"/>
  <c r="G10" i="29"/>
  <c r="D10" i="29"/>
  <c r="E10" i="29" s="1"/>
  <c r="M9" i="29"/>
  <c r="K9" i="29"/>
  <c r="I9" i="29"/>
  <c r="G9" i="29"/>
  <c r="D9" i="29"/>
  <c r="E9" i="29" s="1"/>
  <c r="M8" i="29"/>
  <c r="K8" i="29"/>
  <c r="I8" i="29"/>
  <c r="G8" i="29"/>
  <c r="D8" i="29"/>
  <c r="E8" i="29" s="1"/>
  <c r="M7" i="29"/>
  <c r="K7" i="29"/>
  <c r="I7" i="29"/>
  <c r="G7" i="29"/>
  <c r="D7" i="29"/>
  <c r="E7" i="29" s="1"/>
  <c r="A23" i="28"/>
  <c r="A20" i="28"/>
  <c r="C17" i="28"/>
  <c r="M16" i="28"/>
  <c r="K16" i="28"/>
  <c r="I16" i="28"/>
  <c r="G16" i="28"/>
  <c r="D16" i="28"/>
  <c r="E16" i="28" s="1"/>
  <c r="M15" i="28"/>
  <c r="K15" i="28"/>
  <c r="I15" i="28"/>
  <c r="G15" i="28"/>
  <c r="D15" i="28"/>
  <c r="E15" i="28" s="1"/>
  <c r="M14" i="28"/>
  <c r="K14" i="28"/>
  <c r="I14" i="28"/>
  <c r="G14" i="28"/>
  <c r="D14" i="28"/>
  <c r="E14" i="28" s="1"/>
  <c r="M13" i="28"/>
  <c r="K13" i="28"/>
  <c r="I13" i="28"/>
  <c r="G13" i="28"/>
  <c r="D13" i="28"/>
  <c r="E13" i="28" s="1"/>
  <c r="M12" i="28"/>
  <c r="K12" i="28"/>
  <c r="I12" i="28"/>
  <c r="G12" i="28"/>
  <c r="D12" i="28"/>
  <c r="E12" i="28" s="1"/>
  <c r="M11" i="28"/>
  <c r="K11" i="28"/>
  <c r="I11" i="28"/>
  <c r="G11" i="28"/>
  <c r="D11" i="28"/>
  <c r="E11" i="28" s="1"/>
  <c r="M10" i="28"/>
  <c r="K10" i="28"/>
  <c r="I10" i="28"/>
  <c r="G10" i="28"/>
  <c r="D10" i="28"/>
  <c r="E10" i="28" s="1"/>
  <c r="M9" i="28"/>
  <c r="K9" i="28"/>
  <c r="I9" i="28"/>
  <c r="G9" i="28"/>
  <c r="D9" i="28"/>
  <c r="E9" i="28" s="1"/>
  <c r="M8" i="28"/>
  <c r="K8" i="28"/>
  <c r="I8" i="28"/>
  <c r="G8" i="28"/>
  <c r="D8" i="28"/>
  <c r="E8" i="28" s="1"/>
  <c r="M7" i="28"/>
  <c r="K7" i="28"/>
  <c r="I7" i="28"/>
  <c r="G7" i="28"/>
  <c r="D7" i="28"/>
  <c r="E7" i="28" s="1"/>
  <c r="A23" i="27"/>
  <c r="A20" i="27"/>
  <c r="C17" i="27"/>
  <c r="M16" i="27"/>
  <c r="K16" i="27"/>
  <c r="I16" i="27"/>
  <c r="G16" i="27"/>
  <c r="D16" i="27"/>
  <c r="E16" i="27" s="1"/>
  <c r="M15" i="27"/>
  <c r="K15" i="27"/>
  <c r="I15" i="27"/>
  <c r="G15" i="27"/>
  <c r="D15" i="27"/>
  <c r="E15" i="27" s="1"/>
  <c r="M14" i="27"/>
  <c r="K14" i="27"/>
  <c r="I14" i="27"/>
  <c r="G14" i="27"/>
  <c r="D14" i="27"/>
  <c r="E14" i="27" s="1"/>
  <c r="M13" i="27"/>
  <c r="K13" i="27"/>
  <c r="I13" i="27"/>
  <c r="G13" i="27"/>
  <c r="D13" i="27"/>
  <c r="E13" i="27" s="1"/>
  <c r="M12" i="27"/>
  <c r="K12" i="27"/>
  <c r="I12" i="27"/>
  <c r="G12" i="27"/>
  <c r="D12" i="27"/>
  <c r="E12" i="27" s="1"/>
  <c r="M11" i="27"/>
  <c r="K11" i="27"/>
  <c r="I11" i="27"/>
  <c r="G11" i="27"/>
  <c r="D11" i="27"/>
  <c r="E11" i="27" s="1"/>
  <c r="M10" i="27"/>
  <c r="K10" i="27"/>
  <c r="I10" i="27"/>
  <c r="G10" i="27"/>
  <c r="D10" i="27"/>
  <c r="E10" i="27" s="1"/>
  <c r="M9" i="27"/>
  <c r="K9" i="27"/>
  <c r="I9" i="27"/>
  <c r="G9" i="27"/>
  <c r="D9" i="27"/>
  <c r="E9" i="27" s="1"/>
  <c r="M8" i="27"/>
  <c r="K8" i="27"/>
  <c r="I8" i="27"/>
  <c r="G8" i="27"/>
  <c r="D8" i="27"/>
  <c r="E8" i="27" s="1"/>
  <c r="M7" i="27"/>
  <c r="K7" i="27"/>
  <c r="I7" i="27"/>
  <c r="G7" i="27"/>
  <c r="D7" i="27"/>
  <c r="E7" i="27" s="1"/>
  <c r="A54" i="26"/>
  <c r="A51" i="26"/>
  <c r="H47" i="26"/>
  <c r="G47" i="26"/>
  <c r="J46" i="26"/>
  <c r="I46" i="26"/>
  <c r="K46" i="26" s="1"/>
  <c r="J45" i="26"/>
  <c r="I45" i="26"/>
  <c r="S45" i="26" s="1"/>
  <c r="J44" i="26"/>
  <c r="I44" i="26"/>
  <c r="J43" i="26"/>
  <c r="I43" i="26"/>
  <c r="J42" i="26"/>
  <c r="I42" i="26"/>
  <c r="O42" i="26" s="1"/>
  <c r="J41" i="26"/>
  <c r="I41" i="26"/>
  <c r="O41" i="26" s="1"/>
  <c r="J40" i="26"/>
  <c r="I40" i="26"/>
  <c r="O40" i="26" s="1"/>
  <c r="J39" i="26"/>
  <c r="I39" i="26"/>
  <c r="Q39" i="26" s="1"/>
  <c r="J38" i="26"/>
  <c r="I38" i="26"/>
  <c r="O38" i="26" s="1"/>
  <c r="J37" i="26"/>
  <c r="I37" i="26"/>
  <c r="M37" i="26" s="1"/>
  <c r="J36" i="26"/>
  <c r="I36" i="26"/>
  <c r="O36" i="26" s="1"/>
  <c r="J35" i="26"/>
  <c r="I35" i="26"/>
  <c r="S35" i="26" s="1"/>
  <c r="J34" i="26"/>
  <c r="I34" i="26"/>
  <c r="S34" i="26" s="1"/>
  <c r="J33" i="26"/>
  <c r="I33" i="26"/>
  <c r="Q33" i="26" s="1"/>
  <c r="J32" i="26"/>
  <c r="I32" i="26"/>
  <c r="J31" i="26"/>
  <c r="I31" i="26"/>
  <c r="S31" i="26" s="1"/>
  <c r="J30" i="26"/>
  <c r="I30" i="26"/>
  <c r="O30" i="26" s="1"/>
  <c r="J29" i="26"/>
  <c r="I29" i="26"/>
  <c r="S29" i="26" s="1"/>
  <c r="J28" i="26"/>
  <c r="I28" i="26"/>
  <c r="J27" i="26"/>
  <c r="I27" i="26"/>
  <c r="J26" i="26"/>
  <c r="I26" i="26"/>
  <c r="J25" i="26"/>
  <c r="I25" i="26"/>
  <c r="Q25" i="26" s="1"/>
  <c r="J24" i="26"/>
  <c r="I24" i="26"/>
  <c r="J23" i="26"/>
  <c r="I23" i="26"/>
  <c r="Q23" i="26" s="1"/>
  <c r="J22" i="26"/>
  <c r="I22" i="26"/>
  <c r="J21" i="26"/>
  <c r="I21" i="26"/>
  <c r="J20" i="26"/>
  <c r="I20" i="26"/>
  <c r="Q20" i="26" s="1"/>
  <c r="J19" i="26"/>
  <c r="I19" i="26"/>
  <c r="S19" i="26" s="1"/>
  <c r="J18" i="26"/>
  <c r="I18" i="26"/>
  <c r="S18" i="26" s="1"/>
  <c r="J17" i="26"/>
  <c r="I17" i="26"/>
  <c r="Q17" i="26" s="1"/>
  <c r="J16" i="26"/>
  <c r="I16" i="26"/>
  <c r="O16" i="26" s="1"/>
  <c r="J15" i="26"/>
  <c r="I15" i="26"/>
  <c r="J14" i="26"/>
  <c r="I14" i="26"/>
  <c r="O14" i="26" s="1"/>
  <c r="J13" i="26"/>
  <c r="I13" i="26"/>
  <c r="Q13" i="26" s="1"/>
  <c r="J12" i="26"/>
  <c r="I12" i="26"/>
  <c r="Q12" i="26" s="1"/>
  <c r="J11" i="26"/>
  <c r="I11" i="26"/>
  <c r="O11" i="26" s="1"/>
  <c r="J10" i="26"/>
  <c r="I10" i="26"/>
  <c r="O10" i="26" s="1"/>
  <c r="J9" i="26"/>
  <c r="I9" i="26"/>
  <c r="J8" i="26"/>
  <c r="I8" i="26"/>
  <c r="J7" i="26"/>
  <c r="I7" i="26"/>
  <c r="Q7" i="26" s="1"/>
  <c r="A23" i="25"/>
  <c r="A20" i="25"/>
  <c r="C17" i="25"/>
  <c r="M16" i="25"/>
  <c r="K16" i="25"/>
  <c r="I16" i="25"/>
  <c r="G16" i="25"/>
  <c r="D16" i="25"/>
  <c r="E16" i="25" s="1"/>
  <c r="M15" i="25"/>
  <c r="K15" i="25"/>
  <c r="I15" i="25"/>
  <c r="G15" i="25"/>
  <c r="D15" i="25"/>
  <c r="E15" i="25" s="1"/>
  <c r="M14" i="25"/>
  <c r="K14" i="25"/>
  <c r="I14" i="25"/>
  <c r="G14" i="25"/>
  <c r="D14" i="25"/>
  <c r="E14" i="25" s="1"/>
  <c r="M13" i="25"/>
  <c r="K13" i="25"/>
  <c r="I13" i="25"/>
  <c r="G13" i="25"/>
  <c r="D13" i="25"/>
  <c r="E13" i="25" s="1"/>
  <c r="M12" i="25"/>
  <c r="K12" i="25"/>
  <c r="I12" i="25"/>
  <c r="G12" i="25"/>
  <c r="D12" i="25"/>
  <c r="E12" i="25" s="1"/>
  <c r="M11" i="25"/>
  <c r="K11" i="25"/>
  <c r="I11" i="25"/>
  <c r="G11" i="25"/>
  <c r="D11" i="25"/>
  <c r="E11" i="25" s="1"/>
  <c r="M10" i="25"/>
  <c r="K10" i="25"/>
  <c r="I10" i="25"/>
  <c r="G10" i="25"/>
  <c r="D10" i="25"/>
  <c r="E10" i="25" s="1"/>
  <c r="M9" i="25"/>
  <c r="K9" i="25"/>
  <c r="I9" i="25"/>
  <c r="G9" i="25"/>
  <c r="D9" i="25"/>
  <c r="E9" i="25" s="1"/>
  <c r="M8" i="25"/>
  <c r="K8" i="25"/>
  <c r="I8" i="25"/>
  <c r="G8" i="25"/>
  <c r="D8" i="25"/>
  <c r="E8" i="25" s="1"/>
  <c r="M7" i="25"/>
  <c r="K7" i="25"/>
  <c r="I7" i="25"/>
  <c r="G7" i="25"/>
  <c r="D7" i="25"/>
  <c r="E7" i="25" s="1"/>
  <c r="AB74" i="24"/>
  <c r="Y74" i="24"/>
  <c r="X74" i="24"/>
  <c r="W74" i="24"/>
  <c r="V74" i="24"/>
  <c r="U74" i="24"/>
  <c r="T74" i="24"/>
  <c r="S74" i="24"/>
  <c r="R74" i="24"/>
  <c r="Q74" i="24"/>
  <c r="P74" i="24"/>
  <c r="O74" i="24"/>
  <c r="N74" i="24"/>
  <c r="M74" i="24"/>
  <c r="L74" i="24"/>
  <c r="K74" i="24"/>
  <c r="J74" i="24"/>
  <c r="I74" i="24"/>
  <c r="H74" i="24"/>
  <c r="G74" i="24"/>
  <c r="F74" i="24"/>
  <c r="E74" i="24"/>
  <c r="D74" i="24"/>
  <c r="C74" i="24"/>
  <c r="B74" i="24"/>
  <c r="AD73" i="24"/>
  <c r="AA73" i="24"/>
  <c r="AD71" i="24"/>
  <c r="AA71" i="24"/>
  <c r="AD70" i="24"/>
  <c r="AA70" i="24"/>
  <c r="AD69" i="24"/>
  <c r="AA69" i="24"/>
  <c r="AD68" i="24"/>
  <c r="AA68" i="24"/>
  <c r="Z68" i="24"/>
  <c r="Z74" i="24" s="1"/>
  <c r="AB66" i="24"/>
  <c r="Y66" i="24"/>
  <c r="X66" i="24"/>
  <c r="X75" i="24" s="1"/>
  <c r="W66" i="24"/>
  <c r="V66" i="24"/>
  <c r="U66" i="24"/>
  <c r="T66" i="24"/>
  <c r="S66" i="24"/>
  <c r="S75" i="24" s="1"/>
  <c r="R66" i="24"/>
  <c r="Q66" i="24"/>
  <c r="P66" i="24"/>
  <c r="P75" i="24" s="1"/>
  <c r="O66" i="24"/>
  <c r="O75" i="24" s="1"/>
  <c r="N66" i="24"/>
  <c r="M66" i="24"/>
  <c r="L66" i="24"/>
  <c r="K66" i="24"/>
  <c r="K75" i="24" s="1"/>
  <c r="J66" i="24"/>
  <c r="I66" i="24"/>
  <c r="H66" i="24"/>
  <c r="H75" i="24" s="1"/>
  <c r="G66" i="24"/>
  <c r="G75" i="24" s="1"/>
  <c r="F66" i="24"/>
  <c r="E66" i="24"/>
  <c r="D66" i="24"/>
  <c r="C66" i="24"/>
  <c r="C75" i="24" s="1"/>
  <c r="B66" i="24"/>
  <c r="AD65" i="24"/>
  <c r="AA65" i="24"/>
  <c r="AD63" i="24"/>
  <c r="AA63" i="24"/>
  <c r="AD62" i="24"/>
  <c r="AA62" i="24"/>
  <c r="AD61" i="24"/>
  <c r="AA61" i="24"/>
  <c r="AD60" i="24"/>
  <c r="AA60" i="24"/>
  <c r="Z60" i="24"/>
  <c r="Z66" i="24" s="1"/>
  <c r="AB57" i="24"/>
  <c r="Y57" i="24"/>
  <c r="X57" i="24"/>
  <c r="W57" i="24"/>
  <c r="V57" i="24"/>
  <c r="U57" i="24"/>
  <c r="T57" i="24"/>
  <c r="S57" i="24"/>
  <c r="R57" i="24"/>
  <c r="Q57" i="24"/>
  <c r="P57" i="24"/>
  <c r="O57" i="24"/>
  <c r="N57" i="24"/>
  <c r="M57" i="24"/>
  <c r="L57" i="24"/>
  <c r="K57" i="24"/>
  <c r="J57" i="24"/>
  <c r="I57" i="24"/>
  <c r="H57" i="24"/>
  <c r="G57" i="24"/>
  <c r="F57" i="24"/>
  <c r="E57" i="24"/>
  <c r="D57" i="24"/>
  <c r="C57" i="24"/>
  <c r="B57" i="24"/>
  <c r="AD56" i="24"/>
  <c r="AA56" i="24"/>
  <c r="AD54" i="24"/>
  <c r="AA54" i="24"/>
  <c r="AD53" i="24"/>
  <c r="AA53" i="24"/>
  <c r="AD52" i="24"/>
  <c r="AA52" i="24"/>
  <c r="AD51" i="24"/>
  <c r="AA51" i="24"/>
  <c r="Z51" i="24"/>
  <c r="Z57" i="24" s="1"/>
  <c r="AB49" i="24"/>
  <c r="Y49" i="24"/>
  <c r="X49" i="24"/>
  <c r="W49" i="24"/>
  <c r="V49" i="24"/>
  <c r="U49" i="24"/>
  <c r="T49" i="24"/>
  <c r="S49" i="24"/>
  <c r="R49" i="24"/>
  <c r="Q49" i="24"/>
  <c r="P49" i="24"/>
  <c r="O49" i="24"/>
  <c r="N49" i="24"/>
  <c r="M49" i="24"/>
  <c r="L49" i="24"/>
  <c r="K49" i="24"/>
  <c r="J49" i="24"/>
  <c r="I49" i="24"/>
  <c r="H49" i="24"/>
  <c r="G49" i="24"/>
  <c r="F49" i="24"/>
  <c r="E49" i="24"/>
  <c r="D49" i="24"/>
  <c r="C49" i="24"/>
  <c r="B49" i="24"/>
  <c r="AD48" i="24"/>
  <c r="AA48" i="24"/>
  <c r="AD46" i="24"/>
  <c r="AA46" i="24"/>
  <c r="AD45" i="24"/>
  <c r="AA45" i="24"/>
  <c r="AD44" i="24"/>
  <c r="AA44" i="24"/>
  <c r="AD43" i="24"/>
  <c r="AA43" i="24"/>
  <c r="Z43" i="24"/>
  <c r="Z49" i="24" s="1"/>
  <c r="AB41" i="24"/>
  <c r="Y41" i="24"/>
  <c r="X41" i="24"/>
  <c r="W41" i="24"/>
  <c r="V41" i="24"/>
  <c r="U41" i="24"/>
  <c r="U58" i="24" s="1"/>
  <c r="T41" i="24"/>
  <c r="S41" i="24"/>
  <c r="R41" i="24"/>
  <c r="Q41" i="24"/>
  <c r="P41" i="24"/>
  <c r="O41" i="24"/>
  <c r="N41" i="24"/>
  <c r="M41" i="24"/>
  <c r="M58" i="24" s="1"/>
  <c r="L41" i="24"/>
  <c r="K41" i="24"/>
  <c r="J41" i="24"/>
  <c r="I41" i="24"/>
  <c r="H41" i="24"/>
  <c r="G41" i="24"/>
  <c r="F41" i="24"/>
  <c r="E41" i="24"/>
  <c r="E58" i="24" s="1"/>
  <c r="D41" i="24"/>
  <c r="C41" i="24"/>
  <c r="B41" i="24"/>
  <c r="AD40" i="24"/>
  <c r="AA40" i="24"/>
  <c r="AD38" i="24"/>
  <c r="AA38" i="24"/>
  <c r="AD37" i="24"/>
  <c r="AA37" i="24"/>
  <c r="AD36" i="24"/>
  <c r="AA36" i="24"/>
  <c r="AD35" i="24"/>
  <c r="AA35" i="24"/>
  <c r="Z35" i="24"/>
  <c r="Z41" i="24" s="1"/>
  <c r="AB31" i="24"/>
  <c r="AB32" i="24" s="1"/>
  <c r="Y31" i="24"/>
  <c r="Y32" i="24" s="1"/>
  <c r="X31" i="24"/>
  <c r="X32" i="24" s="1"/>
  <c r="W31" i="24"/>
  <c r="W32" i="24" s="1"/>
  <c r="V31" i="24"/>
  <c r="V32" i="24" s="1"/>
  <c r="U31" i="24"/>
  <c r="U32" i="24" s="1"/>
  <c r="T31" i="24"/>
  <c r="T32" i="24" s="1"/>
  <c r="S31" i="24"/>
  <c r="S32" i="24" s="1"/>
  <c r="R31" i="24"/>
  <c r="R32" i="24" s="1"/>
  <c r="Q31" i="24"/>
  <c r="Q32" i="24" s="1"/>
  <c r="P31" i="24"/>
  <c r="P32" i="24" s="1"/>
  <c r="O31" i="24"/>
  <c r="O32" i="24" s="1"/>
  <c r="N31" i="24"/>
  <c r="N32" i="24" s="1"/>
  <c r="M31" i="24"/>
  <c r="M32" i="24" s="1"/>
  <c r="L31" i="24"/>
  <c r="L32" i="24" s="1"/>
  <c r="K31" i="24"/>
  <c r="K32" i="24" s="1"/>
  <c r="J31" i="24"/>
  <c r="J32" i="24" s="1"/>
  <c r="I31" i="24"/>
  <c r="I32" i="24" s="1"/>
  <c r="H31" i="24"/>
  <c r="H32" i="24" s="1"/>
  <c r="G31" i="24"/>
  <c r="G32" i="24" s="1"/>
  <c r="F31" i="24"/>
  <c r="F32" i="24" s="1"/>
  <c r="E31" i="24"/>
  <c r="E32" i="24" s="1"/>
  <c r="D31" i="24"/>
  <c r="D32" i="24" s="1"/>
  <c r="C31" i="24"/>
  <c r="C32" i="24" s="1"/>
  <c r="B31" i="24"/>
  <c r="B32" i="24" s="1"/>
  <c r="AD30" i="24"/>
  <c r="AA30" i="24"/>
  <c r="AD28" i="24"/>
  <c r="AA28" i="24"/>
  <c r="AD27" i="24"/>
  <c r="AA27" i="24"/>
  <c r="AD26" i="24"/>
  <c r="AA26" i="24"/>
  <c r="AD25" i="24"/>
  <c r="AA25" i="24"/>
  <c r="Z25" i="24"/>
  <c r="Z31" i="24" s="1"/>
  <c r="Z32" i="24" s="1"/>
  <c r="Z23" i="24"/>
  <c r="X23" i="24"/>
  <c r="V23" i="24"/>
  <c r="T23" i="24"/>
  <c r="R23" i="24"/>
  <c r="P23" i="24"/>
  <c r="N23" i="24"/>
  <c r="L23" i="24"/>
  <c r="J23" i="24"/>
  <c r="J33" i="24" s="1"/>
  <c r="H23" i="24"/>
  <c r="F23" i="24"/>
  <c r="D23" i="24"/>
  <c r="B23" i="24"/>
  <c r="B33" i="24" s="1"/>
  <c r="AB22" i="24"/>
  <c r="Y22" i="24"/>
  <c r="Y23" i="24" s="1"/>
  <c r="X22" i="24"/>
  <c r="W22" i="24"/>
  <c r="W23" i="24" s="1"/>
  <c r="V22" i="24"/>
  <c r="U22" i="24"/>
  <c r="U23" i="24" s="1"/>
  <c r="T22" i="24"/>
  <c r="S22" i="24"/>
  <c r="S23" i="24" s="1"/>
  <c r="R22" i="24"/>
  <c r="Q22" i="24"/>
  <c r="Q23" i="24" s="1"/>
  <c r="P22" i="24"/>
  <c r="O22" i="24"/>
  <c r="O23" i="24" s="1"/>
  <c r="N22" i="24"/>
  <c r="M22" i="24"/>
  <c r="M23" i="24" s="1"/>
  <c r="M33" i="24" s="1"/>
  <c r="L22" i="24"/>
  <c r="K22" i="24"/>
  <c r="K23" i="24" s="1"/>
  <c r="J22" i="24"/>
  <c r="I22" i="24"/>
  <c r="I23" i="24" s="1"/>
  <c r="H22" i="24"/>
  <c r="G22" i="24"/>
  <c r="G23" i="24" s="1"/>
  <c r="F22" i="24"/>
  <c r="E22" i="24"/>
  <c r="E23" i="24" s="1"/>
  <c r="D22" i="24"/>
  <c r="C22" i="24"/>
  <c r="C23" i="24" s="1"/>
  <c r="B22" i="24"/>
  <c r="AD21" i="24"/>
  <c r="AA21" i="24"/>
  <c r="AD19" i="24"/>
  <c r="AA19" i="24"/>
  <c r="AD18" i="24"/>
  <c r="AA18" i="24"/>
  <c r="AD17" i="24"/>
  <c r="AA17" i="24"/>
  <c r="AD16" i="24"/>
  <c r="AA16" i="24"/>
  <c r="AA22" i="24" s="1"/>
  <c r="Z16" i="24"/>
  <c r="Z22" i="24" s="1"/>
  <c r="AB14" i="24"/>
  <c r="Y14" i="24"/>
  <c r="X14" i="24"/>
  <c r="W14" i="24"/>
  <c r="V14" i="24"/>
  <c r="U14" i="24"/>
  <c r="T14" i="24"/>
  <c r="S14" i="24"/>
  <c r="R14" i="24"/>
  <c r="Q14" i="24"/>
  <c r="P14" i="24"/>
  <c r="O14" i="24"/>
  <c r="N14" i="24"/>
  <c r="M14" i="24"/>
  <c r="L14" i="24"/>
  <c r="K14" i="24"/>
  <c r="J14" i="24"/>
  <c r="I14" i="24"/>
  <c r="H14" i="24"/>
  <c r="G14" i="24"/>
  <c r="F14" i="24"/>
  <c r="E14" i="24"/>
  <c r="D14" i="24"/>
  <c r="C14" i="24"/>
  <c r="B14" i="24"/>
  <c r="AD13" i="24"/>
  <c r="AA13" i="24"/>
  <c r="AD11" i="24"/>
  <c r="AA11" i="24"/>
  <c r="AD10" i="24"/>
  <c r="AA10" i="24"/>
  <c r="AD9" i="24"/>
  <c r="AA9" i="24"/>
  <c r="AD8" i="24"/>
  <c r="AA8" i="24"/>
  <c r="Z8" i="24"/>
  <c r="Z14" i="24" s="1"/>
  <c r="A16" i="23"/>
  <c r="A13" i="23"/>
  <c r="F10" i="23"/>
  <c r="F33" i="7" s="1"/>
  <c r="E10" i="23"/>
  <c r="D10" i="23"/>
  <c r="D33" i="7" s="1"/>
  <c r="C10" i="23"/>
  <c r="C33" i="7" s="1"/>
  <c r="A32" i="22"/>
  <c r="A29" i="22"/>
  <c r="C27" i="22"/>
  <c r="M26" i="22"/>
  <c r="K26" i="22"/>
  <c r="I26" i="22"/>
  <c r="G26" i="22"/>
  <c r="D26" i="22"/>
  <c r="E26" i="22" s="1"/>
  <c r="M25" i="22"/>
  <c r="K25" i="22"/>
  <c r="I25" i="22"/>
  <c r="G25" i="22"/>
  <c r="D25" i="22"/>
  <c r="E25" i="22" s="1"/>
  <c r="M24" i="22"/>
  <c r="K24" i="22"/>
  <c r="I24" i="22"/>
  <c r="G24" i="22"/>
  <c r="D24" i="22"/>
  <c r="E24" i="22" s="1"/>
  <c r="M23" i="22"/>
  <c r="K23" i="22"/>
  <c r="I23" i="22"/>
  <c r="G23" i="22"/>
  <c r="D23" i="22"/>
  <c r="E23" i="22" s="1"/>
  <c r="M22" i="22"/>
  <c r="K22" i="22"/>
  <c r="I22" i="22"/>
  <c r="G22" i="22"/>
  <c r="D22" i="22"/>
  <c r="E22" i="22" s="1"/>
  <c r="M21" i="22"/>
  <c r="K21" i="22"/>
  <c r="I21" i="22"/>
  <c r="G21" i="22"/>
  <c r="D21" i="22"/>
  <c r="E21" i="22" s="1"/>
  <c r="M20" i="22"/>
  <c r="K20" i="22"/>
  <c r="I20" i="22"/>
  <c r="G20" i="22"/>
  <c r="D20" i="22"/>
  <c r="E20" i="22" s="1"/>
  <c r="M19" i="22"/>
  <c r="K19" i="22"/>
  <c r="I19" i="22"/>
  <c r="G19" i="22"/>
  <c r="D19" i="22"/>
  <c r="E19" i="22" s="1"/>
  <c r="M18" i="22"/>
  <c r="K18" i="22"/>
  <c r="I18" i="22"/>
  <c r="G18" i="22"/>
  <c r="D18" i="22"/>
  <c r="E18" i="22" s="1"/>
  <c r="M17" i="22"/>
  <c r="K17" i="22"/>
  <c r="I17" i="22"/>
  <c r="G17" i="22"/>
  <c r="D17" i="22"/>
  <c r="E17" i="22" s="1"/>
  <c r="M16" i="22"/>
  <c r="K16" i="22"/>
  <c r="I16" i="22"/>
  <c r="G16" i="22"/>
  <c r="D16" i="22"/>
  <c r="E16" i="22" s="1"/>
  <c r="M15" i="22"/>
  <c r="K15" i="22"/>
  <c r="I15" i="22"/>
  <c r="G15" i="22"/>
  <c r="D15" i="22"/>
  <c r="E15" i="22" s="1"/>
  <c r="M14" i="22"/>
  <c r="K14" i="22"/>
  <c r="I14" i="22"/>
  <c r="G14" i="22"/>
  <c r="D14" i="22"/>
  <c r="E14" i="22" s="1"/>
  <c r="M13" i="22"/>
  <c r="K13" i="22"/>
  <c r="I13" i="22"/>
  <c r="G13" i="22"/>
  <c r="D13" i="22"/>
  <c r="E13" i="22" s="1"/>
  <c r="M12" i="22"/>
  <c r="K12" i="22"/>
  <c r="I12" i="22"/>
  <c r="G12" i="22"/>
  <c r="D12" i="22"/>
  <c r="E12" i="22" s="1"/>
  <c r="M11" i="22"/>
  <c r="K11" i="22"/>
  <c r="I11" i="22"/>
  <c r="G11" i="22"/>
  <c r="D11" i="22"/>
  <c r="E11" i="22" s="1"/>
  <c r="M10" i="22"/>
  <c r="K10" i="22"/>
  <c r="I10" i="22"/>
  <c r="G10" i="22"/>
  <c r="D10" i="22"/>
  <c r="E10" i="22" s="1"/>
  <c r="M9" i="22"/>
  <c r="K9" i="22"/>
  <c r="I9" i="22"/>
  <c r="G9" i="22"/>
  <c r="D9" i="22"/>
  <c r="E9" i="22" s="1"/>
  <c r="M8" i="22"/>
  <c r="K8" i="22"/>
  <c r="I8" i="22"/>
  <c r="G8" i="22"/>
  <c r="D8" i="22"/>
  <c r="E8" i="22" s="1"/>
  <c r="M7" i="22"/>
  <c r="K7" i="22"/>
  <c r="I7" i="22"/>
  <c r="G7" i="22"/>
  <c r="D7" i="22"/>
  <c r="E7" i="22" s="1"/>
  <c r="A33" i="21"/>
  <c r="A30" i="21"/>
  <c r="C27" i="21"/>
  <c r="M26" i="21"/>
  <c r="K26" i="21"/>
  <c r="I26" i="21"/>
  <c r="G26" i="21"/>
  <c r="D26" i="21"/>
  <c r="E26" i="21" s="1"/>
  <c r="M25" i="21"/>
  <c r="K25" i="21"/>
  <c r="I25" i="21"/>
  <c r="G25" i="21"/>
  <c r="D25" i="21"/>
  <c r="E25" i="21" s="1"/>
  <c r="M24" i="21"/>
  <c r="K24" i="21"/>
  <c r="I24" i="21"/>
  <c r="G24" i="21"/>
  <c r="D24" i="21"/>
  <c r="E24" i="21" s="1"/>
  <c r="M23" i="21"/>
  <c r="K23" i="21"/>
  <c r="I23" i="21"/>
  <c r="G23" i="21"/>
  <c r="D23" i="21"/>
  <c r="E23" i="21" s="1"/>
  <c r="M22" i="21"/>
  <c r="K22" i="21"/>
  <c r="I22" i="21"/>
  <c r="G22" i="21"/>
  <c r="D22" i="21"/>
  <c r="E22" i="21" s="1"/>
  <c r="M21" i="21"/>
  <c r="K21" i="21"/>
  <c r="I21" i="21"/>
  <c r="G21" i="21"/>
  <c r="D21" i="21"/>
  <c r="E21" i="21" s="1"/>
  <c r="M20" i="21"/>
  <c r="K20" i="21"/>
  <c r="I20" i="21"/>
  <c r="G20" i="21"/>
  <c r="D20" i="21"/>
  <c r="E20" i="21" s="1"/>
  <c r="M19" i="21"/>
  <c r="K19" i="21"/>
  <c r="I19" i="21"/>
  <c r="G19" i="21"/>
  <c r="D19" i="21"/>
  <c r="E19" i="21" s="1"/>
  <c r="M18" i="21"/>
  <c r="K18" i="21"/>
  <c r="I18" i="21"/>
  <c r="G18" i="21"/>
  <c r="D18" i="21"/>
  <c r="E18" i="21" s="1"/>
  <c r="M17" i="21"/>
  <c r="K17" i="21"/>
  <c r="I17" i="21"/>
  <c r="G17" i="21"/>
  <c r="D17" i="21"/>
  <c r="E17" i="21" s="1"/>
  <c r="M16" i="21"/>
  <c r="K16" i="21"/>
  <c r="I16" i="21"/>
  <c r="G16" i="21"/>
  <c r="D16" i="21"/>
  <c r="E16" i="21" s="1"/>
  <c r="M15" i="21"/>
  <c r="K15" i="21"/>
  <c r="I15" i="21"/>
  <c r="G15" i="21"/>
  <c r="D15" i="21"/>
  <c r="E15" i="21" s="1"/>
  <c r="M14" i="21"/>
  <c r="K14" i="21"/>
  <c r="I14" i="21"/>
  <c r="G14" i="21"/>
  <c r="D14" i="21"/>
  <c r="E14" i="21" s="1"/>
  <c r="M13" i="21"/>
  <c r="K13" i="21"/>
  <c r="I13" i="21"/>
  <c r="G13" i="21"/>
  <c r="D13" i="21"/>
  <c r="E13" i="21" s="1"/>
  <c r="M12" i="21"/>
  <c r="K12" i="21"/>
  <c r="I12" i="21"/>
  <c r="G12" i="21"/>
  <c r="D12" i="21"/>
  <c r="E12" i="21" s="1"/>
  <c r="M11" i="21"/>
  <c r="K11" i="21"/>
  <c r="I11" i="21"/>
  <c r="G11" i="21"/>
  <c r="D11" i="21"/>
  <c r="E11" i="21" s="1"/>
  <c r="M10" i="21"/>
  <c r="K10" i="21"/>
  <c r="I10" i="21"/>
  <c r="G10" i="21"/>
  <c r="D10" i="21"/>
  <c r="E10" i="21" s="1"/>
  <c r="M9" i="21"/>
  <c r="K9" i="21"/>
  <c r="I9" i="21"/>
  <c r="G9" i="21"/>
  <c r="D9" i="21"/>
  <c r="E9" i="21" s="1"/>
  <c r="M8" i="21"/>
  <c r="K8" i="21"/>
  <c r="I8" i="21"/>
  <c r="G8" i="21"/>
  <c r="D8" i="21"/>
  <c r="E8" i="21" s="1"/>
  <c r="M7" i="21"/>
  <c r="K7" i="21"/>
  <c r="I7" i="21"/>
  <c r="G7" i="21"/>
  <c r="D7" i="21"/>
  <c r="E7" i="21" s="1"/>
  <c r="A23" i="20"/>
  <c r="A20" i="20"/>
  <c r="C17" i="20"/>
  <c r="A23" i="19"/>
  <c r="A20" i="19"/>
  <c r="C17" i="19"/>
  <c r="C29" i="7" s="1"/>
  <c r="A33" i="18"/>
  <c r="A30" i="18"/>
  <c r="C27" i="18"/>
  <c r="M26" i="18"/>
  <c r="K26" i="18"/>
  <c r="I26" i="18"/>
  <c r="G26" i="18"/>
  <c r="D26" i="18"/>
  <c r="E26" i="18" s="1"/>
  <c r="M25" i="18"/>
  <c r="K25" i="18"/>
  <c r="I25" i="18"/>
  <c r="G25" i="18"/>
  <c r="D25" i="18"/>
  <c r="E25" i="18" s="1"/>
  <c r="M24" i="18"/>
  <c r="K24" i="18"/>
  <c r="I24" i="18"/>
  <c r="G24" i="18"/>
  <c r="D24" i="18"/>
  <c r="E24" i="18" s="1"/>
  <c r="M23" i="18"/>
  <c r="K23" i="18"/>
  <c r="I23" i="18"/>
  <c r="G23" i="18"/>
  <c r="D23" i="18"/>
  <c r="E23" i="18" s="1"/>
  <c r="M22" i="18"/>
  <c r="K22" i="18"/>
  <c r="I22" i="18"/>
  <c r="G22" i="18"/>
  <c r="D22" i="18"/>
  <c r="E22" i="18" s="1"/>
  <c r="M21" i="18"/>
  <c r="K21" i="18"/>
  <c r="I21" i="18"/>
  <c r="G21" i="18"/>
  <c r="D21" i="18"/>
  <c r="E21" i="18" s="1"/>
  <c r="M20" i="18"/>
  <c r="K20" i="18"/>
  <c r="I20" i="18"/>
  <c r="G20" i="18"/>
  <c r="D20" i="18"/>
  <c r="E20" i="18" s="1"/>
  <c r="M19" i="18"/>
  <c r="K19" i="18"/>
  <c r="I19" i="18"/>
  <c r="G19" i="18"/>
  <c r="D19" i="18"/>
  <c r="E19" i="18" s="1"/>
  <c r="M18" i="18"/>
  <c r="K18" i="18"/>
  <c r="I18" i="18"/>
  <c r="G18" i="18"/>
  <c r="D18" i="18"/>
  <c r="E18" i="18" s="1"/>
  <c r="M17" i="18"/>
  <c r="K17" i="18"/>
  <c r="I17" i="18"/>
  <c r="G17" i="18"/>
  <c r="D17" i="18"/>
  <c r="E17" i="18" s="1"/>
  <c r="M16" i="18"/>
  <c r="K16" i="18"/>
  <c r="I16" i="18"/>
  <c r="G16" i="18"/>
  <c r="D16" i="18"/>
  <c r="E16" i="18" s="1"/>
  <c r="M15" i="18"/>
  <c r="K15" i="18"/>
  <c r="I15" i="18"/>
  <c r="G15" i="18"/>
  <c r="D15" i="18"/>
  <c r="E15" i="18" s="1"/>
  <c r="M14" i="18"/>
  <c r="K14" i="18"/>
  <c r="I14" i="18"/>
  <c r="G14" i="18"/>
  <c r="D14" i="18"/>
  <c r="E14" i="18" s="1"/>
  <c r="M13" i="18"/>
  <c r="K13" i="18"/>
  <c r="I13" i="18"/>
  <c r="G13" i="18"/>
  <c r="D13" i="18"/>
  <c r="E13" i="18" s="1"/>
  <c r="M12" i="18"/>
  <c r="K12" i="18"/>
  <c r="I12" i="18"/>
  <c r="G12" i="18"/>
  <c r="D12" i="18"/>
  <c r="E12" i="18" s="1"/>
  <c r="M11" i="18"/>
  <c r="K11" i="18"/>
  <c r="I11" i="18"/>
  <c r="G11" i="18"/>
  <c r="D11" i="18"/>
  <c r="E11" i="18" s="1"/>
  <c r="M10" i="18"/>
  <c r="K10" i="18"/>
  <c r="I10" i="18"/>
  <c r="G10" i="18"/>
  <c r="D10" i="18"/>
  <c r="E10" i="18" s="1"/>
  <c r="M9" i="18"/>
  <c r="K9" i="18"/>
  <c r="I9" i="18"/>
  <c r="G9" i="18"/>
  <c r="D9" i="18"/>
  <c r="E9" i="18" s="1"/>
  <c r="M8" i="18"/>
  <c r="K8" i="18"/>
  <c r="I8" i="18"/>
  <c r="G8" i="18"/>
  <c r="D8" i="18"/>
  <c r="E8" i="18" s="1"/>
  <c r="M7" i="18"/>
  <c r="K7" i="18"/>
  <c r="I7" i="18"/>
  <c r="G7" i="18"/>
  <c r="D7" i="18"/>
  <c r="E7" i="18" s="1"/>
  <c r="A107" i="17"/>
  <c r="A104" i="17"/>
  <c r="I96" i="17"/>
  <c r="I95" i="17"/>
  <c r="R95" i="17"/>
  <c r="X95" i="17" s="1"/>
  <c r="I94" i="17"/>
  <c r="N94" i="17"/>
  <c r="V94" i="17" s="1"/>
  <c r="I93" i="17"/>
  <c r="N93" i="17"/>
  <c r="V93" i="17" s="1"/>
  <c r="I92" i="17"/>
  <c r="L92" i="17"/>
  <c r="I91" i="17"/>
  <c r="N91" i="17"/>
  <c r="V91" i="17" s="1"/>
  <c r="I90" i="17"/>
  <c r="P90" i="17"/>
  <c r="I89" i="17"/>
  <c r="N89" i="17"/>
  <c r="V89" i="17" s="1"/>
  <c r="I88" i="17"/>
  <c r="N88" i="17"/>
  <c r="I87" i="17"/>
  <c r="P87" i="17"/>
  <c r="W87" i="17" s="1"/>
  <c r="I86" i="17"/>
  <c r="N86" i="17"/>
  <c r="V86" i="17" s="1"/>
  <c r="I85" i="17"/>
  <c r="L85" i="17"/>
  <c r="U85" i="17" s="1"/>
  <c r="I84" i="17"/>
  <c r="P84" i="17"/>
  <c r="W84" i="17" s="1"/>
  <c r="I83" i="17"/>
  <c r="N83" i="17"/>
  <c r="V83" i="17" s="1"/>
  <c r="I82" i="17"/>
  <c r="N82" i="17"/>
  <c r="V82" i="17" s="1"/>
  <c r="I81" i="17"/>
  <c r="P81" i="17"/>
  <c r="I80" i="17"/>
  <c r="P80" i="17"/>
  <c r="W80" i="17" s="1"/>
  <c r="I79" i="17"/>
  <c r="N79" i="17"/>
  <c r="V79" i="17" s="1"/>
  <c r="I78" i="17"/>
  <c r="N78" i="17"/>
  <c r="V78" i="17" s="1"/>
  <c r="I77" i="17"/>
  <c r="P77" i="17"/>
  <c r="I76" i="17"/>
  <c r="N76" i="17"/>
  <c r="V76" i="17" s="1"/>
  <c r="I75" i="17"/>
  <c r="N75" i="17"/>
  <c r="V75" i="17" s="1"/>
  <c r="I74" i="17"/>
  <c r="N74" i="17"/>
  <c r="V74" i="17" s="1"/>
  <c r="I73" i="17"/>
  <c r="N73" i="17"/>
  <c r="V73" i="17" s="1"/>
  <c r="I72" i="17"/>
  <c r="I71" i="17"/>
  <c r="I70" i="17"/>
  <c r="I69" i="17"/>
  <c r="I68" i="17"/>
  <c r="L68" i="17"/>
  <c r="I67" i="17"/>
  <c r="N67" i="17"/>
  <c r="V67" i="17" s="1"/>
  <c r="I66" i="17"/>
  <c r="R66" i="17"/>
  <c r="X66" i="17" s="1"/>
  <c r="I65" i="17"/>
  <c r="P65" i="17"/>
  <c r="I64" i="17"/>
  <c r="N64" i="17"/>
  <c r="V64" i="17" s="1"/>
  <c r="I63" i="17"/>
  <c r="N63" i="17"/>
  <c r="V63" i="17" s="1"/>
  <c r="I62" i="17"/>
  <c r="I61" i="17"/>
  <c r="P61" i="17"/>
  <c r="I60" i="17"/>
  <c r="N60" i="17"/>
  <c r="V60" i="17" s="1"/>
  <c r="I59" i="17"/>
  <c r="N59" i="17"/>
  <c r="V59" i="17" s="1"/>
  <c r="I58" i="17"/>
  <c r="P58" i="17"/>
  <c r="I57" i="17"/>
  <c r="I56" i="17"/>
  <c r="L56" i="17"/>
  <c r="U56" i="17" s="1"/>
  <c r="I55" i="17"/>
  <c r="P55" i="17"/>
  <c r="W55" i="17" s="1"/>
  <c r="I54" i="17"/>
  <c r="N54" i="17"/>
  <c r="V54" i="17" s="1"/>
  <c r="I53" i="17"/>
  <c r="L53" i="17"/>
  <c r="U53" i="17" s="1"/>
  <c r="I52" i="17"/>
  <c r="I51" i="17"/>
  <c r="N51" i="17"/>
  <c r="V51" i="17" s="1"/>
  <c r="I50" i="17"/>
  <c r="N50" i="17"/>
  <c r="V50" i="17" s="1"/>
  <c r="I49" i="17"/>
  <c r="P49" i="17"/>
  <c r="I48" i="17"/>
  <c r="P48" i="17"/>
  <c r="W48" i="17" s="1"/>
  <c r="I47" i="17"/>
  <c r="N47" i="17"/>
  <c r="V47" i="17" s="1"/>
  <c r="I46" i="17"/>
  <c r="N46" i="17"/>
  <c r="V46" i="17" s="1"/>
  <c r="I45" i="17"/>
  <c r="P45" i="17"/>
  <c r="I44" i="17"/>
  <c r="N44" i="17"/>
  <c r="V44" i="17" s="1"/>
  <c r="I43" i="17"/>
  <c r="N43" i="17"/>
  <c r="V43" i="17" s="1"/>
  <c r="I42" i="17"/>
  <c r="P42" i="17"/>
  <c r="I41" i="17"/>
  <c r="N41" i="17"/>
  <c r="V41" i="17" s="1"/>
  <c r="I40" i="17"/>
  <c r="N40" i="17"/>
  <c r="V40" i="17" s="1"/>
  <c r="I39" i="17"/>
  <c r="I38" i="17"/>
  <c r="N38" i="17"/>
  <c r="V38" i="17" s="1"/>
  <c r="I37" i="17"/>
  <c r="G36" i="17"/>
  <c r="F36" i="17"/>
  <c r="E36" i="17"/>
  <c r="I35" i="17"/>
  <c r="N35" i="17"/>
  <c r="V35" i="17" s="1"/>
  <c r="I34" i="17"/>
  <c r="L34" i="17"/>
  <c r="U34" i="17" s="1"/>
  <c r="I33" i="17"/>
  <c r="P33" i="17"/>
  <c r="W33" i="17" s="1"/>
  <c r="I32" i="17"/>
  <c r="N32" i="17"/>
  <c r="V32" i="17" s="1"/>
  <c r="I31" i="17"/>
  <c r="I30" i="17"/>
  <c r="P30" i="17"/>
  <c r="I29" i="17"/>
  <c r="I28" i="17"/>
  <c r="J28" i="17" s="1"/>
  <c r="N28" i="17"/>
  <c r="V28" i="17" s="1"/>
  <c r="I27" i="17"/>
  <c r="P27" i="17"/>
  <c r="I26" i="17"/>
  <c r="P26" i="17"/>
  <c r="I25" i="17"/>
  <c r="I24" i="17"/>
  <c r="R24" i="17"/>
  <c r="X24" i="17" s="1"/>
  <c r="I23" i="17"/>
  <c r="P23" i="17"/>
  <c r="I22" i="17"/>
  <c r="I21" i="17"/>
  <c r="I20" i="17"/>
  <c r="P20" i="17"/>
  <c r="I19" i="17"/>
  <c r="J19" i="17"/>
  <c r="I18" i="17"/>
  <c r="L18" i="17"/>
  <c r="U18" i="17" s="1"/>
  <c r="I17" i="17"/>
  <c r="P17" i="17"/>
  <c r="W17" i="17" s="1"/>
  <c r="I16" i="17"/>
  <c r="N16" i="17"/>
  <c r="V16" i="17" s="1"/>
  <c r="I15" i="17"/>
  <c r="R15" i="17"/>
  <c r="X15" i="17" s="1"/>
  <c r="I14" i="17"/>
  <c r="P14" i="17"/>
  <c r="I13" i="17"/>
  <c r="R13" i="17"/>
  <c r="X13" i="17" s="1"/>
  <c r="I12" i="17"/>
  <c r="N12" i="17"/>
  <c r="V12" i="17" s="1"/>
  <c r="I11" i="17"/>
  <c r="P11" i="17"/>
  <c r="I10" i="17"/>
  <c r="P10" i="17"/>
  <c r="W10" i="17" s="1"/>
  <c r="I9" i="17"/>
  <c r="R9" i="17"/>
  <c r="X9" i="17" s="1"/>
  <c r="I8" i="17"/>
  <c r="L8" i="17"/>
  <c r="U8" i="17" s="1"/>
  <c r="I7" i="17"/>
  <c r="N7" i="17"/>
  <c r="V7" i="17" s="1"/>
  <c r="I6" i="17"/>
  <c r="R6" i="17"/>
  <c r="G5" i="17"/>
  <c r="F5" i="17"/>
  <c r="E5" i="17"/>
  <c r="A17" i="15"/>
  <c r="A14" i="15"/>
  <c r="F11" i="15"/>
  <c r="E11" i="15"/>
  <c r="D11" i="15"/>
  <c r="C11" i="15"/>
  <c r="F6" i="15"/>
  <c r="E6" i="15"/>
  <c r="D6" i="15"/>
  <c r="C6" i="15"/>
  <c r="D22" i="14"/>
  <c r="C22" i="14"/>
  <c r="B22" i="14"/>
  <c r="G21" i="14"/>
  <c r="F21" i="14"/>
  <c r="E21" i="14"/>
  <c r="F4" i="14"/>
  <c r="C4" i="14"/>
  <c r="E20" i="13"/>
  <c r="D20" i="13"/>
  <c r="C20" i="13"/>
  <c r="B20" i="13"/>
  <c r="D3" i="13"/>
  <c r="C3" i="13"/>
  <c r="E21" i="12"/>
  <c r="D21" i="12"/>
  <c r="C21" i="12"/>
  <c r="B21" i="12"/>
  <c r="D3" i="12"/>
  <c r="C3" i="12"/>
  <c r="A43" i="11"/>
  <c r="A40" i="11"/>
  <c r="C36" i="11"/>
  <c r="C35" i="11"/>
  <c r="C34" i="11"/>
  <c r="C33" i="11"/>
  <c r="D30" i="11"/>
  <c r="D24" i="11"/>
  <c r="C18" i="11"/>
  <c r="C17" i="11"/>
  <c r="C16" i="11"/>
  <c r="C15" i="11"/>
  <c r="D12" i="11"/>
  <c r="H8" i="11"/>
  <c r="H7" i="11"/>
  <c r="H6" i="11"/>
  <c r="H5" i="11"/>
  <c r="A75" i="10"/>
  <c r="A72" i="10"/>
  <c r="J61" i="10"/>
  <c r="I60" i="10"/>
  <c r="J51" i="10"/>
  <c r="I51" i="10"/>
  <c r="J49" i="10"/>
  <c r="I49" i="10"/>
  <c r="D42" i="12" s="1"/>
  <c r="J47" i="10"/>
  <c r="I47" i="10"/>
  <c r="D40" i="12" s="1"/>
  <c r="J43" i="10"/>
  <c r="D38" i="13" s="1"/>
  <c r="I43" i="10"/>
  <c r="J42" i="10"/>
  <c r="D37" i="13" s="1"/>
  <c r="I42" i="10"/>
  <c r="J39" i="10"/>
  <c r="I39" i="10"/>
  <c r="J38" i="10"/>
  <c r="D33" i="13" s="1"/>
  <c r="I38" i="10"/>
  <c r="J37" i="10"/>
  <c r="D32" i="13" s="1"/>
  <c r="I37" i="10"/>
  <c r="J36" i="10"/>
  <c r="D31" i="13" s="1"/>
  <c r="I36" i="10"/>
  <c r="D31" i="12" s="1"/>
  <c r="J35" i="10"/>
  <c r="I35" i="10"/>
  <c r="J34" i="10"/>
  <c r="D29" i="13" s="1"/>
  <c r="I34" i="10"/>
  <c r="J33" i="10"/>
  <c r="D28" i="13" s="1"/>
  <c r="I33" i="10"/>
  <c r="J32" i="10"/>
  <c r="D27" i="13" s="1"/>
  <c r="I32" i="10"/>
  <c r="J31" i="10"/>
  <c r="I31" i="10"/>
  <c r="J30" i="10"/>
  <c r="D25" i="13" s="1"/>
  <c r="I30" i="10"/>
  <c r="J29" i="10"/>
  <c r="D24" i="13" s="1"/>
  <c r="I29" i="10"/>
  <c r="J28" i="10"/>
  <c r="I28" i="10"/>
  <c r="J27" i="10"/>
  <c r="I27" i="10"/>
  <c r="J26" i="10"/>
  <c r="D21" i="13" s="1"/>
  <c r="I25" i="10"/>
  <c r="D20" i="12" s="1"/>
  <c r="F24" i="10"/>
  <c r="E24" i="10"/>
  <c r="D24" i="10"/>
  <c r="C24" i="10"/>
  <c r="J22" i="10"/>
  <c r="D17" i="13" s="1"/>
  <c r="I22" i="10"/>
  <c r="D17" i="12" s="1"/>
  <c r="J20" i="10"/>
  <c r="D15" i="13" s="1"/>
  <c r="I20" i="10"/>
  <c r="J19" i="10"/>
  <c r="I19" i="10"/>
  <c r="F18" i="10"/>
  <c r="E18" i="10"/>
  <c r="D18" i="10"/>
  <c r="C18" i="10"/>
  <c r="J14" i="10"/>
  <c r="D9" i="13" s="1"/>
  <c r="I14" i="10"/>
  <c r="J13" i="10"/>
  <c r="I13" i="10"/>
  <c r="L13" i="10" s="1"/>
  <c r="C9" i="14" s="1"/>
  <c r="J12" i="10"/>
  <c r="D7" i="13" s="1"/>
  <c r="I12" i="10"/>
  <c r="J11" i="10"/>
  <c r="D6" i="13" s="1"/>
  <c r="I11" i="10"/>
  <c r="F10" i="10"/>
  <c r="F9" i="10" s="1"/>
  <c r="E10" i="10"/>
  <c r="D10" i="10"/>
  <c r="D9" i="10" s="1"/>
  <c r="C10" i="10"/>
  <c r="C9" i="10" s="1"/>
  <c r="E9" i="10"/>
  <c r="C3" i="10"/>
  <c r="C2" i="10"/>
  <c r="A75" i="9"/>
  <c r="A72" i="9"/>
  <c r="J61" i="9"/>
  <c r="I60" i="9"/>
  <c r="J51" i="9"/>
  <c r="I51" i="9"/>
  <c r="J49" i="9"/>
  <c r="I49" i="9"/>
  <c r="J47" i="9"/>
  <c r="C40" i="13" s="1"/>
  <c r="I47" i="9"/>
  <c r="J43" i="9"/>
  <c r="C38" i="13" s="1"/>
  <c r="I43" i="9"/>
  <c r="C38" i="12" s="1"/>
  <c r="J42" i="9"/>
  <c r="C37" i="13" s="1"/>
  <c r="I42" i="9"/>
  <c r="C37" i="12" s="1"/>
  <c r="J39" i="9"/>
  <c r="C34" i="13" s="1"/>
  <c r="I39" i="9"/>
  <c r="C34" i="12" s="1"/>
  <c r="J38" i="9"/>
  <c r="C33" i="13" s="1"/>
  <c r="I38" i="9"/>
  <c r="C33" i="12" s="1"/>
  <c r="J37" i="9"/>
  <c r="C32" i="13" s="1"/>
  <c r="I37" i="9"/>
  <c r="C32" i="12" s="1"/>
  <c r="J36" i="9"/>
  <c r="C31" i="13" s="1"/>
  <c r="I36" i="9"/>
  <c r="C31" i="12" s="1"/>
  <c r="J35" i="9"/>
  <c r="C30" i="13" s="1"/>
  <c r="I35" i="9"/>
  <c r="C30" i="12" s="1"/>
  <c r="J34" i="9"/>
  <c r="C29" i="13" s="1"/>
  <c r="I34" i="9"/>
  <c r="C29" i="12" s="1"/>
  <c r="J33" i="9"/>
  <c r="C28" i="13" s="1"/>
  <c r="I33" i="9"/>
  <c r="C28" i="12" s="1"/>
  <c r="J32" i="9"/>
  <c r="C27" i="13" s="1"/>
  <c r="I32" i="9"/>
  <c r="C27" i="12" s="1"/>
  <c r="J31" i="9"/>
  <c r="C26" i="13" s="1"/>
  <c r="I31" i="9"/>
  <c r="C26" i="12" s="1"/>
  <c r="J30" i="9"/>
  <c r="C25" i="13" s="1"/>
  <c r="I30" i="9"/>
  <c r="C25" i="12" s="1"/>
  <c r="J29" i="9"/>
  <c r="C24" i="13" s="1"/>
  <c r="I29" i="9"/>
  <c r="C24" i="12" s="1"/>
  <c r="J28" i="9"/>
  <c r="C23" i="13" s="1"/>
  <c r="I28" i="9"/>
  <c r="C23" i="12" s="1"/>
  <c r="J27" i="9"/>
  <c r="C22" i="13" s="1"/>
  <c r="I27" i="9"/>
  <c r="C22" i="12" s="1"/>
  <c r="J26" i="9"/>
  <c r="C21" i="13" s="1"/>
  <c r="I25" i="9"/>
  <c r="C20" i="12" s="1"/>
  <c r="F24" i="9"/>
  <c r="E24" i="9"/>
  <c r="D24" i="9"/>
  <c r="C24" i="9"/>
  <c r="J22" i="9"/>
  <c r="I22" i="9"/>
  <c r="C17" i="12" s="1"/>
  <c r="J20" i="9"/>
  <c r="I20" i="9"/>
  <c r="C15" i="12" s="1"/>
  <c r="J19" i="9"/>
  <c r="I19" i="9"/>
  <c r="F18" i="9"/>
  <c r="E18" i="9"/>
  <c r="J18" i="9" s="1"/>
  <c r="D18" i="9"/>
  <c r="C18" i="9"/>
  <c r="J14" i="9"/>
  <c r="C9" i="13" s="1"/>
  <c r="I14" i="9"/>
  <c r="C9" i="12" s="1"/>
  <c r="J13" i="9"/>
  <c r="C8" i="13" s="1"/>
  <c r="I13" i="9"/>
  <c r="J12" i="9"/>
  <c r="C7" i="13" s="1"/>
  <c r="I12" i="9"/>
  <c r="J11" i="9"/>
  <c r="C6" i="13" s="1"/>
  <c r="I11" i="9"/>
  <c r="C6" i="12" s="1"/>
  <c r="F10" i="9"/>
  <c r="F9" i="9" s="1"/>
  <c r="E10" i="9"/>
  <c r="E9" i="9" s="1"/>
  <c r="J9" i="9" s="1"/>
  <c r="C4" i="13" s="1"/>
  <c r="D10" i="9"/>
  <c r="D9" i="9" s="1"/>
  <c r="C10" i="9"/>
  <c r="C3" i="9"/>
  <c r="C2" i="9"/>
  <c r="A75" i="8"/>
  <c r="A72" i="8"/>
  <c r="J61" i="8"/>
  <c r="I60" i="8"/>
  <c r="J51" i="8"/>
  <c r="I51" i="8"/>
  <c r="J49" i="8"/>
  <c r="I49" i="8"/>
  <c r="J47" i="8"/>
  <c r="I47" i="8"/>
  <c r="B40" i="12" s="1"/>
  <c r="J43" i="8"/>
  <c r="I43" i="8"/>
  <c r="J42" i="8"/>
  <c r="B37" i="13" s="1"/>
  <c r="I42" i="8"/>
  <c r="J39" i="8"/>
  <c r="B34" i="13" s="1"/>
  <c r="I39" i="8"/>
  <c r="J38" i="8"/>
  <c r="I38" i="8"/>
  <c r="J37" i="8"/>
  <c r="I37" i="8"/>
  <c r="B32" i="12" s="1"/>
  <c r="J36" i="8"/>
  <c r="B31" i="13" s="1"/>
  <c r="I36" i="8"/>
  <c r="J35" i="8"/>
  <c r="B30" i="13" s="1"/>
  <c r="I35" i="8"/>
  <c r="J34" i="8"/>
  <c r="I34" i="8"/>
  <c r="J33" i="8"/>
  <c r="I33" i="8"/>
  <c r="J32" i="8"/>
  <c r="B27" i="13" s="1"/>
  <c r="I32" i="8"/>
  <c r="J31" i="8"/>
  <c r="B26" i="13" s="1"/>
  <c r="I31" i="8"/>
  <c r="J30" i="8"/>
  <c r="I30" i="8"/>
  <c r="J29" i="8"/>
  <c r="I29" i="8"/>
  <c r="J28" i="8"/>
  <c r="B23" i="13" s="1"/>
  <c r="I28" i="8"/>
  <c r="J27" i="8"/>
  <c r="B22" i="13" s="1"/>
  <c r="I27" i="8"/>
  <c r="J26" i="8"/>
  <c r="B21" i="13" s="1"/>
  <c r="I25" i="8"/>
  <c r="B20" i="12" s="1"/>
  <c r="J22" i="8"/>
  <c r="I22" i="8"/>
  <c r="J20" i="8"/>
  <c r="B15" i="13" s="1"/>
  <c r="I20" i="8"/>
  <c r="J19" i="8"/>
  <c r="B14" i="13" s="1"/>
  <c r="I19" i="8"/>
  <c r="F18" i="8"/>
  <c r="E18" i="8"/>
  <c r="D18" i="8"/>
  <c r="C18" i="8"/>
  <c r="J14" i="8"/>
  <c r="B9" i="13" s="1"/>
  <c r="I14" i="8"/>
  <c r="J13" i="8"/>
  <c r="B8" i="13" s="1"/>
  <c r="I13" i="8"/>
  <c r="J12" i="8"/>
  <c r="I12" i="8"/>
  <c r="J11" i="8"/>
  <c r="I11" i="8"/>
  <c r="F10" i="8"/>
  <c r="E10" i="8"/>
  <c r="E9" i="8" s="1"/>
  <c r="D10" i="8"/>
  <c r="D9" i="8" s="1"/>
  <c r="C10" i="8"/>
  <c r="C9" i="8" s="1"/>
  <c r="C3" i="8"/>
  <c r="C2" i="8"/>
  <c r="A77" i="7"/>
  <c r="A74" i="7"/>
  <c r="E33" i="7"/>
  <c r="F30" i="7"/>
  <c r="F16" i="7"/>
  <c r="E16" i="7"/>
  <c r="D16" i="7"/>
  <c r="C16" i="7"/>
  <c r="F15" i="7"/>
  <c r="E15" i="7"/>
  <c r="D15" i="7"/>
  <c r="C15" i="7"/>
  <c r="F14" i="7"/>
  <c r="E14" i="7"/>
  <c r="D14" i="7"/>
  <c r="C14" i="7"/>
  <c r="F13" i="7"/>
  <c r="E13" i="7"/>
  <c r="D13" i="7"/>
  <c r="C13" i="7"/>
  <c r="C12" i="7" s="1"/>
  <c r="C3" i="7"/>
  <c r="C2" i="7"/>
  <c r="A21" i="6"/>
  <c r="A18" i="6"/>
  <c r="B3" i="6"/>
  <c r="B2" i="6"/>
  <c r="D16" i="5"/>
  <c r="C16" i="5"/>
  <c r="N30" i="4"/>
  <c r="D21" i="5" s="1"/>
  <c r="M30" i="4"/>
  <c r="L30" i="4"/>
  <c r="D18" i="5" s="1"/>
  <c r="J30" i="4"/>
  <c r="I30" i="4"/>
  <c r="H30" i="4"/>
  <c r="C36" i="40" s="1"/>
  <c r="E30" i="4"/>
  <c r="C39" i="40" s="1"/>
  <c r="C30" i="4"/>
  <c r="C38" i="40" s="1"/>
  <c r="AA29" i="4"/>
  <c r="Z29" i="4"/>
  <c r="U29" i="4"/>
  <c r="T29" i="4"/>
  <c r="P29" i="4"/>
  <c r="W29" i="4" s="1"/>
  <c r="K29" i="4"/>
  <c r="G29" i="4"/>
  <c r="AB29" i="4" s="1"/>
  <c r="AA28" i="4"/>
  <c r="Z28" i="4"/>
  <c r="U28" i="4"/>
  <c r="T28" i="4"/>
  <c r="P28" i="4"/>
  <c r="Q28" i="4" s="1"/>
  <c r="S28" i="4" s="1"/>
  <c r="K28" i="4"/>
  <c r="G28" i="4"/>
  <c r="AB28" i="4" s="1"/>
  <c r="AA27" i="4"/>
  <c r="Z27" i="4"/>
  <c r="U27" i="4"/>
  <c r="T27" i="4"/>
  <c r="P27" i="4"/>
  <c r="W27" i="4" s="1"/>
  <c r="K27" i="4"/>
  <c r="G27" i="4"/>
  <c r="AB27" i="4" s="1"/>
  <c r="AA26" i="4"/>
  <c r="Z26" i="4"/>
  <c r="U26" i="4"/>
  <c r="T26" i="4"/>
  <c r="P26" i="4"/>
  <c r="Q26" i="4" s="1"/>
  <c r="R26" i="4" s="1"/>
  <c r="K26" i="4"/>
  <c r="G26" i="4"/>
  <c r="AB26" i="4" s="1"/>
  <c r="AA25" i="4"/>
  <c r="Z25" i="4"/>
  <c r="U25" i="4"/>
  <c r="T25" i="4"/>
  <c r="P25" i="4"/>
  <c r="W25" i="4" s="1"/>
  <c r="K25" i="4"/>
  <c r="G25" i="4"/>
  <c r="AB25" i="4" s="1"/>
  <c r="AA24" i="4"/>
  <c r="Z24" i="4"/>
  <c r="U24" i="4"/>
  <c r="T24" i="4"/>
  <c r="P24" i="4"/>
  <c r="Q24" i="4" s="1"/>
  <c r="S24" i="4" s="1"/>
  <c r="K24" i="4"/>
  <c r="G24" i="4"/>
  <c r="AB24" i="4" s="1"/>
  <c r="AA23" i="4"/>
  <c r="Z23" i="4"/>
  <c r="U23" i="4"/>
  <c r="T23" i="4"/>
  <c r="P23" i="4"/>
  <c r="W23" i="4" s="1"/>
  <c r="K23" i="4"/>
  <c r="G23" i="4"/>
  <c r="AB23" i="4" s="1"/>
  <c r="AA22" i="4"/>
  <c r="Z22" i="4"/>
  <c r="U22" i="4"/>
  <c r="T22" i="4"/>
  <c r="P22" i="4"/>
  <c r="Q22" i="4" s="1"/>
  <c r="S22" i="4" s="1"/>
  <c r="K22" i="4"/>
  <c r="G22" i="4"/>
  <c r="AB22" i="4" s="1"/>
  <c r="AA21" i="4"/>
  <c r="Z21" i="4"/>
  <c r="U21" i="4"/>
  <c r="T21" i="4"/>
  <c r="P21" i="4"/>
  <c r="W21" i="4" s="1"/>
  <c r="K21" i="4"/>
  <c r="G21" i="4"/>
  <c r="AB21" i="4" s="1"/>
  <c r="AA20" i="4"/>
  <c r="Z20" i="4"/>
  <c r="U20" i="4"/>
  <c r="T20" i="4"/>
  <c r="P20" i="4"/>
  <c r="Q20" i="4" s="1"/>
  <c r="S20" i="4" s="1"/>
  <c r="K20" i="4"/>
  <c r="G20" i="4"/>
  <c r="AB20" i="4" s="1"/>
  <c r="AA19" i="4"/>
  <c r="Z19" i="4"/>
  <c r="U19" i="4"/>
  <c r="T19" i="4"/>
  <c r="P19" i="4"/>
  <c r="X19" i="4" s="1"/>
  <c r="K19" i="4"/>
  <c r="G19" i="4"/>
  <c r="AB19" i="4" s="1"/>
  <c r="AA18" i="4"/>
  <c r="Z18" i="4"/>
  <c r="U18" i="4"/>
  <c r="T18" i="4"/>
  <c r="P18" i="4"/>
  <c r="X18" i="4" s="1"/>
  <c r="K18" i="4"/>
  <c r="G18" i="4"/>
  <c r="AB18" i="4" s="1"/>
  <c r="AA17" i="4"/>
  <c r="Z17" i="4"/>
  <c r="U17" i="4"/>
  <c r="T17" i="4"/>
  <c r="P17" i="4"/>
  <c r="K17" i="4"/>
  <c r="G17" i="4"/>
  <c r="AB17" i="4" s="1"/>
  <c r="AA16" i="4"/>
  <c r="Z16" i="4"/>
  <c r="U16" i="4"/>
  <c r="T16" i="4"/>
  <c r="P16" i="4"/>
  <c r="X16" i="4" s="1"/>
  <c r="K16" i="4"/>
  <c r="G16" i="4"/>
  <c r="AB16" i="4" s="1"/>
  <c r="AA15" i="4"/>
  <c r="Z15" i="4"/>
  <c r="U15" i="4"/>
  <c r="T15" i="4"/>
  <c r="P15" i="4"/>
  <c r="X15" i="4" s="1"/>
  <c r="K15" i="4"/>
  <c r="G15" i="4"/>
  <c r="AB15" i="4" s="1"/>
  <c r="AA14" i="4"/>
  <c r="Z14" i="4"/>
  <c r="U14" i="4"/>
  <c r="T14" i="4"/>
  <c r="P14" i="4"/>
  <c r="X14" i="4" s="1"/>
  <c r="K14" i="4"/>
  <c r="G14" i="4"/>
  <c r="AB14" i="4" s="1"/>
  <c r="AA13" i="4"/>
  <c r="Z13" i="4"/>
  <c r="U13" i="4"/>
  <c r="T13" i="4"/>
  <c r="P13" i="4"/>
  <c r="X13" i="4" s="1"/>
  <c r="K13" i="4"/>
  <c r="G13" i="4"/>
  <c r="AB13" i="4" s="1"/>
  <c r="AA12" i="4"/>
  <c r="Z12" i="4"/>
  <c r="U12" i="4"/>
  <c r="T12" i="4"/>
  <c r="P12" i="4"/>
  <c r="X12" i="4" s="1"/>
  <c r="K12" i="4"/>
  <c r="G12" i="4"/>
  <c r="AB12" i="4" s="1"/>
  <c r="AA11" i="4"/>
  <c r="Z11" i="4"/>
  <c r="U11" i="4"/>
  <c r="T11" i="4"/>
  <c r="P11" i="4"/>
  <c r="X11" i="4" s="1"/>
  <c r="K11" i="4"/>
  <c r="G11" i="4"/>
  <c r="AB11" i="4" s="1"/>
  <c r="AA10" i="4"/>
  <c r="Z10" i="4"/>
  <c r="U10" i="4"/>
  <c r="T10" i="4"/>
  <c r="P10" i="4"/>
  <c r="X10" i="4" s="1"/>
  <c r="K10" i="4"/>
  <c r="G10" i="4"/>
  <c r="AB10" i="4" s="1"/>
  <c r="AA9" i="4"/>
  <c r="Z9" i="4"/>
  <c r="U9" i="4"/>
  <c r="T9" i="4"/>
  <c r="P9" i="4"/>
  <c r="K9" i="4"/>
  <c r="G9" i="4"/>
  <c r="AB9" i="4" s="1"/>
  <c r="AA8" i="4"/>
  <c r="Z8" i="4"/>
  <c r="U8" i="4"/>
  <c r="T8" i="4"/>
  <c r="P8" i="4"/>
  <c r="X8" i="4" s="1"/>
  <c r="K8" i="4"/>
  <c r="G8" i="4"/>
  <c r="AB8" i="4" s="1"/>
  <c r="AA7" i="4"/>
  <c r="Z7" i="4"/>
  <c r="U7" i="4"/>
  <c r="T7" i="4"/>
  <c r="P7" i="4"/>
  <c r="X7" i="4" s="1"/>
  <c r="K7" i="4"/>
  <c r="G7" i="4"/>
  <c r="AB7" i="4" s="1"/>
  <c r="AA6" i="4"/>
  <c r="Z6" i="4"/>
  <c r="U6" i="4"/>
  <c r="T6" i="4"/>
  <c r="P6" i="4"/>
  <c r="X6" i="4" s="1"/>
  <c r="K6" i="4"/>
  <c r="G6" i="4"/>
  <c r="AB6" i="4" s="1"/>
  <c r="AA5" i="4"/>
  <c r="Z5" i="4"/>
  <c r="U5" i="4"/>
  <c r="T5" i="4"/>
  <c r="P5" i="4"/>
  <c r="K5" i="4"/>
  <c r="M30" i="3"/>
  <c r="K30" i="3"/>
  <c r="D10" i="5" s="1"/>
  <c r="J30" i="3"/>
  <c r="I30" i="3"/>
  <c r="G30" i="3"/>
  <c r="F30" i="3"/>
  <c r="E30" i="3"/>
  <c r="C7" i="40" s="1"/>
  <c r="C30" i="3"/>
  <c r="AT30" i="3" s="1"/>
  <c r="C30" i="40" s="1"/>
  <c r="AA29" i="3"/>
  <c r="Z29" i="3"/>
  <c r="U29" i="3"/>
  <c r="T29" i="3"/>
  <c r="Q29" i="3"/>
  <c r="O29" i="3"/>
  <c r="P29" i="3" s="1"/>
  <c r="N29" i="3"/>
  <c r="H29" i="3"/>
  <c r="AA28" i="3"/>
  <c r="Z28" i="3"/>
  <c r="U28" i="3"/>
  <c r="T28" i="3"/>
  <c r="Q28" i="3"/>
  <c r="R28" i="3" s="1"/>
  <c r="O28" i="3"/>
  <c r="P28" i="3" s="1"/>
  <c r="N28" i="3"/>
  <c r="H28" i="3"/>
  <c r="AA27" i="3"/>
  <c r="Z27" i="3"/>
  <c r="U27" i="3"/>
  <c r="T27" i="3"/>
  <c r="Q27" i="3"/>
  <c r="R27" i="3" s="1"/>
  <c r="O27" i="3"/>
  <c r="P27" i="3" s="1"/>
  <c r="N27" i="3"/>
  <c r="H27" i="3"/>
  <c r="AA26" i="3"/>
  <c r="Z26" i="3"/>
  <c r="U26" i="3"/>
  <c r="T26" i="3"/>
  <c r="Q26" i="3"/>
  <c r="S26" i="3" s="1"/>
  <c r="O26" i="3"/>
  <c r="P26" i="3" s="1"/>
  <c r="N26" i="3"/>
  <c r="H26" i="3"/>
  <c r="AA25" i="3"/>
  <c r="Z25" i="3"/>
  <c r="U25" i="3"/>
  <c r="T25" i="3"/>
  <c r="Q25" i="3"/>
  <c r="O25" i="3"/>
  <c r="P25" i="3" s="1"/>
  <c r="N25" i="3"/>
  <c r="H25" i="3"/>
  <c r="AA24" i="3"/>
  <c r="Z24" i="3"/>
  <c r="U24" i="3"/>
  <c r="T24" i="3"/>
  <c r="Q24" i="3"/>
  <c r="R24" i="3" s="1"/>
  <c r="O24" i="3"/>
  <c r="P24" i="3" s="1"/>
  <c r="N24" i="3"/>
  <c r="H24" i="3"/>
  <c r="AA23" i="3"/>
  <c r="Z23" i="3"/>
  <c r="U23" i="3"/>
  <c r="T23" i="3"/>
  <c r="Q23" i="3"/>
  <c r="S23" i="3" s="1"/>
  <c r="O23" i="3"/>
  <c r="P23" i="3" s="1"/>
  <c r="N23" i="3"/>
  <c r="H23" i="3"/>
  <c r="AA22" i="3"/>
  <c r="Z22" i="3"/>
  <c r="U22" i="3"/>
  <c r="T22" i="3"/>
  <c r="Q22" i="3"/>
  <c r="S22" i="3" s="1"/>
  <c r="O22" i="3"/>
  <c r="P22" i="3" s="1"/>
  <c r="N22" i="3"/>
  <c r="H22" i="3"/>
  <c r="AA21" i="3"/>
  <c r="Z21" i="3"/>
  <c r="U21" i="3"/>
  <c r="T21" i="3"/>
  <c r="Q21" i="3"/>
  <c r="O21" i="3"/>
  <c r="P21" i="3" s="1"/>
  <c r="N21" i="3"/>
  <c r="H21" i="3"/>
  <c r="AA20" i="3"/>
  <c r="Z20" i="3"/>
  <c r="U20" i="3"/>
  <c r="T20" i="3"/>
  <c r="Q20" i="3"/>
  <c r="R20" i="3" s="1"/>
  <c r="O20" i="3"/>
  <c r="P20" i="3" s="1"/>
  <c r="N20" i="3"/>
  <c r="H20" i="3"/>
  <c r="AA19" i="3"/>
  <c r="Z19" i="3"/>
  <c r="U19" i="3"/>
  <c r="T19" i="3"/>
  <c r="S19" i="3"/>
  <c r="Q19" i="3"/>
  <c r="R19" i="3" s="1"/>
  <c r="O19" i="3"/>
  <c r="P19" i="3" s="1"/>
  <c r="N19" i="3"/>
  <c r="H19" i="3"/>
  <c r="AA18" i="3"/>
  <c r="Z18" i="3"/>
  <c r="U18" i="3"/>
  <c r="T18" i="3"/>
  <c r="Q18" i="3"/>
  <c r="S18" i="3" s="1"/>
  <c r="O18" i="3"/>
  <c r="P18" i="3" s="1"/>
  <c r="N18" i="3"/>
  <c r="H18" i="3"/>
  <c r="AA17" i="3"/>
  <c r="Z17" i="3"/>
  <c r="U17" i="3"/>
  <c r="T17" i="3"/>
  <c r="Q17" i="3"/>
  <c r="O17" i="3"/>
  <c r="P17" i="3" s="1"/>
  <c r="N17" i="3"/>
  <c r="H17" i="3"/>
  <c r="AA16" i="3"/>
  <c r="Z16" i="3"/>
  <c r="U16" i="3"/>
  <c r="T16" i="3"/>
  <c r="Q16" i="3"/>
  <c r="R16" i="3" s="1"/>
  <c r="O16" i="3"/>
  <c r="P16" i="3" s="1"/>
  <c r="N16" i="3"/>
  <c r="H16" i="3"/>
  <c r="AA15" i="3"/>
  <c r="Z15" i="3"/>
  <c r="U15" i="3"/>
  <c r="T15" i="3"/>
  <c r="Q15" i="3"/>
  <c r="S15" i="3" s="1"/>
  <c r="O15" i="3"/>
  <c r="P15" i="3" s="1"/>
  <c r="N15" i="3"/>
  <c r="H15" i="3"/>
  <c r="AA14" i="3"/>
  <c r="Z14" i="3"/>
  <c r="U14" i="3"/>
  <c r="T14" i="3"/>
  <c r="Q14" i="3"/>
  <c r="S14" i="3" s="1"/>
  <c r="O14" i="3"/>
  <c r="P14" i="3" s="1"/>
  <c r="N14" i="3"/>
  <c r="H14" i="3"/>
  <c r="AA13" i="3"/>
  <c r="Z13" i="3"/>
  <c r="U13" i="3"/>
  <c r="T13" i="3"/>
  <c r="Q13" i="3"/>
  <c r="O13" i="3"/>
  <c r="P13" i="3" s="1"/>
  <c r="N13" i="3"/>
  <c r="H13" i="3"/>
  <c r="AA12" i="3"/>
  <c r="Z12" i="3"/>
  <c r="U12" i="3"/>
  <c r="T12" i="3"/>
  <c r="Q12" i="3"/>
  <c r="R12" i="3" s="1"/>
  <c r="O12" i="3"/>
  <c r="P12" i="3" s="1"/>
  <c r="N12" i="3"/>
  <c r="H12" i="3"/>
  <c r="AA11" i="3"/>
  <c r="Z11" i="3"/>
  <c r="U11" i="3"/>
  <c r="T11" i="3"/>
  <c r="Q11" i="3"/>
  <c r="S11" i="3" s="1"/>
  <c r="O11" i="3"/>
  <c r="P11" i="3" s="1"/>
  <c r="N11" i="3"/>
  <c r="H11" i="3"/>
  <c r="AA10" i="3"/>
  <c r="Z10" i="3"/>
  <c r="U10" i="3"/>
  <c r="T10" i="3"/>
  <c r="Q10" i="3"/>
  <c r="S10" i="3" s="1"/>
  <c r="O10" i="3"/>
  <c r="P10" i="3" s="1"/>
  <c r="N10" i="3"/>
  <c r="H10" i="3"/>
  <c r="AA9" i="3"/>
  <c r="Z9" i="3"/>
  <c r="U9" i="3"/>
  <c r="T9" i="3"/>
  <c r="Q9" i="3"/>
  <c r="O9" i="3"/>
  <c r="P9" i="3" s="1"/>
  <c r="N9" i="3"/>
  <c r="H9" i="3"/>
  <c r="AA8" i="3"/>
  <c r="Z8" i="3"/>
  <c r="U8" i="3"/>
  <c r="T8" i="3"/>
  <c r="Q8" i="3"/>
  <c r="R8" i="3" s="1"/>
  <c r="O8" i="3"/>
  <c r="P8" i="3" s="1"/>
  <c r="N8" i="3"/>
  <c r="H8" i="3"/>
  <c r="AA7" i="3"/>
  <c r="Z7" i="3"/>
  <c r="U7" i="3"/>
  <c r="T7" i="3"/>
  <c r="Q7" i="3"/>
  <c r="S7" i="3" s="1"/>
  <c r="O7" i="3"/>
  <c r="P7" i="3" s="1"/>
  <c r="N7" i="3"/>
  <c r="H7" i="3"/>
  <c r="AA6" i="3"/>
  <c r="Z6" i="3"/>
  <c r="U6" i="3"/>
  <c r="T6" i="3"/>
  <c r="Q6" i="3"/>
  <c r="S6" i="3" s="1"/>
  <c r="O6" i="3"/>
  <c r="P6" i="3" s="1"/>
  <c r="N6" i="3"/>
  <c r="H6" i="3"/>
  <c r="AA5" i="3"/>
  <c r="Z5" i="3"/>
  <c r="U5" i="3"/>
  <c r="T5" i="3"/>
  <c r="Q5" i="3"/>
  <c r="O5" i="3"/>
  <c r="P5" i="3" s="1"/>
  <c r="N5" i="3"/>
  <c r="H5" i="3"/>
  <c r="N30" i="2"/>
  <c r="C21" i="5" s="1"/>
  <c r="M30" i="2"/>
  <c r="C20" i="5" s="1"/>
  <c r="L30" i="2"/>
  <c r="C18" i="5" s="1"/>
  <c r="J30" i="2"/>
  <c r="AA30" i="2" s="1"/>
  <c r="I30" i="2"/>
  <c r="Z30" i="2" s="1"/>
  <c r="H30" i="2"/>
  <c r="E30" i="2"/>
  <c r="C30" i="2"/>
  <c r="AA29" i="2"/>
  <c r="Z29" i="2"/>
  <c r="U29" i="2"/>
  <c r="T29" i="2"/>
  <c r="P29" i="2"/>
  <c r="X29" i="2" s="1"/>
  <c r="K29" i="2"/>
  <c r="G29" i="2"/>
  <c r="AB29" i="2" s="1"/>
  <c r="AA28" i="2"/>
  <c r="Z28" i="2"/>
  <c r="U28" i="2"/>
  <c r="T28" i="2"/>
  <c r="P28" i="2"/>
  <c r="W28" i="2" s="1"/>
  <c r="K28" i="2"/>
  <c r="G28" i="2"/>
  <c r="AB28" i="2" s="1"/>
  <c r="AA27" i="2"/>
  <c r="Z27" i="2"/>
  <c r="U27" i="2"/>
  <c r="T27" i="2"/>
  <c r="P27" i="2"/>
  <c r="X27" i="2" s="1"/>
  <c r="K27" i="2"/>
  <c r="G27" i="2"/>
  <c r="AB27" i="2" s="1"/>
  <c r="AA26" i="2"/>
  <c r="Z26" i="2"/>
  <c r="U26" i="2"/>
  <c r="T26" i="2"/>
  <c r="P26" i="2"/>
  <c r="K26" i="2"/>
  <c r="G26" i="2"/>
  <c r="AB26" i="2" s="1"/>
  <c r="AA25" i="2"/>
  <c r="Z25" i="2"/>
  <c r="U25" i="2"/>
  <c r="T25" i="2"/>
  <c r="P25" i="2"/>
  <c r="X25" i="2" s="1"/>
  <c r="K25" i="2"/>
  <c r="G25" i="2"/>
  <c r="AB25" i="2" s="1"/>
  <c r="AA24" i="2"/>
  <c r="Z24" i="2"/>
  <c r="U24" i="2"/>
  <c r="T24" i="2"/>
  <c r="P24" i="2"/>
  <c r="K24" i="2"/>
  <c r="G24" i="2"/>
  <c r="AB24" i="2" s="1"/>
  <c r="AA23" i="2"/>
  <c r="Z23" i="2"/>
  <c r="U23" i="2"/>
  <c r="T23" i="2"/>
  <c r="P23" i="2"/>
  <c r="X23" i="2" s="1"/>
  <c r="K23" i="2"/>
  <c r="G23" i="2"/>
  <c r="AB23" i="2" s="1"/>
  <c r="AA22" i="2"/>
  <c r="Z22" i="2"/>
  <c r="U22" i="2"/>
  <c r="T22" i="2"/>
  <c r="P22" i="2"/>
  <c r="K22" i="2"/>
  <c r="G22" i="2"/>
  <c r="AB22" i="2" s="1"/>
  <c r="AA21" i="2"/>
  <c r="Z21" i="2"/>
  <c r="U21" i="2"/>
  <c r="T21" i="2"/>
  <c r="P21" i="2"/>
  <c r="X21" i="2" s="1"/>
  <c r="K21" i="2"/>
  <c r="G21" i="2"/>
  <c r="AB21" i="2" s="1"/>
  <c r="AA20" i="2"/>
  <c r="Z20" i="2"/>
  <c r="U20" i="2"/>
  <c r="T20" i="2"/>
  <c r="P20" i="2"/>
  <c r="K20" i="2"/>
  <c r="G20" i="2"/>
  <c r="AB20" i="2" s="1"/>
  <c r="AA19" i="2"/>
  <c r="Z19" i="2"/>
  <c r="U19" i="2"/>
  <c r="T19" i="2"/>
  <c r="P19" i="2"/>
  <c r="X19" i="2" s="1"/>
  <c r="K19" i="2"/>
  <c r="G19" i="2"/>
  <c r="AB19" i="2" s="1"/>
  <c r="AA18" i="2"/>
  <c r="Z18" i="2"/>
  <c r="U18" i="2"/>
  <c r="T18" i="2"/>
  <c r="P18" i="2"/>
  <c r="X18" i="2" s="1"/>
  <c r="K18" i="2"/>
  <c r="G18" i="2"/>
  <c r="AB18" i="2" s="1"/>
  <c r="AA17" i="2"/>
  <c r="Z17" i="2"/>
  <c r="U17" i="2"/>
  <c r="T17" i="2"/>
  <c r="P17" i="2"/>
  <c r="X17" i="2" s="1"/>
  <c r="K17" i="2"/>
  <c r="G17" i="2"/>
  <c r="AB17" i="2" s="1"/>
  <c r="AA16" i="2"/>
  <c r="Z16" i="2"/>
  <c r="U16" i="2"/>
  <c r="T16" i="2"/>
  <c r="P16" i="2"/>
  <c r="K16" i="2"/>
  <c r="G16" i="2"/>
  <c r="AB16" i="2" s="1"/>
  <c r="AA15" i="2"/>
  <c r="Z15" i="2"/>
  <c r="U15" i="2"/>
  <c r="T15" i="2"/>
  <c r="P15" i="2"/>
  <c r="X15" i="2" s="1"/>
  <c r="K15" i="2"/>
  <c r="G15" i="2"/>
  <c r="AB15" i="2" s="1"/>
  <c r="AA14" i="2"/>
  <c r="Z14" i="2"/>
  <c r="U14" i="2"/>
  <c r="T14" i="2"/>
  <c r="P14" i="2"/>
  <c r="X14" i="2" s="1"/>
  <c r="K14" i="2"/>
  <c r="G14" i="2"/>
  <c r="AB14" i="2" s="1"/>
  <c r="AA13" i="2"/>
  <c r="Z13" i="2"/>
  <c r="U13" i="2"/>
  <c r="T13" i="2"/>
  <c r="P13" i="2"/>
  <c r="X13" i="2" s="1"/>
  <c r="K13" i="2"/>
  <c r="G13" i="2"/>
  <c r="AB13" i="2" s="1"/>
  <c r="AA12" i="2"/>
  <c r="Z12" i="2"/>
  <c r="U12" i="2"/>
  <c r="T12" i="2"/>
  <c r="P12" i="2"/>
  <c r="K12" i="2"/>
  <c r="G12" i="2"/>
  <c r="AB12" i="2" s="1"/>
  <c r="AA11" i="2"/>
  <c r="Z11" i="2"/>
  <c r="U11" i="2"/>
  <c r="T11" i="2"/>
  <c r="P11" i="2"/>
  <c r="X11" i="2" s="1"/>
  <c r="K11" i="2"/>
  <c r="G11" i="2"/>
  <c r="AB11" i="2" s="1"/>
  <c r="AA10" i="2"/>
  <c r="Z10" i="2"/>
  <c r="U10" i="2"/>
  <c r="T10" i="2"/>
  <c r="P10" i="2"/>
  <c r="K10" i="2"/>
  <c r="G10" i="2"/>
  <c r="AB10" i="2" s="1"/>
  <c r="AA9" i="2"/>
  <c r="Z9" i="2"/>
  <c r="U9" i="2"/>
  <c r="T9" i="2"/>
  <c r="P9" i="2"/>
  <c r="X9" i="2" s="1"/>
  <c r="K9" i="2"/>
  <c r="G9" i="2"/>
  <c r="AB9" i="2" s="1"/>
  <c r="AA8" i="2"/>
  <c r="Z8" i="2"/>
  <c r="U8" i="2"/>
  <c r="T8" i="2"/>
  <c r="P8" i="2"/>
  <c r="W8" i="2" s="1"/>
  <c r="K8" i="2"/>
  <c r="G8" i="2"/>
  <c r="AB8" i="2" s="1"/>
  <c r="AA7" i="2"/>
  <c r="Z7" i="2"/>
  <c r="U7" i="2"/>
  <c r="T7" i="2"/>
  <c r="P7" i="2"/>
  <c r="X7" i="2" s="1"/>
  <c r="K7" i="2"/>
  <c r="G7" i="2"/>
  <c r="AB7" i="2" s="1"/>
  <c r="AA6" i="2"/>
  <c r="Z6" i="2"/>
  <c r="U6" i="2"/>
  <c r="T6" i="2"/>
  <c r="P6" i="2"/>
  <c r="X6" i="2" s="1"/>
  <c r="K6" i="2"/>
  <c r="G6" i="2"/>
  <c r="AB6" i="2" s="1"/>
  <c r="AA5" i="2"/>
  <c r="Z5" i="2"/>
  <c r="X5" i="2"/>
  <c r="K5" i="2"/>
  <c r="G5" i="2"/>
  <c r="AB5" i="2" s="1"/>
  <c r="M30" i="1"/>
  <c r="C12" i="5" s="1"/>
  <c r="K30" i="1"/>
  <c r="J30" i="1"/>
  <c r="I30" i="1"/>
  <c r="C7" i="5" s="1"/>
  <c r="G30" i="1"/>
  <c r="F30" i="1"/>
  <c r="E30" i="1"/>
  <c r="C30" i="1"/>
  <c r="AA29" i="1"/>
  <c r="Z29" i="1"/>
  <c r="U29" i="1"/>
  <c r="T29" i="1"/>
  <c r="Q29" i="1"/>
  <c r="S29" i="1" s="1"/>
  <c r="O29" i="1"/>
  <c r="P29" i="1" s="1"/>
  <c r="N29" i="1"/>
  <c r="H29" i="1"/>
  <c r="AA28" i="1"/>
  <c r="Z28" i="1"/>
  <c r="U28" i="1"/>
  <c r="T28" i="1"/>
  <c r="Q28" i="1"/>
  <c r="S28" i="1" s="1"/>
  <c r="O28" i="1"/>
  <c r="P28" i="1" s="1"/>
  <c r="N28" i="1"/>
  <c r="H28" i="1"/>
  <c r="AA27" i="1"/>
  <c r="Z27" i="1"/>
  <c r="U27" i="1"/>
  <c r="T27" i="1"/>
  <c r="Q27" i="1"/>
  <c r="O27" i="1"/>
  <c r="P27" i="1" s="1"/>
  <c r="N27" i="1"/>
  <c r="H27" i="1"/>
  <c r="AA26" i="1"/>
  <c r="Z26" i="1"/>
  <c r="U26" i="1"/>
  <c r="T26" i="1"/>
  <c r="Q26" i="1"/>
  <c r="R26" i="1" s="1"/>
  <c r="O26" i="1"/>
  <c r="P26" i="1" s="1"/>
  <c r="N26" i="1"/>
  <c r="H26" i="1"/>
  <c r="AA25" i="1"/>
  <c r="Z25" i="1"/>
  <c r="U25" i="1"/>
  <c r="T25" i="1"/>
  <c r="Q25" i="1"/>
  <c r="R25" i="1" s="1"/>
  <c r="O25" i="1"/>
  <c r="P25" i="1" s="1"/>
  <c r="N25" i="1"/>
  <c r="H25" i="1"/>
  <c r="AA24" i="1"/>
  <c r="Z24" i="1"/>
  <c r="U24" i="1"/>
  <c r="T24" i="1"/>
  <c r="Q24" i="1"/>
  <c r="S24" i="1" s="1"/>
  <c r="O24" i="1"/>
  <c r="P24" i="1" s="1"/>
  <c r="N24" i="1"/>
  <c r="H24" i="1"/>
  <c r="AA23" i="1"/>
  <c r="Z23" i="1"/>
  <c r="U23" i="1"/>
  <c r="T23" i="1"/>
  <c r="Q23" i="1"/>
  <c r="O23" i="1"/>
  <c r="P23" i="1" s="1"/>
  <c r="N23" i="1"/>
  <c r="H23" i="1"/>
  <c r="AA22" i="1"/>
  <c r="Z22" i="1"/>
  <c r="U22" i="1"/>
  <c r="T22" i="1"/>
  <c r="Q22" i="1"/>
  <c r="R22" i="1" s="1"/>
  <c r="O22" i="1"/>
  <c r="P22" i="1" s="1"/>
  <c r="N22" i="1"/>
  <c r="H22" i="1"/>
  <c r="AA21" i="1"/>
  <c r="Z21" i="1"/>
  <c r="U21" i="1"/>
  <c r="T21" i="1"/>
  <c r="Q21" i="1"/>
  <c r="S21" i="1" s="1"/>
  <c r="O21" i="1"/>
  <c r="P21" i="1" s="1"/>
  <c r="N21" i="1"/>
  <c r="V21" i="1" s="1"/>
  <c r="H21" i="1"/>
  <c r="AA20" i="1"/>
  <c r="Z20" i="1"/>
  <c r="U20" i="1"/>
  <c r="T20" i="1"/>
  <c r="Q20" i="1"/>
  <c r="S20" i="1" s="1"/>
  <c r="O20" i="1"/>
  <c r="P20" i="1" s="1"/>
  <c r="N20" i="1"/>
  <c r="H20" i="1"/>
  <c r="AA19" i="1"/>
  <c r="Z19" i="1"/>
  <c r="U19" i="1"/>
  <c r="T19" i="1"/>
  <c r="Q19" i="1"/>
  <c r="O19" i="1"/>
  <c r="P19" i="1" s="1"/>
  <c r="N19" i="1"/>
  <c r="H19" i="1"/>
  <c r="AA18" i="1"/>
  <c r="Z18" i="1"/>
  <c r="U18" i="1"/>
  <c r="T18" i="1"/>
  <c r="Q18" i="1"/>
  <c r="R18" i="1" s="1"/>
  <c r="O18" i="1"/>
  <c r="P18" i="1" s="1"/>
  <c r="N18" i="1"/>
  <c r="H18" i="1"/>
  <c r="AA17" i="1"/>
  <c r="Z17" i="1"/>
  <c r="U17" i="1"/>
  <c r="T17" i="1"/>
  <c r="Q17" i="1"/>
  <c r="S17" i="1" s="1"/>
  <c r="O17" i="1"/>
  <c r="P17" i="1" s="1"/>
  <c r="N17" i="1"/>
  <c r="H17" i="1"/>
  <c r="AA16" i="1"/>
  <c r="Z16" i="1"/>
  <c r="U16" i="1"/>
  <c r="T16" i="1"/>
  <c r="Q16" i="1"/>
  <c r="S16" i="1" s="1"/>
  <c r="O16" i="1"/>
  <c r="P16" i="1" s="1"/>
  <c r="N16" i="1"/>
  <c r="H16" i="1"/>
  <c r="AA15" i="1"/>
  <c r="Z15" i="1"/>
  <c r="U15" i="1"/>
  <c r="T15" i="1"/>
  <c r="Q15" i="1"/>
  <c r="O15" i="1"/>
  <c r="P15" i="1" s="1"/>
  <c r="N15" i="1"/>
  <c r="H15" i="1"/>
  <c r="AA14" i="1"/>
  <c r="Z14" i="1"/>
  <c r="U14" i="1"/>
  <c r="T14" i="1"/>
  <c r="Q14" i="1"/>
  <c r="R14" i="1" s="1"/>
  <c r="O14" i="1"/>
  <c r="P14" i="1" s="1"/>
  <c r="N14" i="1"/>
  <c r="H14" i="1"/>
  <c r="AA13" i="1"/>
  <c r="Z13" i="1"/>
  <c r="U13" i="1"/>
  <c r="T13" i="1"/>
  <c r="Q13" i="1"/>
  <c r="S13" i="1" s="1"/>
  <c r="O13" i="1"/>
  <c r="P13" i="1" s="1"/>
  <c r="N13" i="1"/>
  <c r="H13" i="1"/>
  <c r="AA12" i="1"/>
  <c r="Z12" i="1"/>
  <c r="U12" i="1"/>
  <c r="T12" i="1"/>
  <c r="Q12" i="1"/>
  <c r="S12" i="1" s="1"/>
  <c r="O12" i="1"/>
  <c r="P12" i="1" s="1"/>
  <c r="N12" i="1"/>
  <c r="H12" i="1"/>
  <c r="AA11" i="1"/>
  <c r="Z11" i="1"/>
  <c r="U11" i="1"/>
  <c r="T11" i="1"/>
  <c r="Q11" i="1"/>
  <c r="O11" i="1"/>
  <c r="P11" i="1" s="1"/>
  <c r="N11" i="1"/>
  <c r="H11" i="1"/>
  <c r="AA10" i="1"/>
  <c r="Z10" i="1"/>
  <c r="U10" i="1"/>
  <c r="T10" i="1"/>
  <c r="Q10" i="1"/>
  <c r="R10" i="1" s="1"/>
  <c r="O10" i="1"/>
  <c r="P10" i="1" s="1"/>
  <c r="N10" i="1"/>
  <c r="H10" i="1"/>
  <c r="AA9" i="1"/>
  <c r="Z9" i="1"/>
  <c r="U9" i="1"/>
  <c r="T9" i="1"/>
  <c r="Q9" i="1"/>
  <c r="R9" i="1" s="1"/>
  <c r="O9" i="1"/>
  <c r="P9" i="1" s="1"/>
  <c r="N9" i="1"/>
  <c r="H9" i="1"/>
  <c r="AA8" i="1"/>
  <c r="Z8" i="1"/>
  <c r="U8" i="1"/>
  <c r="T8" i="1"/>
  <c r="Q8" i="1"/>
  <c r="S8" i="1" s="1"/>
  <c r="O8" i="1"/>
  <c r="P8" i="1" s="1"/>
  <c r="N8" i="1"/>
  <c r="H8" i="1"/>
  <c r="AA7" i="1"/>
  <c r="Z7" i="1"/>
  <c r="U7" i="1"/>
  <c r="T7" i="1"/>
  <c r="Q7" i="1"/>
  <c r="O7" i="1"/>
  <c r="P7" i="1" s="1"/>
  <c r="N7" i="1"/>
  <c r="H7" i="1"/>
  <c r="AA6" i="1"/>
  <c r="Z6" i="1"/>
  <c r="U6" i="1"/>
  <c r="T6" i="1"/>
  <c r="Q6" i="1"/>
  <c r="R6" i="1" s="1"/>
  <c r="O6" i="1"/>
  <c r="P6" i="1" s="1"/>
  <c r="N6" i="1"/>
  <c r="H6" i="1"/>
  <c r="AA5" i="1"/>
  <c r="O5" i="1"/>
  <c r="P5" i="1" s="1"/>
  <c r="W75" i="24" l="1"/>
  <c r="AA31" i="24"/>
  <c r="AA32" i="24" s="1"/>
  <c r="S25" i="1"/>
  <c r="Y20" i="3"/>
  <c r="K26" i="26"/>
  <c r="K38" i="26"/>
  <c r="F33" i="24"/>
  <c r="V33" i="24"/>
  <c r="D75" i="24"/>
  <c r="L75" i="24"/>
  <c r="T75" i="24"/>
  <c r="I58" i="24"/>
  <c r="Q58" i="24"/>
  <c r="Y58" i="24"/>
  <c r="Q23" i="2"/>
  <c r="S23" i="2" s="1"/>
  <c r="D33" i="24"/>
  <c r="L33" i="24"/>
  <c r="Y6" i="1"/>
  <c r="Y7" i="1"/>
  <c r="S9" i="1"/>
  <c r="Q17" i="2"/>
  <c r="S17" i="2" s="1"/>
  <c r="Y28" i="3"/>
  <c r="Y29" i="3"/>
  <c r="I17" i="37"/>
  <c r="D51" i="7" s="1"/>
  <c r="G27" i="38"/>
  <c r="S20" i="3"/>
  <c r="T33" i="24"/>
  <c r="Y10" i="1"/>
  <c r="Y11" i="1"/>
  <c r="Y12" i="1"/>
  <c r="Y13" i="1"/>
  <c r="Y14" i="1"/>
  <c r="Y15" i="1"/>
  <c r="Y16" i="1"/>
  <c r="Y17" i="1"/>
  <c r="Y18" i="1"/>
  <c r="Y19" i="1"/>
  <c r="Y20" i="1"/>
  <c r="Y22" i="1"/>
  <c r="Y23" i="1"/>
  <c r="Y24" i="1"/>
  <c r="Y25" i="1"/>
  <c r="M47" i="8"/>
  <c r="E41" i="14" s="1"/>
  <c r="J89" i="17"/>
  <c r="Y15" i="3"/>
  <c r="Y16" i="3"/>
  <c r="Y17" i="3"/>
  <c r="Y18" i="3"/>
  <c r="J33" i="17"/>
  <c r="P82" i="17"/>
  <c r="K17" i="26"/>
  <c r="R28" i="17"/>
  <c r="X28" i="17" s="1"/>
  <c r="J32" i="17"/>
  <c r="N56" i="17"/>
  <c r="V56" i="17" s="1"/>
  <c r="L55" i="17"/>
  <c r="J38" i="17"/>
  <c r="L74" i="17"/>
  <c r="U74" i="17" s="1"/>
  <c r="J82" i="17"/>
  <c r="I14" i="7"/>
  <c r="I15" i="7"/>
  <c r="V6" i="1"/>
  <c r="X6" i="1"/>
  <c r="W6" i="1"/>
  <c r="V7" i="1"/>
  <c r="W7" i="1"/>
  <c r="X7" i="1"/>
  <c r="V9" i="1"/>
  <c r="W9" i="1"/>
  <c r="X9" i="1"/>
  <c r="V12" i="1"/>
  <c r="X12" i="1"/>
  <c r="W12" i="1"/>
  <c r="V13" i="1"/>
  <c r="W13" i="1"/>
  <c r="X13" i="1"/>
  <c r="V18" i="1"/>
  <c r="W18" i="1"/>
  <c r="X18" i="1"/>
  <c r="V22" i="1"/>
  <c r="X22" i="1"/>
  <c r="W22" i="1"/>
  <c r="V23" i="1"/>
  <c r="W23" i="1"/>
  <c r="X23" i="1"/>
  <c r="V24" i="1"/>
  <c r="X24" i="1"/>
  <c r="W24" i="1"/>
  <c r="V25" i="1"/>
  <c r="W25" i="1"/>
  <c r="X25" i="1"/>
  <c r="Y26" i="1"/>
  <c r="AA30" i="1"/>
  <c r="Q7" i="2"/>
  <c r="V7" i="2"/>
  <c r="Q11" i="2"/>
  <c r="S11" i="2" s="1"/>
  <c r="Q13" i="2"/>
  <c r="S13" i="2" s="1"/>
  <c r="Y25" i="2"/>
  <c r="Q27" i="2"/>
  <c r="S27" i="2" s="1"/>
  <c r="Y5" i="3"/>
  <c r="Y6" i="3"/>
  <c r="Y7" i="3"/>
  <c r="Y8" i="3"/>
  <c r="Y9" i="3"/>
  <c r="Y10" i="3"/>
  <c r="Y11" i="3"/>
  <c r="Y12" i="3"/>
  <c r="Y13" i="3"/>
  <c r="Y14" i="3"/>
  <c r="V20" i="3"/>
  <c r="W20" i="3"/>
  <c r="X20" i="3"/>
  <c r="Y21" i="3"/>
  <c r="Y22" i="3"/>
  <c r="Y23" i="3"/>
  <c r="Y24" i="3"/>
  <c r="Y25" i="3"/>
  <c r="Y26" i="3"/>
  <c r="Y27" i="3"/>
  <c r="S27" i="3"/>
  <c r="C33" i="40"/>
  <c r="M42" i="8"/>
  <c r="E38" i="14" s="1"/>
  <c r="J16" i="17"/>
  <c r="J17" i="17"/>
  <c r="N18" i="17"/>
  <c r="L42" i="17"/>
  <c r="U42" i="17" s="1"/>
  <c r="J46" i="17"/>
  <c r="L76" i="17"/>
  <c r="N77" i="17"/>
  <c r="V77" i="17" s="1"/>
  <c r="L78" i="17"/>
  <c r="U78" i="17" s="1"/>
  <c r="J85" i="17"/>
  <c r="P86" i="17"/>
  <c r="W86" i="17" s="1"/>
  <c r="P94" i="17"/>
  <c r="K33" i="26"/>
  <c r="Y8" i="1"/>
  <c r="Y9" i="1"/>
  <c r="V26" i="1"/>
  <c r="W26" i="1"/>
  <c r="X26" i="1"/>
  <c r="Y27" i="1"/>
  <c r="Y28" i="1"/>
  <c r="Y29" i="1"/>
  <c r="W7" i="2"/>
  <c r="Y8" i="2"/>
  <c r="Y17" i="2"/>
  <c r="V23" i="2"/>
  <c r="V5" i="3"/>
  <c r="X5" i="3"/>
  <c r="W5" i="3"/>
  <c r="V6" i="3"/>
  <c r="X6" i="3"/>
  <c r="W6" i="3"/>
  <c r="V7" i="3"/>
  <c r="X7" i="3"/>
  <c r="W7" i="3"/>
  <c r="V8" i="3"/>
  <c r="X8" i="3"/>
  <c r="W8" i="3"/>
  <c r="V9" i="3"/>
  <c r="W9" i="3"/>
  <c r="X9" i="3"/>
  <c r="V10" i="3"/>
  <c r="X10" i="3"/>
  <c r="W10" i="3"/>
  <c r="V11" i="3"/>
  <c r="X11" i="3"/>
  <c r="W11" i="3"/>
  <c r="V12" i="3"/>
  <c r="X12" i="3"/>
  <c r="W12" i="3"/>
  <c r="V13" i="3"/>
  <c r="W13" i="3"/>
  <c r="X13" i="3"/>
  <c r="X14" i="3"/>
  <c r="W14" i="3"/>
  <c r="Y19" i="3"/>
  <c r="V21" i="3"/>
  <c r="W21" i="3"/>
  <c r="X21" i="3"/>
  <c r="V22" i="3"/>
  <c r="X22" i="3"/>
  <c r="W22" i="3"/>
  <c r="V23" i="3"/>
  <c r="W23" i="3"/>
  <c r="X23" i="3"/>
  <c r="V24" i="3"/>
  <c r="X24" i="3"/>
  <c r="W24" i="3"/>
  <c r="V25" i="3"/>
  <c r="W25" i="3"/>
  <c r="X25" i="3"/>
  <c r="V26" i="3"/>
  <c r="X26" i="3"/>
  <c r="W26" i="3"/>
  <c r="V27" i="3"/>
  <c r="W27" i="3"/>
  <c r="X27" i="3"/>
  <c r="B51" i="12"/>
  <c r="L41" i="8"/>
  <c r="B37" i="14" s="1"/>
  <c r="L40" i="8"/>
  <c r="B36" i="14" s="1"/>
  <c r="J10" i="10"/>
  <c r="D5" i="13" s="1"/>
  <c r="L16" i="17"/>
  <c r="U16" i="17" s="1"/>
  <c r="L17" i="17"/>
  <c r="U17" i="17" s="1"/>
  <c r="N48" i="17"/>
  <c r="V48" i="17" s="1"/>
  <c r="P78" i="17"/>
  <c r="R85" i="17"/>
  <c r="X85" i="17" s="1"/>
  <c r="P93" i="17"/>
  <c r="Y21" i="1"/>
  <c r="V27" i="1"/>
  <c r="W27" i="1"/>
  <c r="X27" i="1"/>
  <c r="V28" i="1"/>
  <c r="X28" i="1"/>
  <c r="W28" i="1"/>
  <c r="V29" i="1"/>
  <c r="W29" i="1"/>
  <c r="X29" i="1"/>
  <c r="Y21" i="2"/>
  <c r="Y29" i="2"/>
  <c r="V14" i="3"/>
  <c r="V15" i="3"/>
  <c r="W15" i="3"/>
  <c r="X15" i="3"/>
  <c r="V16" i="3"/>
  <c r="W16" i="3"/>
  <c r="X16" i="3"/>
  <c r="V17" i="3"/>
  <c r="W17" i="3"/>
  <c r="X17" i="3"/>
  <c r="V18" i="3"/>
  <c r="X18" i="3"/>
  <c r="W18" i="3"/>
  <c r="V19" i="3"/>
  <c r="W19" i="3"/>
  <c r="X19" i="3"/>
  <c r="V28" i="3"/>
  <c r="W28" i="3"/>
  <c r="X28" i="3"/>
  <c r="V29" i="3"/>
  <c r="W29" i="3"/>
  <c r="X29" i="3"/>
  <c r="L25" i="8"/>
  <c r="B21" i="14" s="1"/>
  <c r="B51" i="13"/>
  <c r="M41" i="8"/>
  <c r="E37" i="14" s="1"/>
  <c r="M40" i="8"/>
  <c r="E36" i="14" s="1"/>
  <c r="M29" i="9"/>
  <c r="B52" i="14"/>
  <c r="I17" i="39"/>
  <c r="D54" i="7" s="1"/>
  <c r="V8" i="1"/>
  <c r="X8" i="1"/>
  <c r="W8" i="1"/>
  <c r="V10" i="1"/>
  <c r="X10" i="1"/>
  <c r="W10" i="1"/>
  <c r="V11" i="1"/>
  <c r="W11" i="1"/>
  <c r="X11" i="1"/>
  <c r="V14" i="1"/>
  <c r="W14" i="1"/>
  <c r="X14" i="1"/>
  <c r="V15" i="1"/>
  <c r="W15" i="1"/>
  <c r="X15" i="1"/>
  <c r="V16" i="1"/>
  <c r="X16" i="1"/>
  <c r="W16" i="1"/>
  <c r="V17" i="1"/>
  <c r="W17" i="1"/>
  <c r="X17" i="1"/>
  <c r="V19" i="1"/>
  <c r="W19" i="1"/>
  <c r="X19" i="1"/>
  <c r="V20" i="1"/>
  <c r="X20" i="1"/>
  <c r="W20" i="1"/>
  <c r="W21" i="1"/>
  <c r="X21" i="1"/>
  <c r="Z30" i="1"/>
  <c r="W11" i="2"/>
  <c r="Y13" i="2"/>
  <c r="W27" i="2"/>
  <c r="C27" i="40"/>
  <c r="J30" i="7"/>
  <c r="E21" i="13" s="1"/>
  <c r="F21" i="13" s="1"/>
  <c r="M33" i="9"/>
  <c r="M43" i="9"/>
  <c r="E16" i="10"/>
  <c r="D29" i="43" s="1"/>
  <c r="D43" i="43" s="1"/>
  <c r="J10" i="17"/>
  <c r="N23" i="17"/>
  <c r="V23" i="17" s="1"/>
  <c r="L32" i="17"/>
  <c r="U32" i="17" s="1"/>
  <c r="Y32" i="17" s="1"/>
  <c r="L38" i="17"/>
  <c r="P50" i="17"/>
  <c r="J58" i="17"/>
  <c r="J78" i="17"/>
  <c r="J86" i="17"/>
  <c r="J94" i="17"/>
  <c r="M16" i="26"/>
  <c r="Q40" i="26"/>
  <c r="R13" i="1"/>
  <c r="S14" i="1"/>
  <c r="T30" i="1"/>
  <c r="R29" i="1"/>
  <c r="P30" i="2"/>
  <c r="X30" i="2" s="1"/>
  <c r="Q30" i="2"/>
  <c r="R30" i="2" s="1"/>
  <c r="D22" i="11"/>
  <c r="D23" i="11"/>
  <c r="D27" i="11"/>
  <c r="L29" i="10"/>
  <c r="C25" i="14" s="1"/>
  <c r="L33" i="10"/>
  <c r="L37" i="10"/>
  <c r="L14" i="10"/>
  <c r="C10" i="14" s="1"/>
  <c r="L20" i="10"/>
  <c r="C16" i="14" s="1"/>
  <c r="L28" i="10"/>
  <c r="C24" i="14" s="1"/>
  <c r="L30" i="10"/>
  <c r="C26" i="14" s="1"/>
  <c r="L32" i="10"/>
  <c r="C28" i="14" s="1"/>
  <c r="L38" i="10"/>
  <c r="C34" i="14" s="1"/>
  <c r="L42" i="10"/>
  <c r="C38" i="14" s="1"/>
  <c r="L43" i="10"/>
  <c r="E12" i="7"/>
  <c r="E11" i="7" s="1"/>
  <c r="D7" i="11"/>
  <c r="M37" i="9"/>
  <c r="M28" i="9"/>
  <c r="M32" i="9"/>
  <c r="M36" i="9"/>
  <c r="M42" i="9"/>
  <c r="M12" i="9"/>
  <c r="M18" i="9"/>
  <c r="M27" i="9"/>
  <c r="M31" i="9"/>
  <c r="M35" i="9"/>
  <c r="M39" i="9"/>
  <c r="M47" i="9"/>
  <c r="M11" i="9"/>
  <c r="M14" i="9"/>
  <c r="M20" i="9"/>
  <c r="M30" i="9"/>
  <c r="M34" i="9"/>
  <c r="M38" i="9"/>
  <c r="L12" i="9"/>
  <c r="F16" i="8"/>
  <c r="E16" i="8"/>
  <c r="C39" i="14"/>
  <c r="L40" i="43"/>
  <c r="J24" i="10"/>
  <c r="M24" i="10" s="1"/>
  <c r="F20" i="14" s="1"/>
  <c r="C33" i="14"/>
  <c r="L38" i="43"/>
  <c r="C29" i="14"/>
  <c r="L34" i="43"/>
  <c r="G17" i="36"/>
  <c r="M41" i="10"/>
  <c r="F37" i="14" s="1"/>
  <c r="M40" i="10"/>
  <c r="F36" i="14" s="1"/>
  <c r="L47" i="10"/>
  <c r="C41" i="14" s="1"/>
  <c r="L41" i="10"/>
  <c r="C37" i="14" s="1"/>
  <c r="L40" i="10"/>
  <c r="C36" i="14" s="1"/>
  <c r="M51" i="9"/>
  <c r="C51" i="13"/>
  <c r="M41" i="9"/>
  <c r="M40" i="9"/>
  <c r="C51" i="12"/>
  <c r="L41" i="9"/>
  <c r="L40" i="9"/>
  <c r="C16" i="9"/>
  <c r="E63" i="7"/>
  <c r="F63" i="7" s="1"/>
  <c r="J63" i="7" s="1"/>
  <c r="M57" i="7" s="1"/>
  <c r="Q30" i="3"/>
  <c r="S30" i="3" s="1"/>
  <c r="J13" i="7"/>
  <c r="E6" i="13" s="1"/>
  <c r="J14" i="7"/>
  <c r="F12" i="7"/>
  <c r="W29" i="2"/>
  <c r="S18" i="1"/>
  <c r="Y7" i="2"/>
  <c r="Y11" i="2"/>
  <c r="Y20" i="2"/>
  <c r="R23" i="2"/>
  <c r="W23" i="2"/>
  <c r="Y24" i="2"/>
  <c r="Q29" i="2"/>
  <c r="S29" i="2" s="1"/>
  <c r="T30" i="2"/>
  <c r="R26" i="3"/>
  <c r="Y7" i="4"/>
  <c r="Y8" i="4"/>
  <c r="Y12" i="4"/>
  <c r="E53" i="8"/>
  <c r="E57" i="8" s="1"/>
  <c r="E64" i="8" s="1"/>
  <c r="J24" i="8"/>
  <c r="B19" i="13" s="1"/>
  <c r="M35" i="8"/>
  <c r="E31" i="14" s="1"/>
  <c r="L47" i="8"/>
  <c r="B41" i="14" s="1"/>
  <c r="I10" i="9"/>
  <c r="L10" i="9" s="1"/>
  <c r="L11" i="9"/>
  <c r="M13" i="9"/>
  <c r="L22" i="9"/>
  <c r="F16" i="9"/>
  <c r="J9" i="10"/>
  <c r="M11" i="10"/>
  <c r="F7" i="14" s="1"/>
  <c r="F16" i="10"/>
  <c r="J18" i="10"/>
  <c r="M33" i="10"/>
  <c r="D8" i="12"/>
  <c r="J24" i="17"/>
  <c r="L33" i="17"/>
  <c r="U33" i="17" s="1"/>
  <c r="N34" i="17"/>
  <c r="V34" i="17" s="1"/>
  <c r="Y34" i="17" s="1"/>
  <c r="P38" i="17"/>
  <c r="W38" i="17" s="1"/>
  <c r="J41" i="17"/>
  <c r="L44" i="17"/>
  <c r="S44" i="17" s="1"/>
  <c r="N45" i="17"/>
  <c r="V45" i="17" s="1"/>
  <c r="L46" i="17"/>
  <c r="U46" i="17" s="1"/>
  <c r="J53" i="17"/>
  <c r="J54" i="17"/>
  <c r="L60" i="17"/>
  <c r="S60" i="17" s="1"/>
  <c r="J65" i="17"/>
  <c r="R74" i="17"/>
  <c r="X74" i="17" s="1"/>
  <c r="L84" i="17"/>
  <c r="J87" i="17"/>
  <c r="L88" i="17"/>
  <c r="N92" i="17"/>
  <c r="V92" i="17" s="1"/>
  <c r="P33" i="24"/>
  <c r="AD31" i="24"/>
  <c r="AD32" i="24" s="1"/>
  <c r="AA41" i="24"/>
  <c r="AA57" i="24"/>
  <c r="H58" i="24"/>
  <c r="H76" i="24" s="1"/>
  <c r="O25" i="26"/>
  <c r="K37" i="26"/>
  <c r="K42" i="26"/>
  <c r="K17" i="30"/>
  <c r="V11" i="2"/>
  <c r="W17" i="2"/>
  <c r="Y19" i="2"/>
  <c r="Y23" i="2"/>
  <c r="Y27" i="2"/>
  <c r="Y23" i="4"/>
  <c r="Y27" i="4"/>
  <c r="M28" i="8"/>
  <c r="E24" i="14" s="1"/>
  <c r="L19" i="9"/>
  <c r="L20" i="9"/>
  <c r="I10" i="10"/>
  <c r="M20" i="10"/>
  <c r="F16" i="14" s="1"/>
  <c r="M43" i="10"/>
  <c r="L7" i="17"/>
  <c r="U7" i="17" s="1"/>
  <c r="Y7" i="17" s="1"/>
  <c r="J8" i="17"/>
  <c r="J12" i="17"/>
  <c r="J35" i="17"/>
  <c r="L40" i="17"/>
  <c r="U40" i="17" s="1"/>
  <c r="P46" i="17"/>
  <c r="J50" i="17"/>
  <c r="R53" i="17"/>
  <c r="X53" i="17" s="1"/>
  <c r="L54" i="17"/>
  <c r="P64" i="17"/>
  <c r="W64" i="17" s="1"/>
  <c r="P68" i="17"/>
  <c r="W68" i="17" s="1"/>
  <c r="L87" i="17"/>
  <c r="U87" i="17" s="1"/>
  <c r="G33" i="24"/>
  <c r="K33" i="24"/>
  <c r="O33" i="24"/>
  <c r="W33" i="24"/>
  <c r="Z33" i="24"/>
  <c r="AD74" i="24"/>
  <c r="K34" i="26"/>
  <c r="Q42" i="26"/>
  <c r="I17" i="27"/>
  <c r="D36" i="7" s="1"/>
  <c r="K17" i="28"/>
  <c r="M17" i="33"/>
  <c r="F42" i="7" s="1"/>
  <c r="I27" i="35"/>
  <c r="Y5" i="2"/>
  <c r="Y9" i="2"/>
  <c r="W13" i="2"/>
  <c r="Y15" i="2"/>
  <c r="V27" i="2"/>
  <c r="J18" i="8"/>
  <c r="M18" i="8" s="1"/>
  <c r="E14" i="14" s="1"/>
  <c r="L13" i="9"/>
  <c r="L25" i="9"/>
  <c r="L27" i="9"/>
  <c r="L28" i="9"/>
  <c r="L29" i="9"/>
  <c r="L30" i="9"/>
  <c r="L31" i="9"/>
  <c r="L32" i="9"/>
  <c r="L33" i="9"/>
  <c r="L34" i="9"/>
  <c r="L35" i="9"/>
  <c r="L36" i="9"/>
  <c r="L37" i="9"/>
  <c r="L38" i="9"/>
  <c r="L39" i="9"/>
  <c r="L42" i="9"/>
  <c r="L43" i="9"/>
  <c r="F21" i="12"/>
  <c r="L12" i="17"/>
  <c r="P54" i="17"/>
  <c r="W54" i="17" s="1"/>
  <c r="J73" i="17"/>
  <c r="J81" i="17"/>
  <c r="AB75" i="24"/>
  <c r="R12" i="17"/>
  <c r="X12" i="17" s="1"/>
  <c r="U30" i="1"/>
  <c r="AT30" i="1"/>
  <c r="G30" i="2"/>
  <c r="AB30" i="2" s="1"/>
  <c r="U30" i="2"/>
  <c r="AA30" i="4"/>
  <c r="C55" i="40"/>
  <c r="Z30" i="4"/>
  <c r="C48" i="40"/>
  <c r="Y13" i="4"/>
  <c r="C29" i="40"/>
  <c r="W26" i="4"/>
  <c r="S26" i="4"/>
  <c r="X26" i="4"/>
  <c r="Y10" i="4"/>
  <c r="Y14" i="4"/>
  <c r="Y18" i="4"/>
  <c r="Y26" i="4"/>
  <c r="W6" i="4"/>
  <c r="X25" i="4"/>
  <c r="Y6" i="4"/>
  <c r="W8" i="4"/>
  <c r="Q12" i="4"/>
  <c r="S12" i="4" s="1"/>
  <c r="W18" i="4"/>
  <c r="R24" i="4"/>
  <c r="V24" i="4"/>
  <c r="X27" i="4"/>
  <c r="Q6" i="4"/>
  <c r="S6" i="4" s="1"/>
  <c r="W12" i="4"/>
  <c r="Q25" i="4"/>
  <c r="S25" i="4" s="1"/>
  <c r="Y25" i="4"/>
  <c r="Q8" i="4"/>
  <c r="S8" i="4" s="1"/>
  <c r="Y9" i="4"/>
  <c r="Y16" i="4"/>
  <c r="Q18" i="4"/>
  <c r="S18" i="4" s="1"/>
  <c r="Y19" i="4"/>
  <c r="Y20" i="4"/>
  <c r="X20" i="4"/>
  <c r="Y21" i="4"/>
  <c r="W24" i="4"/>
  <c r="V26" i="4"/>
  <c r="Q27" i="4"/>
  <c r="S27" i="4" s="1"/>
  <c r="Y28" i="4"/>
  <c r="X28" i="4"/>
  <c r="Y29" i="4"/>
  <c r="U30" i="4"/>
  <c r="R11" i="3"/>
  <c r="R10" i="3"/>
  <c r="S12" i="3"/>
  <c r="R18" i="3"/>
  <c r="S28" i="3"/>
  <c r="T30" i="3"/>
  <c r="C44" i="13"/>
  <c r="L37" i="17"/>
  <c r="U37" i="17" s="1"/>
  <c r="R37" i="17"/>
  <c r="X37" i="17" s="1"/>
  <c r="N37" i="17"/>
  <c r="V37" i="17" s="1"/>
  <c r="P39" i="17"/>
  <c r="W39" i="17" s="1"/>
  <c r="L39" i="17"/>
  <c r="J39" i="17"/>
  <c r="P52" i="17"/>
  <c r="W52" i="17" s="1"/>
  <c r="L52" i="17"/>
  <c r="Y88" i="17"/>
  <c r="U88" i="17"/>
  <c r="O22" i="26"/>
  <c r="M22" i="26"/>
  <c r="D28" i="11"/>
  <c r="C7" i="12"/>
  <c r="C14" i="12"/>
  <c r="N9" i="17"/>
  <c r="V9" i="17" s="1"/>
  <c r="L9" i="17"/>
  <c r="J9" i="17"/>
  <c r="L20" i="17"/>
  <c r="U20" i="17" s="1"/>
  <c r="P22" i="17"/>
  <c r="W22" i="17" s="1"/>
  <c r="N22" i="17"/>
  <c r="V22" i="17" s="1"/>
  <c r="L31" i="17"/>
  <c r="U31" i="17" s="1"/>
  <c r="N31" i="17"/>
  <c r="V31" i="17" s="1"/>
  <c r="J31" i="17"/>
  <c r="J37" i="17"/>
  <c r="L69" i="17"/>
  <c r="U69" i="17" s="1"/>
  <c r="R69" i="17"/>
  <c r="X69" i="17" s="1"/>
  <c r="N69" i="17"/>
  <c r="V69" i="17" s="1"/>
  <c r="P71" i="17"/>
  <c r="W71" i="17" s="1"/>
  <c r="L71" i="17"/>
  <c r="R71" i="17"/>
  <c r="J71" i="17"/>
  <c r="K30" i="2"/>
  <c r="Z30" i="3"/>
  <c r="D23" i="13"/>
  <c r="M28" i="10"/>
  <c r="F24" i="14" s="1"/>
  <c r="R21" i="1"/>
  <c r="V9" i="2"/>
  <c r="R11" i="2"/>
  <c r="Q15" i="2"/>
  <c r="Q21" i="2"/>
  <c r="S21" i="2" s="1"/>
  <c r="V25" i="2"/>
  <c r="R27" i="2"/>
  <c r="Q10" i="4"/>
  <c r="S10" i="4" s="1"/>
  <c r="Q16" i="4"/>
  <c r="S16" i="4" s="1"/>
  <c r="R22" i="4"/>
  <c r="X23" i="4"/>
  <c r="V29" i="4"/>
  <c r="J16" i="7"/>
  <c r="E9" i="13" s="1"/>
  <c r="H9" i="13" s="1"/>
  <c r="M22" i="8"/>
  <c r="E18" i="14" s="1"/>
  <c r="B17" i="13"/>
  <c r="M34" i="8"/>
  <c r="E30" i="14" s="1"/>
  <c r="M37" i="8"/>
  <c r="E33" i="14" s="1"/>
  <c r="M51" i="8"/>
  <c r="E45" i="14" s="1"/>
  <c r="C9" i="9"/>
  <c r="M26" i="9"/>
  <c r="S6" i="1"/>
  <c r="S10" i="1"/>
  <c r="R17" i="1"/>
  <c r="S22" i="1"/>
  <c r="S26" i="1"/>
  <c r="Q9" i="2"/>
  <c r="S9" i="2" s="1"/>
  <c r="W9" i="2"/>
  <c r="Y12" i="2"/>
  <c r="V13" i="2"/>
  <c r="W15" i="2"/>
  <c r="Q19" i="2"/>
  <c r="V19" i="2"/>
  <c r="Q25" i="2"/>
  <c r="S25" i="2" s="1"/>
  <c r="W25" i="2"/>
  <c r="Y28" i="2"/>
  <c r="V29" i="2"/>
  <c r="C17" i="5"/>
  <c r="C19" i="5" s="1"/>
  <c r="R7" i="3"/>
  <c r="S8" i="3"/>
  <c r="R15" i="3"/>
  <c r="S16" i="3"/>
  <c r="R23" i="3"/>
  <c r="S24" i="3"/>
  <c r="U30" i="3"/>
  <c r="N30" i="3"/>
  <c r="V30" i="3" s="1"/>
  <c r="V8" i="4"/>
  <c r="Y11" i="4"/>
  <c r="Q14" i="4"/>
  <c r="S14" i="4" s="1"/>
  <c r="W14" i="4"/>
  <c r="Y17" i="4"/>
  <c r="V18" i="4"/>
  <c r="R20" i="4"/>
  <c r="V20" i="4"/>
  <c r="Q21" i="4"/>
  <c r="S21" i="4" s="1"/>
  <c r="X21" i="4"/>
  <c r="W22" i="4"/>
  <c r="Y24" i="4"/>
  <c r="X24" i="4"/>
  <c r="V27" i="4"/>
  <c r="R28" i="4"/>
  <c r="V28" i="4"/>
  <c r="Q29" i="4"/>
  <c r="S29" i="4" s="1"/>
  <c r="X29" i="4"/>
  <c r="T30" i="4"/>
  <c r="I16" i="7"/>
  <c r="E9" i="12" s="1"/>
  <c r="G9" i="12" s="1"/>
  <c r="I18" i="8"/>
  <c r="L18" i="8" s="1"/>
  <c r="B14" i="14" s="1"/>
  <c r="I24" i="8"/>
  <c r="B19" i="12" s="1"/>
  <c r="M26" i="8"/>
  <c r="E22" i="14" s="1"/>
  <c r="M29" i="8"/>
  <c r="E25" i="14" s="1"/>
  <c r="M43" i="8"/>
  <c r="E39" i="14" s="1"/>
  <c r="J10" i="9"/>
  <c r="M49" i="9"/>
  <c r="M36" i="10"/>
  <c r="L49" i="10"/>
  <c r="C43" i="14" s="1"/>
  <c r="D51" i="12"/>
  <c r="C52" i="14"/>
  <c r="C8" i="12"/>
  <c r="D23" i="12"/>
  <c r="D27" i="12"/>
  <c r="D37" i="12"/>
  <c r="C15" i="13"/>
  <c r="B40" i="13"/>
  <c r="P6" i="17"/>
  <c r="W6" i="17" s="1"/>
  <c r="L6" i="17"/>
  <c r="U6" i="17" s="1"/>
  <c r="J6" i="17"/>
  <c r="N19" i="17"/>
  <c r="V19" i="17" s="1"/>
  <c r="N24" i="17"/>
  <c r="V24" i="17" s="1"/>
  <c r="P24" i="17"/>
  <c r="T24" i="17" s="1"/>
  <c r="L24" i="17"/>
  <c r="R39" i="17"/>
  <c r="N57" i="17"/>
  <c r="V57" i="17" s="1"/>
  <c r="J57" i="17"/>
  <c r="N62" i="17"/>
  <c r="V62" i="17" s="1"/>
  <c r="P62" i="17"/>
  <c r="R62" i="17"/>
  <c r="X62" i="17" s="1"/>
  <c r="L62" i="17"/>
  <c r="U62" i="17" s="1"/>
  <c r="O32" i="26"/>
  <c r="M32" i="26"/>
  <c r="V21" i="2"/>
  <c r="V10" i="4"/>
  <c r="V16" i="4"/>
  <c r="V23" i="4"/>
  <c r="M11" i="8"/>
  <c r="E7" i="14" s="1"/>
  <c r="B6" i="13"/>
  <c r="M30" i="8"/>
  <c r="E26" i="14" s="1"/>
  <c r="B25" i="13"/>
  <c r="V15" i="2"/>
  <c r="W21" i="2"/>
  <c r="AA30" i="3"/>
  <c r="W10" i="4"/>
  <c r="V14" i="4"/>
  <c r="W16" i="4"/>
  <c r="V21" i="4"/>
  <c r="V22" i="4"/>
  <c r="Q23" i="4"/>
  <c r="S23" i="4" s="1"/>
  <c r="D12" i="5"/>
  <c r="D62" i="7" s="1"/>
  <c r="I62" i="7" s="1"/>
  <c r="L57" i="7" s="1"/>
  <c r="J15" i="7"/>
  <c r="E8" i="13" s="1"/>
  <c r="G8" i="13" s="1"/>
  <c r="J16" i="8"/>
  <c r="B11" i="13" s="1"/>
  <c r="M27" i="8"/>
  <c r="E23" i="14" s="1"/>
  <c r="M32" i="8"/>
  <c r="E28" i="14" s="1"/>
  <c r="Y16" i="2"/>
  <c r="V17" i="2"/>
  <c r="W19" i="2"/>
  <c r="V6" i="4"/>
  <c r="V12" i="4"/>
  <c r="Y15" i="4"/>
  <c r="W20" i="4"/>
  <c r="Y22" i="4"/>
  <c r="X22" i="4"/>
  <c r="V25" i="4"/>
  <c r="W28" i="4"/>
  <c r="J33" i="7"/>
  <c r="M14" i="8"/>
  <c r="E10" i="14" s="1"/>
  <c r="M20" i="8"/>
  <c r="E16" i="14" s="1"/>
  <c r="M33" i="8"/>
  <c r="E29" i="14" s="1"/>
  <c r="M36" i="8"/>
  <c r="E32" i="14" s="1"/>
  <c r="M38" i="8"/>
  <c r="E34" i="14" s="1"/>
  <c r="M49" i="8"/>
  <c r="E43" i="14" s="1"/>
  <c r="L14" i="9"/>
  <c r="I18" i="9"/>
  <c r="C13" i="12" s="1"/>
  <c r="J24" i="9"/>
  <c r="I24" i="10"/>
  <c r="L24" i="10" s="1"/>
  <c r="C20" i="14" s="1"/>
  <c r="D29" i="11"/>
  <c r="D31" i="11"/>
  <c r="B33" i="13"/>
  <c r="C42" i="13"/>
  <c r="P9" i="17"/>
  <c r="T9" i="17" s="1"/>
  <c r="L15" i="17"/>
  <c r="U15" i="17" s="1"/>
  <c r="N15" i="17"/>
  <c r="V15" i="17" s="1"/>
  <c r="J15" i="17"/>
  <c r="N20" i="17"/>
  <c r="J20" i="17"/>
  <c r="R20" i="17"/>
  <c r="X20" i="17" s="1"/>
  <c r="L21" i="17"/>
  <c r="U21" i="17" s="1"/>
  <c r="J21" i="17"/>
  <c r="R31" i="17"/>
  <c r="X31" i="17" s="1"/>
  <c r="N70" i="17"/>
  <c r="V70" i="17" s="1"/>
  <c r="P70" i="17"/>
  <c r="W70" i="17" s="1"/>
  <c r="R70" i="17"/>
  <c r="X70" i="17" s="1"/>
  <c r="L70" i="17"/>
  <c r="N72" i="17"/>
  <c r="V72" i="17" s="1"/>
  <c r="L72" i="17"/>
  <c r="U72" i="17" s="1"/>
  <c r="S15" i="26"/>
  <c r="O15" i="26"/>
  <c r="N66" i="17"/>
  <c r="V66" i="17" s="1"/>
  <c r="P66" i="17"/>
  <c r="N90" i="17"/>
  <c r="V90" i="17" s="1"/>
  <c r="R90" i="17"/>
  <c r="X90" i="17" s="1"/>
  <c r="L90" i="17"/>
  <c r="U90" i="17" s="1"/>
  <c r="B75" i="24"/>
  <c r="F75" i="24"/>
  <c r="J75" i="24"/>
  <c r="N75" i="24"/>
  <c r="R75" i="24"/>
  <c r="V75" i="24"/>
  <c r="O18" i="26"/>
  <c r="M18" i="26"/>
  <c r="M21" i="26"/>
  <c r="O21" i="26"/>
  <c r="K17" i="29"/>
  <c r="I9" i="10"/>
  <c r="L9" i="10" s="1"/>
  <c r="C5" i="14" s="1"/>
  <c r="L11" i="10"/>
  <c r="C7" i="14" s="1"/>
  <c r="D16" i="10"/>
  <c r="C29" i="43" s="1"/>
  <c r="L22" i="10"/>
  <c r="C18" i="14" s="1"/>
  <c r="L34" i="10"/>
  <c r="L36" i="10"/>
  <c r="L51" i="10"/>
  <c r="C45" i="14" s="1"/>
  <c r="H9" i="11"/>
  <c r="I6" i="11" s="1"/>
  <c r="D26" i="11"/>
  <c r="C32" i="11"/>
  <c r="D6" i="12"/>
  <c r="D44" i="12"/>
  <c r="N8" i="17"/>
  <c r="V8" i="17" s="1"/>
  <c r="Y8" i="17" s="1"/>
  <c r="L10" i="17"/>
  <c r="U10" i="17" s="1"/>
  <c r="P12" i="17"/>
  <c r="T12" i="17" s="1"/>
  <c r="P16" i="17"/>
  <c r="W16" i="17" s="1"/>
  <c r="R17" i="17"/>
  <c r="L28" i="17"/>
  <c r="P32" i="17"/>
  <c r="W32" i="17" s="1"/>
  <c r="R33" i="17"/>
  <c r="R38" i="17"/>
  <c r="X38" i="17" s="1"/>
  <c r="J49" i="17"/>
  <c r="J91" i="17"/>
  <c r="AD41" i="24"/>
  <c r="AD49" i="24"/>
  <c r="O26" i="26"/>
  <c r="S26" i="26"/>
  <c r="O34" i="26"/>
  <c r="M34" i="26"/>
  <c r="R16" i="17"/>
  <c r="X16" i="17" s="1"/>
  <c r="P28" i="17"/>
  <c r="T28" i="17" s="1"/>
  <c r="R32" i="17"/>
  <c r="X32" i="17" s="1"/>
  <c r="N42" i="17"/>
  <c r="V42" i="17" s="1"/>
  <c r="J42" i="17"/>
  <c r="R42" i="17"/>
  <c r="X42" i="17" s="1"/>
  <c r="N58" i="17"/>
  <c r="V58" i="17" s="1"/>
  <c r="L58" i="17"/>
  <c r="U58" i="17" s="1"/>
  <c r="R58" i="17"/>
  <c r="X58" i="17" s="1"/>
  <c r="N61" i="17"/>
  <c r="V61" i="17" s="1"/>
  <c r="L66" i="17"/>
  <c r="N80" i="17"/>
  <c r="V80" i="17" s="1"/>
  <c r="J90" i="17"/>
  <c r="AA14" i="24"/>
  <c r="AA23" i="24" s="1"/>
  <c r="AA33" i="24" s="1"/>
  <c r="AA66" i="24"/>
  <c r="K18" i="26"/>
  <c r="K21" i="26"/>
  <c r="O31" i="26"/>
  <c r="K41" i="26"/>
  <c r="O46" i="26"/>
  <c r="S46" i="26"/>
  <c r="G17" i="29"/>
  <c r="M17" i="31"/>
  <c r="K17" i="31"/>
  <c r="I17" i="33"/>
  <c r="D42" i="7" s="1"/>
  <c r="G17" i="34"/>
  <c r="M27" i="35"/>
  <c r="M17" i="37"/>
  <c r="F51" i="7" s="1"/>
  <c r="M17" i="39"/>
  <c r="F54" i="7" s="1"/>
  <c r="R50" i="17"/>
  <c r="X50" i="17" s="1"/>
  <c r="R55" i="17"/>
  <c r="T55" i="17" s="1"/>
  <c r="J66" i="17"/>
  <c r="J69" i="17"/>
  <c r="J74" i="17"/>
  <c r="R78" i="17"/>
  <c r="X78" i="17" s="1"/>
  <c r="L82" i="17"/>
  <c r="N85" i="17"/>
  <c r="V85" i="17" s="1"/>
  <c r="R86" i="17"/>
  <c r="X86" i="17" s="1"/>
  <c r="R94" i="17"/>
  <c r="X94" i="17" s="1"/>
  <c r="K27" i="18"/>
  <c r="E26" i="7" s="1"/>
  <c r="G27" i="21"/>
  <c r="E27" i="21"/>
  <c r="I27" i="22"/>
  <c r="D32" i="7" s="1"/>
  <c r="M27" i="22"/>
  <c r="F32" i="7" s="1"/>
  <c r="R33" i="24"/>
  <c r="E33" i="24"/>
  <c r="I33" i="24"/>
  <c r="Q33" i="24"/>
  <c r="U33" i="24"/>
  <c r="Y33" i="24"/>
  <c r="S58" i="24"/>
  <c r="S76" i="24" s="1"/>
  <c r="E75" i="24"/>
  <c r="I75" i="24"/>
  <c r="M75" i="24"/>
  <c r="M76" i="24" s="1"/>
  <c r="Y75" i="24"/>
  <c r="Y76" i="24" s="1"/>
  <c r="K10" i="26"/>
  <c r="K22" i="26"/>
  <c r="I17" i="30"/>
  <c r="G17" i="31"/>
  <c r="E17" i="32"/>
  <c r="M17" i="32"/>
  <c r="G17" i="33"/>
  <c r="C42" i="7" s="1"/>
  <c r="I17" i="34"/>
  <c r="I17" i="36"/>
  <c r="G17" i="37"/>
  <c r="C51" i="7" s="1"/>
  <c r="M27" i="38"/>
  <c r="R46" i="17"/>
  <c r="X46" i="17" s="1"/>
  <c r="L50" i="17"/>
  <c r="N53" i="17"/>
  <c r="V53" i="17" s="1"/>
  <c r="R54" i="17"/>
  <c r="X54" i="17" s="1"/>
  <c r="J55" i="17"/>
  <c r="J62" i="17"/>
  <c r="J70" i="17"/>
  <c r="P74" i="17"/>
  <c r="T74" i="17" s="1"/>
  <c r="R82" i="17"/>
  <c r="X82" i="17" s="1"/>
  <c r="L86" i="17"/>
  <c r="Y86" i="17" s="1"/>
  <c r="R87" i="17"/>
  <c r="Z87" i="17" s="1"/>
  <c r="L94" i="17"/>
  <c r="U94" i="17" s="1"/>
  <c r="AB23" i="24"/>
  <c r="AB33" i="24" s="1"/>
  <c r="N33" i="24"/>
  <c r="D58" i="24"/>
  <c r="D76" i="24" s="1"/>
  <c r="L58" i="24"/>
  <c r="L76" i="24" s="1"/>
  <c r="P58" i="24"/>
  <c r="P76" i="24" s="1"/>
  <c r="T58" i="24"/>
  <c r="T76" i="24" s="1"/>
  <c r="X58" i="24"/>
  <c r="X76" i="24" s="1"/>
  <c r="AA49" i="24"/>
  <c r="AA58" i="24" s="1"/>
  <c r="F58" i="24"/>
  <c r="J58" i="24"/>
  <c r="N58" i="24"/>
  <c r="V58" i="24"/>
  <c r="V76" i="24" s="1"/>
  <c r="Z75" i="24"/>
  <c r="AD66" i="24"/>
  <c r="K7" i="26"/>
  <c r="M42" i="26"/>
  <c r="Q45" i="26"/>
  <c r="K17" i="27"/>
  <c r="E36" i="7" s="1"/>
  <c r="M17" i="27"/>
  <c r="F36" i="7" s="1"/>
  <c r="M17" i="28"/>
  <c r="I17" i="32"/>
  <c r="E17" i="34"/>
  <c r="M17" i="34"/>
  <c r="K27" i="35"/>
  <c r="E17" i="36"/>
  <c r="M17" i="36"/>
  <c r="I27" i="38"/>
  <c r="G17" i="39"/>
  <c r="S30" i="26"/>
  <c r="M7" i="26"/>
  <c r="M10" i="26"/>
  <c r="K14" i="26"/>
  <c r="Q18" i="26"/>
  <c r="S21" i="26"/>
  <c r="Q22" i="26"/>
  <c r="K23" i="26"/>
  <c r="M26" i="26"/>
  <c r="K30" i="26"/>
  <c r="Q34" i="26"/>
  <c r="O35" i="26"/>
  <c r="M36" i="26"/>
  <c r="O37" i="26"/>
  <c r="M38" i="26"/>
  <c r="S42" i="26"/>
  <c r="M46" i="26"/>
  <c r="S14" i="26"/>
  <c r="S39" i="26"/>
  <c r="S7" i="26"/>
  <c r="Q10" i="26"/>
  <c r="M11" i="26"/>
  <c r="M12" i="26"/>
  <c r="O13" i="26"/>
  <c r="M14" i="26"/>
  <c r="S22" i="26"/>
  <c r="M23" i="26"/>
  <c r="Q26" i="26"/>
  <c r="O29" i="26"/>
  <c r="M30" i="26"/>
  <c r="S37" i="26"/>
  <c r="Q38" i="26"/>
  <c r="K39" i="26"/>
  <c r="Q46" i="26"/>
  <c r="S10" i="26"/>
  <c r="Q14" i="26"/>
  <c r="S23" i="26"/>
  <c r="Q30" i="26"/>
  <c r="S38" i="26"/>
  <c r="M39" i="26"/>
  <c r="E7" i="12"/>
  <c r="N30" i="1"/>
  <c r="X30" i="1" s="1"/>
  <c r="Q30" i="1"/>
  <c r="V10" i="2"/>
  <c r="Q10" i="2"/>
  <c r="W14" i="2"/>
  <c r="V26" i="2"/>
  <c r="Q26" i="2"/>
  <c r="S17" i="3"/>
  <c r="R17" i="3"/>
  <c r="E7" i="13"/>
  <c r="H21" i="13"/>
  <c r="B24" i="12"/>
  <c r="L29" i="8"/>
  <c r="B25" i="14" s="1"/>
  <c r="D40" i="13"/>
  <c r="M47" i="10"/>
  <c r="F41" i="14" s="1"/>
  <c r="D25" i="12"/>
  <c r="D33" i="12"/>
  <c r="G21" i="13"/>
  <c r="W11" i="17"/>
  <c r="W14" i="17"/>
  <c r="V18" i="17"/>
  <c r="S18" i="17"/>
  <c r="P25" i="17"/>
  <c r="J25" i="17"/>
  <c r="N25" i="17"/>
  <c r="V25" i="17" s="1"/>
  <c r="L25" i="17"/>
  <c r="P29" i="17"/>
  <c r="L29" i="17"/>
  <c r="N29" i="17"/>
  <c r="V29" i="17" s="1"/>
  <c r="J29" i="17"/>
  <c r="S38" i="17"/>
  <c r="Y38" i="17"/>
  <c r="S54" i="17"/>
  <c r="Y54" i="17"/>
  <c r="S76" i="17"/>
  <c r="Y76" i="17"/>
  <c r="S92" i="17"/>
  <c r="U92" i="17"/>
  <c r="Y92" i="17"/>
  <c r="M9" i="26"/>
  <c r="S9" i="26"/>
  <c r="O9" i="26"/>
  <c r="Q9" i="26"/>
  <c r="K9" i="26"/>
  <c r="S9" i="3"/>
  <c r="R9" i="3"/>
  <c r="K30" i="4"/>
  <c r="Y5" i="4"/>
  <c r="L37" i="8"/>
  <c r="B33" i="14" s="1"/>
  <c r="L27" i="10"/>
  <c r="D22" i="12"/>
  <c r="S27" i="1"/>
  <c r="R27" i="1"/>
  <c r="V5" i="4"/>
  <c r="Q5" i="4"/>
  <c r="V9" i="4"/>
  <c r="Q9" i="4"/>
  <c r="V17" i="4"/>
  <c r="Q17" i="4"/>
  <c r="B42" i="12"/>
  <c r="L49" i="8"/>
  <c r="B43" i="14" s="1"/>
  <c r="D16" i="9"/>
  <c r="I16" i="9" s="1"/>
  <c r="L12" i="10"/>
  <c r="C8" i="14" s="1"/>
  <c r="D7" i="12"/>
  <c r="D22" i="13"/>
  <c r="M27" i="10"/>
  <c r="D30" i="13"/>
  <c r="M35" i="10"/>
  <c r="M26" i="10"/>
  <c r="F22" i="14" s="1"/>
  <c r="D51" i="13"/>
  <c r="T6" i="17"/>
  <c r="X6" i="17"/>
  <c r="Z6" i="17" s="1"/>
  <c r="S28" i="26"/>
  <c r="K28" i="26"/>
  <c r="O28" i="26"/>
  <c r="Q28" i="26"/>
  <c r="M28" i="26"/>
  <c r="V6" i="2"/>
  <c r="Q6" i="2"/>
  <c r="W6" i="2"/>
  <c r="V18" i="2"/>
  <c r="Q18" i="2"/>
  <c r="V22" i="2"/>
  <c r="Q22" i="2"/>
  <c r="W26" i="2"/>
  <c r="B6" i="12"/>
  <c r="L11" i="8"/>
  <c r="B7" i="14" s="1"/>
  <c r="B29" i="12"/>
  <c r="L34" i="8"/>
  <c r="B30" i="14" s="1"/>
  <c r="L49" i="9"/>
  <c r="C42" i="12"/>
  <c r="S11" i="1"/>
  <c r="R11" i="1"/>
  <c r="R12" i="1"/>
  <c r="R28" i="1"/>
  <c r="X22" i="2"/>
  <c r="X26" i="2"/>
  <c r="R30" i="3"/>
  <c r="W5" i="4"/>
  <c r="W13" i="4"/>
  <c r="W17" i="4"/>
  <c r="M24" i="8"/>
  <c r="E20" i="14" s="1"/>
  <c r="C17" i="13"/>
  <c r="M22" i="9"/>
  <c r="C40" i="12"/>
  <c r="L47" i="9"/>
  <c r="V20" i="2"/>
  <c r="Q20" i="2"/>
  <c r="W20" i="2"/>
  <c r="V24" i="2"/>
  <c r="Q24" i="2"/>
  <c r="S5" i="3"/>
  <c r="R5" i="3"/>
  <c r="R14" i="3"/>
  <c r="S21" i="3"/>
  <c r="R21" i="3"/>
  <c r="S29" i="3"/>
  <c r="R29" i="3"/>
  <c r="H30" i="3"/>
  <c r="X5" i="4"/>
  <c r="B7" i="12"/>
  <c r="L12" i="8"/>
  <c r="B8" i="14" s="1"/>
  <c r="M19" i="8"/>
  <c r="E15" i="14" s="1"/>
  <c r="B25" i="12"/>
  <c r="L30" i="8"/>
  <c r="B26" i="14" s="1"/>
  <c r="E16" i="9"/>
  <c r="J16" i="9" s="1"/>
  <c r="M42" i="10"/>
  <c r="C13" i="13"/>
  <c r="F52" i="14"/>
  <c r="H5" i="17"/>
  <c r="P13" i="17"/>
  <c r="L13" i="17"/>
  <c r="N13" i="17"/>
  <c r="V13" i="17" s="1"/>
  <c r="J13" i="17"/>
  <c r="W26" i="17"/>
  <c r="R29" i="17"/>
  <c r="X29" i="17" s="1"/>
  <c r="Y40" i="17"/>
  <c r="U44" i="17"/>
  <c r="S74" i="17"/>
  <c r="Y74" i="17"/>
  <c r="U76" i="17"/>
  <c r="Z58" i="24"/>
  <c r="W10" i="2"/>
  <c r="V14" i="2"/>
  <c r="Q14" i="2"/>
  <c r="W18" i="2"/>
  <c r="W22" i="2"/>
  <c r="S25" i="3"/>
  <c r="R25" i="3"/>
  <c r="L10" i="10"/>
  <c r="C6" i="14" s="1"/>
  <c r="D5" i="12"/>
  <c r="D8" i="13"/>
  <c r="M13" i="10"/>
  <c r="F9" i="14" s="1"/>
  <c r="L19" i="10"/>
  <c r="C15" i="14" s="1"/>
  <c r="D14" i="12"/>
  <c r="L35" i="10"/>
  <c r="D30" i="12"/>
  <c r="S19" i="1"/>
  <c r="R19" i="1"/>
  <c r="R20" i="1"/>
  <c r="X10" i="2"/>
  <c r="W9" i="4"/>
  <c r="V13" i="4"/>
  <c r="Q13" i="4"/>
  <c r="D20" i="5"/>
  <c r="D17" i="5" s="1"/>
  <c r="D19" i="5" s="1"/>
  <c r="P30" i="4"/>
  <c r="V30" i="4" s="1"/>
  <c r="E8" i="12"/>
  <c r="D14" i="13"/>
  <c r="M19" i="10"/>
  <c r="F15" i="14" s="1"/>
  <c r="D11" i="11"/>
  <c r="D9" i="11"/>
  <c r="D10" i="11"/>
  <c r="D13" i="11"/>
  <c r="T39" i="17"/>
  <c r="Z39" i="17"/>
  <c r="V8" i="2"/>
  <c r="Q8" i="2"/>
  <c r="R9" i="2"/>
  <c r="V12" i="2"/>
  <c r="Q12" i="2"/>
  <c r="W12" i="2"/>
  <c r="V16" i="2"/>
  <c r="Q16" i="2"/>
  <c r="W16" i="2"/>
  <c r="R17" i="2"/>
  <c r="W24" i="2"/>
  <c r="V28" i="2"/>
  <c r="Q28" i="2"/>
  <c r="R6" i="3"/>
  <c r="S13" i="3"/>
  <c r="R13" i="3"/>
  <c r="R22" i="3"/>
  <c r="X9" i="4"/>
  <c r="X17" i="4"/>
  <c r="C10" i="5"/>
  <c r="C11" i="7"/>
  <c r="I13" i="7"/>
  <c r="I29" i="7"/>
  <c r="J10" i="8"/>
  <c r="F9" i="8"/>
  <c r="M13" i="8"/>
  <c r="E9" i="14" s="1"/>
  <c r="C16" i="8"/>
  <c r="C53" i="8" s="1"/>
  <c r="B17" i="12"/>
  <c r="L22" i="8"/>
  <c r="B18" i="14" s="1"/>
  <c r="M31" i="8"/>
  <c r="E27" i="14" s="1"/>
  <c r="B28" i="12"/>
  <c r="L33" i="8"/>
  <c r="B29" i="14" s="1"/>
  <c r="B33" i="12"/>
  <c r="L38" i="8"/>
  <c r="B34" i="14" s="1"/>
  <c r="M39" i="8"/>
  <c r="E35" i="14" s="1"/>
  <c r="B38" i="12"/>
  <c r="L43" i="8"/>
  <c r="B39" i="14" s="1"/>
  <c r="D13" i="13"/>
  <c r="M18" i="10"/>
  <c r="F14" i="14" s="1"/>
  <c r="L25" i="10"/>
  <c r="C21" i="14" s="1"/>
  <c r="L31" i="10"/>
  <c r="C27" i="14" s="1"/>
  <c r="D26" i="12"/>
  <c r="M32" i="10"/>
  <c r="F28" i="14" s="1"/>
  <c r="L39" i="10"/>
  <c r="D34" i="12"/>
  <c r="D29" i="12"/>
  <c r="H20" i="13"/>
  <c r="G20" i="13"/>
  <c r="F20" i="13"/>
  <c r="B29" i="13"/>
  <c r="R25" i="17"/>
  <c r="X25" i="17" s="1"/>
  <c r="W27" i="17"/>
  <c r="W30" i="17"/>
  <c r="P43" i="17"/>
  <c r="R43" i="17"/>
  <c r="X43" i="17" s="1"/>
  <c r="L43" i="17"/>
  <c r="H36" i="17"/>
  <c r="J43" i="17"/>
  <c r="P59" i="17"/>
  <c r="R59" i="17"/>
  <c r="X59" i="17" s="1"/>
  <c r="L59" i="17"/>
  <c r="J59" i="17"/>
  <c r="P75" i="17"/>
  <c r="R75" i="17"/>
  <c r="X75" i="17" s="1"/>
  <c r="L75" i="17"/>
  <c r="J75" i="17"/>
  <c r="V88" i="17"/>
  <c r="S88" i="17"/>
  <c r="R96" i="17"/>
  <c r="X96" i="17" s="1"/>
  <c r="J96" i="17"/>
  <c r="L96" i="17"/>
  <c r="P96" i="17"/>
  <c r="N96" i="17"/>
  <c r="V96" i="17" s="1"/>
  <c r="E17" i="28"/>
  <c r="H30" i="1"/>
  <c r="S7" i="1"/>
  <c r="R7" i="1"/>
  <c r="R8" i="1"/>
  <c r="S15" i="1"/>
  <c r="R15" i="1"/>
  <c r="R16" i="1"/>
  <c r="S23" i="1"/>
  <c r="R23" i="1"/>
  <c r="R24" i="1"/>
  <c r="O30" i="1"/>
  <c r="P30" i="1" s="1"/>
  <c r="Y6" i="2"/>
  <c r="X8" i="2"/>
  <c r="Y10" i="2"/>
  <c r="X12" i="2"/>
  <c r="Y14" i="2"/>
  <c r="X16" i="2"/>
  <c r="Y18" i="2"/>
  <c r="X20" i="2"/>
  <c r="Y22" i="2"/>
  <c r="X24" i="2"/>
  <c r="Y26" i="2"/>
  <c r="X28" i="2"/>
  <c r="D7" i="5"/>
  <c r="O30" i="3"/>
  <c r="G30" i="4"/>
  <c r="AB30" i="4" s="1"/>
  <c r="C40" i="40" s="1"/>
  <c r="V7" i="4"/>
  <c r="Q7" i="4"/>
  <c r="W7" i="4"/>
  <c r="V11" i="4"/>
  <c r="Q11" i="4"/>
  <c r="W11" i="4"/>
  <c r="V15" i="4"/>
  <c r="Q15" i="4"/>
  <c r="W15" i="4"/>
  <c r="V19" i="4"/>
  <c r="Q19" i="4"/>
  <c r="W19" i="4"/>
  <c r="R29" i="4"/>
  <c r="D12" i="7"/>
  <c r="D11" i="7" s="1"/>
  <c r="I9" i="8"/>
  <c r="B7" i="13"/>
  <c r="M12" i="8"/>
  <c r="E8" i="14" s="1"/>
  <c r="D16" i="8"/>
  <c r="B44" i="12"/>
  <c r="L51" i="8"/>
  <c r="B45" i="14" s="1"/>
  <c r="M9" i="9"/>
  <c r="F53" i="9"/>
  <c r="F57" i="9" s="1"/>
  <c r="F64" i="9" s="1"/>
  <c r="C14" i="13"/>
  <c r="M19" i="9"/>
  <c r="C44" i="12"/>
  <c r="L51" i="9"/>
  <c r="E53" i="9"/>
  <c r="D4" i="13"/>
  <c r="M9" i="10"/>
  <c r="F5" i="14" s="1"/>
  <c r="F53" i="10"/>
  <c r="M14" i="10"/>
  <c r="F10" i="14" s="1"/>
  <c r="C16" i="10"/>
  <c r="I18" i="10"/>
  <c r="M22" i="10"/>
  <c r="F18" i="14" s="1"/>
  <c r="D19" i="13"/>
  <c r="M29" i="10"/>
  <c r="F25" i="14" s="1"/>
  <c r="D26" i="13"/>
  <c r="M31" i="10"/>
  <c r="F27" i="14" s="1"/>
  <c r="M37" i="10"/>
  <c r="D34" i="13"/>
  <c r="M39" i="10"/>
  <c r="B44" i="13"/>
  <c r="Y16" i="17"/>
  <c r="Y18" i="17"/>
  <c r="T20" i="17"/>
  <c r="W20" i="17"/>
  <c r="Z20" i="17" s="1"/>
  <c r="U38" i="17"/>
  <c r="X39" i="17"/>
  <c r="U52" i="17"/>
  <c r="U54" i="17"/>
  <c r="U68" i="17"/>
  <c r="X71" i="17"/>
  <c r="U84" i="17"/>
  <c r="E27" i="22"/>
  <c r="I76" i="24"/>
  <c r="K58" i="24"/>
  <c r="K76" i="24" s="1"/>
  <c r="O58" i="24"/>
  <c r="O76" i="24" s="1"/>
  <c r="K17" i="25"/>
  <c r="S24" i="26"/>
  <c r="K24" i="26"/>
  <c r="M24" i="26"/>
  <c r="O24" i="26"/>
  <c r="Q24" i="26"/>
  <c r="S44" i="26"/>
  <c r="K44" i="26"/>
  <c r="O44" i="26"/>
  <c r="M44" i="26"/>
  <c r="Q44" i="26"/>
  <c r="L11" i="17"/>
  <c r="N11" i="17"/>
  <c r="V11" i="17" s="1"/>
  <c r="W23" i="17"/>
  <c r="L27" i="17"/>
  <c r="N27" i="17"/>
  <c r="V27" i="17" s="1"/>
  <c r="P47" i="17"/>
  <c r="J47" i="17"/>
  <c r="P51" i="17"/>
  <c r="L51" i="17"/>
  <c r="R11" i="17"/>
  <c r="X11" i="17" s="1"/>
  <c r="R14" i="17"/>
  <c r="X14" i="17" s="1"/>
  <c r="J14" i="17"/>
  <c r="N14" i="17"/>
  <c r="V14" i="17" s="1"/>
  <c r="R22" i="17"/>
  <c r="X22" i="17" s="1"/>
  <c r="J22" i="17"/>
  <c r="R26" i="17"/>
  <c r="X26" i="17" s="1"/>
  <c r="J26" i="17"/>
  <c r="L26" i="17"/>
  <c r="R27" i="17"/>
  <c r="X27" i="17" s="1"/>
  <c r="R30" i="17"/>
  <c r="X30" i="17" s="1"/>
  <c r="J30" i="17"/>
  <c r="N30" i="17"/>
  <c r="V30" i="17" s="1"/>
  <c r="T42" i="17"/>
  <c r="W42" i="17"/>
  <c r="R47" i="17"/>
  <c r="X47" i="17" s="1"/>
  <c r="W49" i="17"/>
  <c r="R51" i="17"/>
  <c r="X51" i="17" s="1"/>
  <c r="T58" i="17"/>
  <c r="W58" i="17"/>
  <c r="P63" i="17"/>
  <c r="J63" i="17"/>
  <c r="R63" i="17"/>
  <c r="X63" i="17" s="1"/>
  <c r="W65" i="17"/>
  <c r="P67" i="17"/>
  <c r="L67" i="17"/>
  <c r="R67" i="17"/>
  <c r="X67" i="17" s="1"/>
  <c r="W74" i="17"/>
  <c r="P79" i="17"/>
  <c r="J79" i="17"/>
  <c r="R79" i="17"/>
  <c r="X79" i="17" s="1"/>
  <c r="W81" i="17"/>
  <c r="P83" i="17"/>
  <c r="L83" i="17"/>
  <c r="R83" i="17"/>
  <c r="X83" i="17" s="1"/>
  <c r="W90" i="17"/>
  <c r="Z90" i="17"/>
  <c r="W93" i="17"/>
  <c r="P95" i="17"/>
  <c r="J95" i="17"/>
  <c r="L95" i="17"/>
  <c r="I27" i="18"/>
  <c r="D26" i="7" s="1"/>
  <c r="X33" i="24"/>
  <c r="E76" i="24"/>
  <c r="C58" i="24"/>
  <c r="C76" i="24" s="1"/>
  <c r="G58" i="24"/>
  <c r="G76" i="24" s="1"/>
  <c r="W58" i="24"/>
  <c r="W76" i="24" s="1"/>
  <c r="I17" i="25"/>
  <c r="S8" i="26"/>
  <c r="K8" i="26"/>
  <c r="M8" i="26"/>
  <c r="Q8" i="26"/>
  <c r="S20" i="26"/>
  <c r="K20" i="26"/>
  <c r="M20" i="26"/>
  <c r="Q27" i="26"/>
  <c r="S27" i="26"/>
  <c r="K27" i="26"/>
  <c r="O27" i="26"/>
  <c r="Q43" i="26"/>
  <c r="S43" i="26"/>
  <c r="K43" i="26"/>
  <c r="M43" i="26"/>
  <c r="K17" i="39"/>
  <c r="E54" i="7" s="1"/>
  <c r="I33" i="7"/>
  <c r="I10" i="8"/>
  <c r="B9" i="12"/>
  <c r="L14" i="8"/>
  <c r="B10" i="14" s="1"/>
  <c r="B15" i="12"/>
  <c r="L20" i="8"/>
  <c r="B16" i="14" s="1"/>
  <c r="B23" i="12"/>
  <c r="L28" i="8"/>
  <c r="B24" i="14" s="1"/>
  <c r="B27" i="12"/>
  <c r="L32" i="8"/>
  <c r="B28" i="14" s="1"/>
  <c r="B31" i="12"/>
  <c r="L36" i="8"/>
  <c r="B32" i="14" s="1"/>
  <c r="B37" i="12"/>
  <c r="L42" i="8"/>
  <c r="B38" i="14" s="1"/>
  <c r="D44" i="13"/>
  <c r="M51" i="10"/>
  <c r="F45" i="14" s="1"/>
  <c r="D8" i="11"/>
  <c r="D5" i="11"/>
  <c r="D6" i="11"/>
  <c r="C5" i="12"/>
  <c r="G21" i="12"/>
  <c r="D24" i="12"/>
  <c r="D28" i="12"/>
  <c r="D32" i="12"/>
  <c r="D38" i="12"/>
  <c r="B24" i="13"/>
  <c r="B28" i="13"/>
  <c r="B32" i="13"/>
  <c r="B38" i="13"/>
  <c r="B42" i="13"/>
  <c r="S8" i="17"/>
  <c r="P8" i="17"/>
  <c r="N10" i="17"/>
  <c r="L19" i="17"/>
  <c r="R19" i="17"/>
  <c r="X19" i="17" s="1"/>
  <c r="P19" i="17"/>
  <c r="L23" i="17"/>
  <c r="J23" i="17"/>
  <c r="R23" i="17"/>
  <c r="X23" i="17" s="1"/>
  <c r="L35" i="17"/>
  <c r="R35" i="17"/>
  <c r="X35" i="17" s="1"/>
  <c r="P35" i="17"/>
  <c r="R44" i="17"/>
  <c r="X44" i="17" s="1"/>
  <c r="J44" i="17"/>
  <c r="P44" i="17"/>
  <c r="W45" i="17"/>
  <c r="Y46" i="17"/>
  <c r="S46" i="17"/>
  <c r="R48" i="17"/>
  <c r="X48" i="17" s="1"/>
  <c r="J48" i="17"/>
  <c r="L48" i="17"/>
  <c r="L49" i="17"/>
  <c r="N49" i="17"/>
  <c r="V49" i="17" s="1"/>
  <c r="R49" i="17"/>
  <c r="X49" i="17" s="1"/>
  <c r="R52" i="17"/>
  <c r="X52" i="17" s="1"/>
  <c r="J52" i="17"/>
  <c r="N52" i="17"/>
  <c r="V52" i="17" s="1"/>
  <c r="R60" i="17"/>
  <c r="X60" i="17" s="1"/>
  <c r="J60" i="17"/>
  <c r="P60" i="17"/>
  <c r="W61" i="17"/>
  <c r="R64" i="17"/>
  <c r="X64" i="17" s="1"/>
  <c r="J64" i="17"/>
  <c r="L64" i="17"/>
  <c r="L65" i="17"/>
  <c r="N65" i="17"/>
  <c r="V65" i="17" s="1"/>
  <c r="R65" i="17"/>
  <c r="X65" i="17" s="1"/>
  <c r="R68" i="17"/>
  <c r="X68" i="17" s="1"/>
  <c r="J68" i="17"/>
  <c r="N68" i="17"/>
  <c r="V68" i="17" s="1"/>
  <c r="R76" i="17"/>
  <c r="X76" i="17" s="1"/>
  <c r="J76" i="17"/>
  <c r="P76" i="17"/>
  <c r="W77" i="17"/>
  <c r="Y78" i="17"/>
  <c r="S78" i="17"/>
  <c r="R80" i="17"/>
  <c r="X80" i="17" s="1"/>
  <c r="J80" i="17"/>
  <c r="L80" i="17"/>
  <c r="L81" i="17"/>
  <c r="N81" i="17"/>
  <c r="V81" i="17" s="1"/>
  <c r="R81" i="17"/>
  <c r="X81" i="17" s="1"/>
  <c r="R84" i="17"/>
  <c r="X84" i="17" s="1"/>
  <c r="J84" i="17"/>
  <c r="N84" i="17"/>
  <c r="V84" i="17" s="1"/>
  <c r="P91" i="17"/>
  <c r="R91" i="17"/>
  <c r="X91" i="17" s="1"/>
  <c r="L91" i="17"/>
  <c r="R92" i="17"/>
  <c r="X92" i="17" s="1"/>
  <c r="J92" i="17"/>
  <c r="P92" i="17"/>
  <c r="K27" i="21"/>
  <c r="M27" i="21"/>
  <c r="K27" i="22"/>
  <c r="E32" i="7" s="1"/>
  <c r="S33" i="24"/>
  <c r="G17" i="25"/>
  <c r="Q19" i="26"/>
  <c r="M19" i="26"/>
  <c r="K19" i="26"/>
  <c r="O19" i="26"/>
  <c r="Q35" i="26"/>
  <c r="M35" i="26"/>
  <c r="K35" i="26"/>
  <c r="S36" i="26"/>
  <c r="K36" i="26"/>
  <c r="Q36" i="26"/>
  <c r="S40" i="26"/>
  <c r="K40" i="26"/>
  <c r="M40" i="26"/>
  <c r="M41" i="26"/>
  <c r="S41" i="26"/>
  <c r="Q41" i="26"/>
  <c r="E17" i="27"/>
  <c r="K17" i="33"/>
  <c r="E42" i="7" s="1"/>
  <c r="E27" i="35"/>
  <c r="E17" i="37"/>
  <c r="K27" i="38"/>
  <c r="E17" i="39"/>
  <c r="B8" i="12"/>
  <c r="L13" i="8"/>
  <c r="B9" i="14" s="1"/>
  <c r="B14" i="12"/>
  <c r="L19" i="8"/>
  <c r="B15" i="14" s="1"/>
  <c r="B22" i="12"/>
  <c r="L27" i="8"/>
  <c r="B23" i="14" s="1"/>
  <c r="B26" i="12"/>
  <c r="L31" i="8"/>
  <c r="B27" i="14" s="1"/>
  <c r="B30" i="12"/>
  <c r="L35" i="8"/>
  <c r="B31" i="14" s="1"/>
  <c r="B34" i="12"/>
  <c r="L39" i="8"/>
  <c r="B35" i="14" s="1"/>
  <c r="I9" i="9"/>
  <c r="I24" i="9"/>
  <c r="M12" i="10"/>
  <c r="F8" i="14" s="1"/>
  <c r="M30" i="10"/>
  <c r="M34" i="10"/>
  <c r="M38" i="10"/>
  <c r="F34" i="14" s="1"/>
  <c r="D42" i="13"/>
  <c r="M49" i="10"/>
  <c r="F43" i="14" s="1"/>
  <c r="C14" i="11"/>
  <c r="D25" i="11"/>
  <c r="D9" i="12"/>
  <c r="D15" i="12"/>
  <c r="H21" i="12"/>
  <c r="E52" i="14"/>
  <c r="N6" i="17"/>
  <c r="R7" i="17"/>
  <c r="X7" i="17" s="1"/>
  <c r="J7" i="17"/>
  <c r="P7" i="17"/>
  <c r="R8" i="17"/>
  <c r="X8" i="17" s="1"/>
  <c r="W9" i="17"/>
  <c r="Z9" i="17" s="1"/>
  <c r="R10" i="17"/>
  <c r="J11" i="17"/>
  <c r="L14" i="17"/>
  <c r="P21" i="17"/>
  <c r="R21" i="17"/>
  <c r="X21" i="17" s="1"/>
  <c r="N21" i="17"/>
  <c r="L22" i="17"/>
  <c r="N26" i="17"/>
  <c r="V26" i="17" s="1"/>
  <c r="J27" i="17"/>
  <c r="L30" i="17"/>
  <c r="Z38" i="17"/>
  <c r="U39" i="17"/>
  <c r="L41" i="17"/>
  <c r="R41" i="17"/>
  <c r="X41" i="17" s="1"/>
  <c r="P41" i="17"/>
  <c r="Z42" i="17"/>
  <c r="L45" i="17"/>
  <c r="J45" i="17"/>
  <c r="R45" i="17"/>
  <c r="X45" i="17" s="1"/>
  <c r="T46" i="17"/>
  <c r="W46" i="17"/>
  <c r="L47" i="17"/>
  <c r="T50" i="17"/>
  <c r="W50" i="17"/>
  <c r="J51" i="17"/>
  <c r="Y53" i="17"/>
  <c r="Z54" i="17"/>
  <c r="U55" i="17"/>
  <c r="L57" i="17"/>
  <c r="R57" i="17"/>
  <c r="X57" i="17" s="1"/>
  <c r="P57" i="17"/>
  <c r="Z58" i="17"/>
  <c r="L61" i="17"/>
  <c r="J61" i="17"/>
  <c r="R61" i="17"/>
  <c r="X61" i="17" s="1"/>
  <c r="T62" i="17"/>
  <c r="W62" i="17"/>
  <c r="L63" i="17"/>
  <c r="T66" i="17"/>
  <c r="Z66" i="17"/>
  <c r="W66" i="17"/>
  <c r="J67" i="17"/>
  <c r="Y69" i="17"/>
  <c r="Z70" i="17"/>
  <c r="U71" i="17"/>
  <c r="L73" i="17"/>
  <c r="R73" i="17"/>
  <c r="X73" i="17" s="1"/>
  <c r="P73" i="17"/>
  <c r="Z74" i="17"/>
  <c r="L77" i="17"/>
  <c r="J77" i="17"/>
  <c r="R77" i="17"/>
  <c r="X77" i="17" s="1"/>
  <c r="T78" i="17"/>
  <c r="W78" i="17"/>
  <c r="L79" i="17"/>
  <c r="T82" i="17"/>
  <c r="W82" i="17"/>
  <c r="J83" i="17"/>
  <c r="Y85" i="17"/>
  <c r="Y94" i="17"/>
  <c r="S94" i="17"/>
  <c r="N95" i="17"/>
  <c r="V95" i="17" s="1"/>
  <c r="E27" i="18"/>
  <c r="M27" i="18"/>
  <c r="F26" i="7" s="1"/>
  <c r="G27" i="22"/>
  <c r="C32" i="7" s="1"/>
  <c r="AD14" i="24"/>
  <c r="C33" i="24"/>
  <c r="H33" i="24"/>
  <c r="AB58" i="24"/>
  <c r="AB76" i="24" s="1"/>
  <c r="Q75" i="24"/>
  <c r="Q76" i="24" s="1"/>
  <c r="U75" i="24"/>
  <c r="U76" i="24" s="1"/>
  <c r="E17" i="25"/>
  <c r="M17" i="25"/>
  <c r="O8" i="26"/>
  <c r="Q15" i="26"/>
  <c r="K15" i="26"/>
  <c r="M15" i="26"/>
  <c r="M17" i="26"/>
  <c r="O17" i="26"/>
  <c r="S17" i="26"/>
  <c r="O20" i="26"/>
  <c r="M25" i="26"/>
  <c r="S25" i="26"/>
  <c r="K25" i="26"/>
  <c r="M27" i="26"/>
  <c r="M29" i="26"/>
  <c r="K29" i="26"/>
  <c r="Q29" i="26"/>
  <c r="O43" i="26"/>
  <c r="M45" i="26"/>
  <c r="K45" i="26"/>
  <c r="O45" i="26"/>
  <c r="G17" i="28"/>
  <c r="P15" i="17"/>
  <c r="T16" i="17"/>
  <c r="N17" i="17"/>
  <c r="R18" i="17"/>
  <c r="X18" i="17" s="1"/>
  <c r="J18" i="17"/>
  <c r="P18" i="17"/>
  <c r="S31" i="17"/>
  <c r="P31" i="17"/>
  <c r="N33" i="17"/>
  <c r="R34" i="17"/>
  <c r="X34" i="17" s="1"/>
  <c r="J34" i="17"/>
  <c r="P34" i="17"/>
  <c r="P37" i="17"/>
  <c r="T38" i="17"/>
  <c r="N39" i="17"/>
  <c r="R40" i="17"/>
  <c r="X40" i="17" s="1"/>
  <c r="J40" i="17"/>
  <c r="P40" i="17"/>
  <c r="S53" i="17"/>
  <c r="P53" i="17"/>
  <c r="T54" i="17"/>
  <c r="N55" i="17"/>
  <c r="Y55" i="17" s="1"/>
  <c r="R56" i="17"/>
  <c r="X56" i="17" s="1"/>
  <c r="J56" i="17"/>
  <c r="P56" i="17"/>
  <c r="S69" i="17"/>
  <c r="P69" i="17"/>
  <c r="T70" i="17"/>
  <c r="N71" i="17"/>
  <c r="Y71" i="17" s="1"/>
  <c r="R72" i="17"/>
  <c r="X72" i="17" s="1"/>
  <c r="J72" i="17"/>
  <c r="P72" i="17"/>
  <c r="S85" i="17"/>
  <c r="P85" i="17"/>
  <c r="T86" i="17"/>
  <c r="N87" i="17"/>
  <c r="L89" i="17"/>
  <c r="R89" i="17"/>
  <c r="X89" i="17" s="1"/>
  <c r="P89" i="17"/>
  <c r="L93" i="17"/>
  <c r="J93" i="17"/>
  <c r="R93" i="17"/>
  <c r="X93" i="17" s="1"/>
  <c r="W94" i="17"/>
  <c r="G27" i="18"/>
  <c r="C26" i="7" s="1"/>
  <c r="I27" i="21"/>
  <c r="B58" i="24"/>
  <c r="B76" i="24" s="1"/>
  <c r="R58" i="24"/>
  <c r="R76" i="24" s="1"/>
  <c r="Q11" i="26"/>
  <c r="S11" i="26"/>
  <c r="K11" i="26"/>
  <c r="S12" i="26"/>
  <c r="K12" i="26"/>
  <c r="O12" i="26"/>
  <c r="M13" i="26"/>
  <c r="K13" i="26"/>
  <c r="S13" i="26"/>
  <c r="Q31" i="26"/>
  <c r="K31" i="26"/>
  <c r="M31" i="26"/>
  <c r="M33" i="26"/>
  <c r="O33" i="26"/>
  <c r="S33" i="26"/>
  <c r="G17" i="27"/>
  <c r="C36" i="7" s="1"/>
  <c r="I17" i="29"/>
  <c r="R88" i="17"/>
  <c r="X88" i="17" s="1"/>
  <c r="J88" i="17"/>
  <c r="P88" i="17"/>
  <c r="AD22" i="24"/>
  <c r="AD57" i="24"/>
  <c r="AA74" i="24"/>
  <c r="E17" i="29"/>
  <c r="E17" i="31"/>
  <c r="G17" i="32"/>
  <c r="E17" i="33"/>
  <c r="G27" i="35"/>
  <c r="O7" i="26"/>
  <c r="S16" i="26"/>
  <c r="K16" i="26"/>
  <c r="Q16" i="26"/>
  <c r="Q21" i="26"/>
  <c r="O23" i="26"/>
  <c r="S32" i="26"/>
  <c r="K32" i="26"/>
  <c r="Q32" i="26"/>
  <c r="Q37" i="26"/>
  <c r="O39" i="26"/>
  <c r="I47" i="26"/>
  <c r="I17" i="28"/>
  <c r="M17" i="29"/>
  <c r="G17" i="30"/>
  <c r="I17" i="31"/>
  <c r="K17" i="36"/>
  <c r="E27" i="38"/>
  <c r="E17" i="30"/>
  <c r="M17" i="30"/>
  <c r="K17" i="32"/>
  <c r="K17" i="34"/>
  <c r="K17" i="37"/>
  <c r="E51" i="7" s="1"/>
  <c r="S40" i="17" l="1"/>
  <c r="Y44" i="17"/>
  <c r="S56" i="17"/>
  <c r="Y56" i="17"/>
  <c r="Z62" i="17"/>
  <c r="T52" i="17"/>
  <c r="S7" i="17"/>
  <c r="W24" i="17"/>
  <c r="Z24" i="17" s="1"/>
  <c r="M10" i="10"/>
  <c r="F6" i="14" s="1"/>
  <c r="S86" i="17"/>
  <c r="S34" i="17"/>
  <c r="U60" i="17"/>
  <c r="S32" i="17"/>
  <c r="T81" i="17"/>
  <c r="T87" i="17"/>
  <c r="V30" i="1"/>
  <c r="R29" i="2"/>
  <c r="I51" i="7"/>
  <c r="U86" i="17"/>
  <c r="Y30" i="1"/>
  <c r="R13" i="2"/>
  <c r="Y60" i="17"/>
  <c r="L33" i="43"/>
  <c r="T49" i="17"/>
  <c r="F76" i="24"/>
  <c r="S70" i="17"/>
  <c r="S37" i="17"/>
  <c r="Y42" i="17"/>
  <c r="S42" i="17"/>
  <c r="R21" i="2"/>
  <c r="Z71" i="17"/>
  <c r="AA75" i="24"/>
  <c r="AA76" i="24" s="1"/>
  <c r="T94" i="17"/>
  <c r="Y39" i="17"/>
  <c r="T32" i="17"/>
  <c r="AD58" i="24"/>
  <c r="AD76" i="24" s="1"/>
  <c r="S15" i="17"/>
  <c r="Y37" i="17"/>
  <c r="S62" i="17"/>
  <c r="T90" i="17"/>
  <c r="U70" i="17"/>
  <c r="R16" i="4"/>
  <c r="Z86" i="17"/>
  <c r="Z82" i="17"/>
  <c r="Z50" i="17"/>
  <c r="Y62" i="17"/>
  <c r="W28" i="17"/>
  <c r="Z28" i="17" s="1"/>
  <c r="W12" i="17"/>
  <c r="Z12" i="17" s="1"/>
  <c r="X87" i="17"/>
  <c r="AD75" i="24"/>
  <c r="S16" i="17"/>
  <c r="E53" i="10"/>
  <c r="E57" i="10" s="1"/>
  <c r="E64" i="10" s="1"/>
  <c r="D31" i="43"/>
  <c r="L42" i="43"/>
  <c r="X55" i="17"/>
  <c r="Z78" i="17"/>
  <c r="R25" i="2"/>
  <c r="T68" i="17"/>
  <c r="Z46" i="17"/>
  <c r="L18" i="9"/>
  <c r="Y58" i="17"/>
  <c r="J76" i="24"/>
  <c r="Y30" i="3"/>
  <c r="C9" i="7"/>
  <c r="E9" i="7"/>
  <c r="D9" i="7"/>
  <c r="J12" i="7"/>
  <c r="E5" i="13" s="1"/>
  <c r="M30" i="7"/>
  <c r="G22" i="14" s="1"/>
  <c r="G52" i="14"/>
  <c r="M14" i="7"/>
  <c r="G8" i="14" s="1"/>
  <c r="M16" i="7"/>
  <c r="G10" i="14" s="1"/>
  <c r="F39" i="7"/>
  <c r="E16" i="43"/>
  <c r="D34" i="7"/>
  <c r="C13" i="43"/>
  <c r="C54" i="7"/>
  <c r="I54" i="7" s="1"/>
  <c r="E46" i="7"/>
  <c r="D22" i="43"/>
  <c r="F37" i="7"/>
  <c r="E14" i="43"/>
  <c r="D39" i="7"/>
  <c r="C16" i="43"/>
  <c r="C43" i="7"/>
  <c r="B19" i="43"/>
  <c r="C38" i="7"/>
  <c r="B15" i="43"/>
  <c r="D46" i="7"/>
  <c r="C22" i="43"/>
  <c r="D14" i="5"/>
  <c r="E41" i="7"/>
  <c r="D18" i="43"/>
  <c r="D40" i="7"/>
  <c r="C17" i="43"/>
  <c r="C39" i="7"/>
  <c r="B16" i="43"/>
  <c r="T84" i="17"/>
  <c r="T65" i="17"/>
  <c r="F31" i="7"/>
  <c r="E12" i="43"/>
  <c r="E34" i="7"/>
  <c r="D13" i="43"/>
  <c r="I8" i="11"/>
  <c r="F43" i="7"/>
  <c r="E19" i="43"/>
  <c r="F41" i="7"/>
  <c r="E18" i="43"/>
  <c r="C31" i="7"/>
  <c r="B12" i="43"/>
  <c r="E39" i="7"/>
  <c r="D16" i="43"/>
  <c r="W30" i="3"/>
  <c r="E43" i="7"/>
  <c r="D19" i="43"/>
  <c r="F38" i="7"/>
  <c r="E15" i="43"/>
  <c r="C41" i="7"/>
  <c r="B18" i="43"/>
  <c r="D31" i="7"/>
  <c r="C12" i="43"/>
  <c r="C34" i="7"/>
  <c r="I34" i="7" s="1"/>
  <c r="L34" i="7" s="1"/>
  <c r="B13" i="43"/>
  <c r="H13" i="43" s="1"/>
  <c r="E31" i="7"/>
  <c r="D12" i="43"/>
  <c r="E40" i="7"/>
  <c r="D17" i="43"/>
  <c r="S90" i="17"/>
  <c r="E37" i="7"/>
  <c r="D14" i="43"/>
  <c r="I14" i="43" s="1"/>
  <c r="C53" i="9"/>
  <c r="D45" i="9" s="1"/>
  <c r="I45" i="9" s="1"/>
  <c r="L45" i="9" s="1"/>
  <c r="W30" i="1"/>
  <c r="X30" i="3"/>
  <c r="S7" i="2"/>
  <c r="R7" i="2"/>
  <c r="D37" i="7"/>
  <c r="C14" i="43"/>
  <c r="D38" i="7"/>
  <c r="C15" i="43"/>
  <c r="C37" i="7"/>
  <c r="B14" i="43"/>
  <c r="F34" i="7"/>
  <c r="E13" i="43"/>
  <c r="D41" i="7"/>
  <c r="C18" i="43"/>
  <c r="D43" i="7"/>
  <c r="C19" i="43"/>
  <c r="C40" i="7"/>
  <c r="B17" i="43"/>
  <c r="F46" i="7"/>
  <c r="E22" i="43"/>
  <c r="F40" i="7"/>
  <c r="E17" i="43"/>
  <c r="E38" i="7"/>
  <c r="D15" i="43"/>
  <c r="I15" i="43" s="1"/>
  <c r="C46" i="7"/>
  <c r="B22" i="43"/>
  <c r="W30" i="2"/>
  <c r="Y30" i="2"/>
  <c r="V30" i="2"/>
  <c r="S30" i="2"/>
  <c r="C22" i="5" s="1"/>
  <c r="J32" i="7"/>
  <c r="E23" i="13" s="1"/>
  <c r="M13" i="7"/>
  <c r="G7" i="14" s="1"/>
  <c r="F11" i="7"/>
  <c r="E51" i="13"/>
  <c r="G51" i="13" s="1"/>
  <c r="M33" i="7"/>
  <c r="G25" i="14" s="1"/>
  <c r="I32" i="7"/>
  <c r="E23" i="12" s="1"/>
  <c r="B13" i="13"/>
  <c r="B13" i="12"/>
  <c r="L24" i="8"/>
  <c r="B20" i="14" s="1"/>
  <c r="F39" i="14"/>
  <c r="M40" i="43"/>
  <c r="F38" i="14"/>
  <c r="M42" i="43"/>
  <c r="F30" i="14"/>
  <c r="M35" i="43"/>
  <c r="F26" i="14"/>
  <c r="M33" i="43"/>
  <c r="F31" i="14"/>
  <c r="M36" i="43"/>
  <c r="F29" i="14"/>
  <c r="M34" i="43"/>
  <c r="F35" i="14"/>
  <c r="M39" i="43"/>
  <c r="F32" i="14"/>
  <c r="M37" i="43"/>
  <c r="F33" i="14"/>
  <c r="M38" i="43"/>
  <c r="F23" i="14"/>
  <c r="M32" i="43"/>
  <c r="J16" i="10"/>
  <c r="E29" i="43"/>
  <c r="C31" i="43"/>
  <c r="C43" i="43"/>
  <c r="C35" i="14"/>
  <c r="L39" i="43"/>
  <c r="C32" i="14"/>
  <c r="L37" i="43"/>
  <c r="C31" i="14"/>
  <c r="L36" i="43"/>
  <c r="C30" i="14"/>
  <c r="L35" i="43"/>
  <c r="C23" i="14"/>
  <c r="L32" i="43"/>
  <c r="I16" i="10"/>
  <c r="D11" i="12" s="1"/>
  <c r="B29" i="43"/>
  <c r="F47" i="7"/>
  <c r="E20" i="43"/>
  <c r="D47" i="7"/>
  <c r="C20" i="43"/>
  <c r="E47" i="7"/>
  <c r="J47" i="7" s="1"/>
  <c r="E38" i="13" s="1"/>
  <c r="D20" i="43"/>
  <c r="C47" i="7"/>
  <c r="B20" i="43"/>
  <c r="I7" i="11"/>
  <c r="I5" i="11"/>
  <c r="M44" i="7"/>
  <c r="G36" i="14" s="1"/>
  <c r="M45" i="7"/>
  <c r="G37" i="14" s="1"/>
  <c r="E51" i="12"/>
  <c r="F51" i="12" s="1"/>
  <c r="L45" i="7"/>
  <c r="D37" i="14" s="1"/>
  <c r="L44" i="7"/>
  <c r="D36" i="14" s="1"/>
  <c r="H9" i="12"/>
  <c r="J42" i="7"/>
  <c r="E33" i="13" s="1"/>
  <c r="J51" i="7"/>
  <c r="E40" i="13" s="1"/>
  <c r="J26" i="7"/>
  <c r="E17" i="13" s="1"/>
  <c r="I42" i="7"/>
  <c r="E33" i="12" s="1"/>
  <c r="H33" i="12" s="1"/>
  <c r="M15" i="7"/>
  <c r="G9" i="14" s="1"/>
  <c r="I26" i="7"/>
  <c r="L26" i="7" s="1"/>
  <c r="D18" i="14" s="1"/>
  <c r="G43" i="14"/>
  <c r="H8" i="13"/>
  <c r="F8" i="13"/>
  <c r="G9" i="13"/>
  <c r="E24" i="13"/>
  <c r="F24" i="13" s="1"/>
  <c r="L16" i="7"/>
  <c r="D10" i="14" s="1"/>
  <c r="F9" i="13"/>
  <c r="I36" i="7"/>
  <c r="E27" i="12" s="1"/>
  <c r="F9" i="12"/>
  <c r="J54" i="7"/>
  <c r="E44" i="13" s="1"/>
  <c r="Z55" i="17"/>
  <c r="Y72" i="17"/>
  <c r="M16" i="8"/>
  <c r="E12" i="14" s="1"/>
  <c r="D19" i="12"/>
  <c r="D4" i="12"/>
  <c r="N76" i="24"/>
  <c r="T71" i="17"/>
  <c r="Y90" i="17"/>
  <c r="Y70" i="17"/>
  <c r="J36" i="7"/>
  <c r="U12" i="17"/>
  <c r="Y12" i="17" s="1"/>
  <c r="S12" i="17"/>
  <c r="Z76" i="24"/>
  <c r="S72" i="17"/>
  <c r="S58" i="17"/>
  <c r="R14" i="4"/>
  <c r="R8" i="4"/>
  <c r="R10" i="4"/>
  <c r="R21" i="4"/>
  <c r="R12" i="4"/>
  <c r="W30" i="4"/>
  <c r="R18" i="4"/>
  <c r="R27" i="4"/>
  <c r="R25" i="4"/>
  <c r="R23" i="4"/>
  <c r="R6" i="4"/>
  <c r="D52" i="14"/>
  <c r="L15" i="7"/>
  <c r="D9" i="14" s="1"/>
  <c r="L14" i="7"/>
  <c r="D8" i="14" s="1"/>
  <c r="D43" i="14"/>
  <c r="E42" i="12"/>
  <c r="F42" i="12" s="1"/>
  <c r="L51" i="7"/>
  <c r="D41" i="14" s="1"/>
  <c r="E40" i="12"/>
  <c r="F40" i="12" s="1"/>
  <c r="U28" i="17"/>
  <c r="Y28" i="17" s="1"/>
  <c r="S28" i="17"/>
  <c r="S20" i="17"/>
  <c r="V20" i="17"/>
  <c r="Y20" i="17" s="1"/>
  <c r="U9" i="17"/>
  <c r="Y9" i="17" s="1"/>
  <c r="S9" i="17"/>
  <c r="U50" i="17"/>
  <c r="Y50" i="17"/>
  <c r="S50" i="17"/>
  <c r="U82" i="17"/>
  <c r="S82" i="17"/>
  <c r="Y82" i="17"/>
  <c r="X17" i="17"/>
  <c r="Z17" i="17" s="1"/>
  <c r="T17" i="17"/>
  <c r="Z94" i="17"/>
  <c r="Z77" i="17"/>
  <c r="Z61" i="17"/>
  <c r="Z65" i="17"/>
  <c r="U66" i="17"/>
  <c r="Y66" i="17"/>
  <c r="S66" i="17"/>
  <c r="X33" i="17"/>
  <c r="Z33" i="17" s="1"/>
  <c r="T33" i="17"/>
  <c r="Z16" i="17"/>
  <c r="S24" i="17"/>
  <c r="U24" i="17"/>
  <c r="Y24" i="17" s="1"/>
  <c r="S15" i="2"/>
  <c r="R15" i="2"/>
  <c r="J36" i="17"/>
  <c r="Z32" i="17"/>
  <c r="Y15" i="17"/>
  <c r="C19" i="13"/>
  <c r="M24" i="9"/>
  <c r="C5" i="13"/>
  <c r="M10" i="9"/>
  <c r="S19" i="2"/>
  <c r="R19" i="2"/>
  <c r="Y31" i="17"/>
  <c r="S47" i="26"/>
  <c r="F35" i="7" s="1"/>
  <c r="K47" i="26"/>
  <c r="M47" i="26"/>
  <c r="C35" i="7" s="1"/>
  <c r="S93" i="17"/>
  <c r="Y93" i="17"/>
  <c r="U93" i="17"/>
  <c r="V87" i="17"/>
  <c r="S87" i="17"/>
  <c r="Z72" i="17"/>
  <c r="W72" i="17"/>
  <c r="T72" i="17"/>
  <c r="W53" i="17"/>
  <c r="T53" i="17"/>
  <c r="Z53" i="17"/>
  <c r="V33" i="17"/>
  <c r="Y33" i="17" s="1"/>
  <c r="S33" i="17"/>
  <c r="W18" i="17"/>
  <c r="Z18" i="17" s="1"/>
  <c r="T18" i="17"/>
  <c r="L32" i="7"/>
  <c r="D24" i="14" s="1"/>
  <c r="Y79" i="17"/>
  <c r="U79" i="17"/>
  <c r="S79" i="17"/>
  <c r="W73" i="17"/>
  <c r="Z73" i="17"/>
  <c r="T73" i="17"/>
  <c r="S45" i="17"/>
  <c r="Y45" i="17"/>
  <c r="U45" i="17"/>
  <c r="S41" i="17"/>
  <c r="Y41" i="17"/>
  <c r="U41" i="17"/>
  <c r="L36" i="17"/>
  <c r="W21" i="17"/>
  <c r="Z21" i="17" s="1"/>
  <c r="T21" i="17"/>
  <c r="C19" i="12"/>
  <c r="L24" i="9"/>
  <c r="Z92" i="17"/>
  <c r="T92" i="17"/>
  <c r="W92" i="17"/>
  <c r="Y80" i="17"/>
  <c r="U80" i="17"/>
  <c r="S80" i="17"/>
  <c r="Y64" i="17"/>
  <c r="U64" i="17"/>
  <c r="S64" i="17"/>
  <c r="Y48" i="17"/>
  <c r="U48" i="17"/>
  <c r="S48" i="17"/>
  <c r="W35" i="17"/>
  <c r="Z35" i="17" s="1"/>
  <c r="T35" i="17"/>
  <c r="S23" i="17"/>
  <c r="U23" i="17"/>
  <c r="Y23" i="17" s="1"/>
  <c r="S19" i="17"/>
  <c r="U19" i="17"/>
  <c r="Y19" i="17" s="1"/>
  <c r="W8" i="17"/>
  <c r="Z8" i="17" s="1"/>
  <c r="T8" i="17"/>
  <c r="Q47" i="26"/>
  <c r="E35" i="7" s="1"/>
  <c r="Y95" i="17"/>
  <c r="U95" i="17"/>
  <c r="S95" i="17"/>
  <c r="T93" i="17"/>
  <c r="Z83" i="17"/>
  <c r="T83" i="17"/>
  <c r="W83" i="17"/>
  <c r="Z80" i="17"/>
  <c r="Y67" i="17"/>
  <c r="U67" i="17"/>
  <c r="S67" i="17"/>
  <c r="T64" i="17"/>
  <c r="T63" i="17"/>
  <c r="Z63" i="17"/>
  <c r="W63" i="17"/>
  <c r="Z48" i="17"/>
  <c r="S27" i="17"/>
  <c r="U27" i="17"/>
  <c r="Y27" i="17" s="1"/>
  <c r="S11" i="17"/>
  <c r="U11" i="17"/>
  <c r="Y84" i="17"/>
  <c r="S68" i="17"/>
  <c r="R5" i="17"/>
  <c r="F57" i="10"/>
  <c r="F64" i="10" s="1"/>
  <c r="J53" i="10"/>
  <c r="J53" i="9"/>
  <c r="E57" i="9"/>
  <c r="E64" i="9" s="1"/>
  <c r="E66" i="9" s="1"/>
  <c r="P30" i="3"/>
  <c r="D8" i="5"/>
  <c r="D9" i="5" s="1"/>
  <c r="W59" i="17"/>
  <c r="T59" i="17"/>
  <c r="Z59" i="17"/>
  <c r="T30" i="17"/>
  <c r="B5" i="13"/>
  <c r="M10" i="8"/>
  <c r="E6" i="14" s="1"/>
  <c r="L13" i="7"/>
  <c r="D7" i="14" s="1"/>
  <c r="E6" i="12"/>
  <c r="R28" i="2"/>
  <c r="S28" i="2"/>
  <c r="T26" i="17"/>
  <c r="U13" i="17"/>
  <c r="Y13" i="17" s="1"/>
  <c r="S13" i="17"/>
  <c r="R24" i="2"/>
  <c r="S24" i="2"/>
  <c r="R20" i="2"/>
  <c r="S20" i="2"/>
  <c r="L16" i="9"/>
  <c r="C11" i="12"/>
  <c r="R22" i="2"/>
  <c r="S22" i="2"/>
  <c r="R9" i="4"/>
  <c r="S9" i="4"/>
  <c r="U29" i="17"/>
  <c r="Y29" i="17" s="1"/>
  <c r="S29" i="17"/>
  <c r="Z11" i="17"/>
  <c r="R10" i="2"/>
  <c r="S10" i="2"/>
  <c r="O47" i="26"/>
  <c r="D35" i="7" s="1"/>
  <c r="W89" i="17"/>
  <c r="T89" i="17"/>
  <c r="Z89" i="17"/>
  <c r="W69" i="17"/>
  <c r="T69" i="17"/>
  <c r="Z69" i="17"/>
  <c r="V39" i="17"/>
  <c r="S39" i="17"/>
  <c r="W34" i="17"/>
  <c r="Z34" i="17" s="1"/>
  <c r="T34" i="17"/>
  <c r="W15" i="17"/>
  <c r="Z15" i="17" s="1"/>
  <c r="T15" i="17"/>
  <c r="Y63" i="17"/>
  <c r="U63" i="17"/>
  <c r="S63" i="17"/>
  <c r="W57" i="17"/>
  <c r="Z57" i="17"/>
  <c r="T57" i="17"/>
  <c r="Z45" i="17"/>
  <c r="R36" i="17"/>
  <c r="S22" i="17"/>
  <c r="U22" i="17"/>
  <c r="Y22" i="17" s="1"/>
  <c r="U14" i="17"/>
  <c r="Y14" i="17" s="1"/>
  <c r="S14" i="17"/>
  <c r="N5" i="17"/>
  <c r="V6" i="17"/>
  <c r="S6" i="17"/>
  <c r="L9" i="9"/>
  <c r="C4" i="12"/>
  <c r="W91" i="17"/>
  <c r="T91" i="17"/>
  <c r="Z91" i="17"/>
  <c r="T77" i="17"/>
  <c r="T61" i="17"/>
  <c r="T45" i="17"/>
  <c r="B5" i="12"/>
  <c r="L10" i="8"/>
  <c r="B6" i="14" s="1"/>
  <c r="Z84" i="17"/>
  <c r="Z81" i="17"/>
  <c r="Z67" i="17"/>
  <c r="T67" i="17"/>
  <c r="W67" i="17"/>
  <c r="Z64" i="17"/>
  <c r="Z49" i="17"/>
  <c r="Y51" i="17"/>
  <c r="U51" i="17"/>
  <c r="S51" i="17"/>
  <c r="T23" i="17"/>
  <c r="Y68" i="17"/>
  <c r="S52" i="17"/>
  <c r="L18" i="10"/>
  <c r="C14" i="14" s="1"/>
  <c r="D13" i="12"/>
  <c r="R19" i="4"/>
  <c r="S19" i="4"/>
  <c r="R15" i="4"/>
  <c r="S15" i="4"/>
  <c r="R11" i="4"/>
  <c r="S11" i="4"/>
  <c r="R7" i="4"/>
  <c r="S7" i="4"/>
  <c r="C8" i="5"/>
  <c r="Z96" i="17"/>
  <c r="T96" i="17"/>
  <c r="W96" i="17"/>
  <c r="Y75" i="17"/>
  <c r="U75" i="17"/>
  <c r="S75" i="17"/>
  <c r="W43" i="17"/>
  <c r="T43" i="17"/>
  <c r="Z43" i="17"/>
  <c r="Z30" i="17"/>
  <c r="I16" i="8"/>
  <c r="L29" i="7"/>
  <c r="D21" i="14" s="1"/>
  <c r="E20" i="12"/>
  <c r="I12" i="7"/>
  <c r="R8" i="2"/>
  <c r="S8" i="2"/>
  <c r="R14" i="2"/>
  <c r="S14" i="2"/>
  <c r="T13" i="17"/>
  <c r="W13" i="17"/>
  <c r="Z13" i="17" s="1"/>
  <c r="R6" i="2"/>
  <c r="S6" i="2"/>
  <c r="T29" i="17"/>
  <c r="W29" i="17"/>
  <c r="Z29" i="17" s="1"/>
  <c r="W25" i="17"/>
  <c r="Z25" i="17" s="1"/>
  <c r="T25" i="17"/>
  <c r="T14" i="17"/>
  <c r="H7" i="13"/>
  <c r="G7" i="13"/>
  <c r="F7" i="13"/>
  <c r="R26" i="2"/>
  <c r="S26" i="2"/>
  <c r="C53" i="10"/>
  <c r="W85" i="17"/>
  <c r="T85" i="17"/>
  <c r="Z85" i="17"/>
  <c r="V55" i="17"/>
  <c r="S55" i="17"/>
  <c r="Z40" i="17"/>
  <c r="W40" i="17"/>
  <c r="T40" i="17"/>
  <c r="W31" i="17"/>
  <c r="Z31" i="17" s="1"/>
  <c r="T31" i="17"/>
  <c r="S77" i="17"/>
  <c r="Y77" i="17"/>
  <c r="U77" i="17"/>
  <c r="S73" i="17"/>
  <c r="Y73" i="17"/>
  <c r="U73" i="17"/>
  <c r="Y47" i="17"/>
  <c r="U47" i="17"/>
  <c r="S47" i="17"/>
  <c r="W41" i="17"/>
  <c r="Z41" i="17"/>
  <c r="T41" i="17"/>
  <c r="U30" i="17"/>
  <c r="Y30" i="17" s="1"/>
  <c r="S30" i="17"/>
  <c r="V21" i="17"/>
  <c r="Y21" i="17" s="1"/>
  <c r="S21" i="17"/>
  <c r="W7" i="17"/>
  <c r="P5" i="17"/>
  <c r="T7" i="17"/>
  <c r="N36" i="17"/>
  <c r="S35" i="17"/>
  <c r="U35" i="17"/>
  <c r="Y35" i="17" s="1"/>
  <c r="W19" i="17"/>
  <c r="Z19" i="17" s="1"/>
  <c r="T19" i="17"/>
  <c r="E24" i="12"/>
  <c r="L33" i="7"/>
  <c r="D25" i="14" s="1"/>
  <c r="Z95" i="17"/>
  <c r="W95" i="17"/>
  <c r="T95" i="17"/>
  <c r="Z68" i="17"/>
  <c r="Z51" i="17"/>
  <c r="T51" i="17"/>
  <c r="W51" i="17"/>
  <c r="T47" i="17"/>
  <c r="Z47" i="17"/>
  <c r="W47" i="17"/>
  <c r="Z23" i="17"/>
  <c r="Y52" i="17"/>
  <c r="B4" i="12"/>
  <c r="L9" i="8"/>
  <c r="B5" i="14" s="1"/>
  <c r="Y96" i="17"/>
  <c r="U96" i="17"/>
  <c r="S96" i="17"/>
  <c r="Y59" i="17"/>
  <c r="U59" i="17"/>
  <c r="S59" i="17"/>
  <c r="T27" i="17"/>
  <c r="I11" i="7"/>
  <c r="R16" i="2"/>
  <c r="S16" i="2"/>
  <c r="R12" i="2"/>
  <c r="S12" i="2"/>
  <c r="H6" i="13"/>
  <c r="G6" i="13"/>
  <c r="F6" i="13"/>
  <c r="M16" i="9"/>
  <c r="C11" i="13"/>
  <c r="C54" i="13" s="1"/>
  <c r="R18" i="2"/>
  <c r="S18" i="2"/>
  <c r="R17" i="4"/>
  <c r="S17" i="4"/>
  <c r="R5" i="4"/>
  <c r="S5" i="4"/>
  <c r="U25" i="17"/>
  <c r="Y25" i="17" s="1"/>
  <c r="S25" i="17"/>
  <c r="T22" i="17"/>
  <c r="Z14" i="17"/>
  <c r="R30" i="1"/>
  <c r="S30" i="1"/>
  <c r="Z88" i="17"/>
  <c r="W88" i="17"/>
  <c r="T88" i="17"/>
  <c r="S89" i="17"/>
  <c r="Y89" i="17"/>
  <c r="U89" i="17"/>
  <c r="V71" i="17"/>
  <c r="S71" i="17"/>
  <c r="Z56" i="17"/>
  <c r="W56" i="17"/>
  <c r="T56" i="17"/>
  <c r="W37" i="17"/>
  <c r="P36" i="17"/>
  <c r="T37" i="17"/>
  <c r="Z37" i="17"/>
  <c r="V17" i="17"/>
  <c r="Y17" i="17" s="1"/>
  <c r="S17" i="17"/>
  <c r="AD23" i="24"/>
  <c r="AD33" i="24" s="1"/>
  <c r="Y87" i="17"/>
  <c r="S61" i="17"/>
  <c r="Y61" i="17"/>
  <c r="U61" i="17"/>
  <c r="S57" i="17"/>
  <c r="Y57" i="17"/>
  <c r="U57" i="17"/>
  <c r="T10" i="17"/>
  <c r="X10" i="17"/>
  <c r="Z10" i="17" s="1"/>
  <c r="J5" i="17"/>
  <c r="Y91" i="17"/>
  <c r="U91" i="17"/>
  <c r="S91" i="17"/>
  <c r="S81" i="17"/>
  <c r="U81" i="17"/>
  <c r="Y81" i="17"/>
  <c r="Z76" i="17"/>
  <c r="T76" i="17"/>
  <c r="W76" i="17"/>
  <c r="S65" i="17"/>
  <c r="U65" i="17"/>
  <c r="Y65" i="17"/>
  <c r="Z60" i="17"/>
  <c r="T60" i="17"/>
  <c r="W60" i="17"/>
  <c r="S49" i="17"/>
  <c r="U49" i="17"/>
  <c r="Y49" i="17"/>
  <c r="Z44" i="17"/>
  <c r="T44" i="17"/>
  <c r="W44" i="17"/>
  <c r="V10" i="17"/>
  <c r="Y10" i="17" s="1"/>
  <c r="S10" i="17"/>
  <c r="L5" i="17"/>
  <c r="Z93" i="17"/>
  <c r="Y83" i="17"/>
  <c r="U83" i="17"/>
  <c r="S83" i="17"/>
  <c r="T80" i="17"/>
  <c r="T79" i="17"/>
  <c r="Z79" i="17"/>
  <c r="W79" i="17"/>
  <c r="Z52" i="17"/>
  <c r="U26" i="17"/>
  <c r="Y26" i="17" s="1"/>
  <c r="S26" i="17"/>
  <c r="T48" i="17"/>
  <c r="S84" i="17"/>
  <c r="Z22" i="17"/>
  <c r="C57" i="8"/>
  <c r="C64" i="8" s="1"/>
  <c r="D45" i="8"/>
  <c r="I45" i="8" s="1"/>
  <c r="L45" i="8" s="1"/>
  <c r="W75" i="17"/>
  <c r="T75" i="17"/>
  <c r="Z75" i="17"/>
  <c r="Y43" i="17"/>
  <c r="U43" i="17"/>
  <c r="S43" i="17"/>
  <c r="Z27" i="17"/>
  <c r="F53" i="8"/>
  <c r="J9" i="8"/>
  <c r="F8" i="12"/>
  <c r="G8" i="12"/>
  <c r="H8" i="12"/>
  <c r="Q30" i="4"/>
  <c r="X30" i="4"/>
  <c r="R13" i="4"/>
  <c r="S13" i="4"/>
  <c r="Z26" i="17"/>
  <c r="Y30" i="4"/>
  <c r="T11" i="17"/>
  <c r="F7" i="12"/>
  <c r="H7" i="12"/>
  <c r="G7" i="12"/>
  <c r="E66" i="10" l="1"/>
  <c r="H14" i="43"/>
  <c r="I37" i="7"/>
  <c r="I19" i="43"/>
  <c r="X36" i="17"/>
  <c r="U36" i="17"/>
  <c r="C57" i="9"/>
  <c r="C64" i="9" s="1"/>
  <c r="H22" i="43"/>
  <c r="H17" i="43"/>
  <c r="J14" i="43"/>
  <c r="I16" i="43"/>
  <c r="C14" i="5"/>
  <c r="I9" i="7"/>
  <c r="L9" i="7" s="1"/>
  <c r="M12" i="7"/>
  <c r="G6" i="14" s="1"/>
  <c r="E17" i="12"/>
  <c r="H17" i="12" s="1"/>
  <c r="J46" i="7"/>
  <c r="E37" i="13" s="1"/>
  <c r="J34" i="7"/>
  <c r="E25" i="13" s="1"/>
  <c r="I38" i="7"/>
  <c r="E29" i="12" s="1"/>
  <c r="G29" i="12" s="1"/>
  <c r="J37" i="7"/>
  <c r="M37" i="7" s="1"/>
  <c r="M14" i="43" s="1"/>
  <c r="J11" i="7"/>
  <c r="F9" i="7"/>
  <c r="J9" i="7" s="1"/>
  <c r="M9" i="7" s="1"/>
  <c r="J38" i="7"/>
  <c r="M38" i="7" s="1"/>
  <c r="G30" i="14" s="1"/>
  <c r="J40" i="7"/>
  <c r="E31" i="13" s="1"/>
  <c r="I41" i="7"/>
  <c r="L41" i="7" s="1"/>
  <c r="L18" i="43" s="1"/>
  <c r="J43" i="7"/>
  <c r="M43" i="7" s="1"/>
  <c r="G35" i="14" s="1"/>
  <c r="E44" i="12"/>
  <c r="G44" i="12" s="1"/>
  <c r="L54" i="7"/>
  <c r="D45" i="14" s="1"/>
  <c r="J31" i="7"/>
  <c r="M31" i="7" s="1"/>
  <c r="I39" i="7"/>
  <c r="L39" i="7" s="1"/>
  <c r="L16" i="43" s="1"/>
  <c r="J41" i="7"/>
  <c r="M41" i="7" s="1"/>
  <c r="M18" i="43" s="1"/>
  <c r="I46" i="7"/>
  <c r="L46" i="7" s="1"/>
  <c r="L22" i="43" s="1"/>
  <c r="I43" i="7"/>
  <c r="L43" i="7" s="1"/>
  <c r="I40" i="7"/>
  <c r="L40" i="7" s="1"/>
  <c r="E25" i="12"/>
  <c r="H25" i="12" s="1"/>
  <c r="M42" i="7"/>
  <c r="G34" i="14" s="1"/>
  <c r="F51" i="13"/>
  <c r="M32" i="7"/>
  <c r="G24" i="14" s="1"/>
  <c r="M47" i="7"/>
  <c r="G39" i="14" s="1"/>
  <c r="H51" i="13"/>
  <c r="X5" i="17"/>
  <c r="X97" i="17" s="1"/>
  <c r="X98" i="17" s="1"/>
  <c r="F24" i="7" s="1"/>
  <c r="V36" i="17"/>
  <c r="I13" i="43"/>
  <c r="J13" i="43" s="1"/>
  <c r="H15" i="43"/>
  <c r="J15" i="43" s="1"/>
  <c r="I22" i="43"/>
  <c r="D10" i="43"/>
  <c r="I12" i="43"/>
  <c r="C10" i="43"/>
  <c r="B10" i="43"/>
  <c r="H12" i="43"/>
  <c r="C28" i="7"/>
  <c r="E28" i="7"/>
  <c r="I31" i="7"/>
  <c r="D28" i="7"/>
  <c r="E10" i="43"/>
  <c r="H16" i="43"/>
  <c r="J16" i="43" s="1"/>
  <c r="I18" i="43"/>
  <c r="H19" i="43"/>
  <c r="J19" i="43" s="1"/>
  <c r="I17" i="43"/>
  <c r="H18" i="43"/>
  <c r="F28" i="7"/>
  <c r="J39" i="7"/>
  <c r="G51" i="12"/>
  <c r="M54" i="7"/>
  <c r="G45" i="14" s="1"/>
  <c r="M26" i="7"/>
  <c r="G18" i="14" s="1"/>
  <c r="E42" i="13"/>
  <c r="G42" i="13" s="1"/>
  <c r="H51" i="12"/>
  <c r="G24" i="13"/>
  <c r="I9" i="11"/>
  <c r="D53" i="9"/>
  <c r="D57" i="9" s="1"/>
  <c r="D64" i="9" s="1"/>
  <c r="D26" i="14"/>
  <c r="L13" i="43"/>
  <c r="M30" i="43"/>
  <c r="E43" i="43"/>
  <c r="E31" i="43"/>
  <c r="I29" i="43"/>
  <c r="D11" i="13"/>
  <c r="D54" i="13" s="1"/>
  <c r="M16" i="10"/>
  <c r="L16" i="10"/>
  <c r="C12" i="14" s="1"/>
  <c r="C54" i="14" s="1"/>
  <c r="L30" i="43"/>
  <c r="B43" i="43"/>
  <c r="B31" i="43"/>
  <c r="H29" i="43"/>
  <c r="I20" i="43"/>
  <c r="H20" i="43"/>
  <c r="I47" i="7"/>
  <c r="C66" i="9"/>
  <c r="C68" i="9" s="1"/>
  <c r="I53" i="9"/>
  <c r="L53" i="9" s="1"/>
  <c r="L55" i="9" s="1"/>
  <c r="G42" i="12"/>
  <c r="H42" i="12"/>
  <c r="G33" i="12"/>
  <c r="D54" i="12"/>
  <c r="H24" i="13"/>
  <c r="M51" i="7"/>
  <c r="G41" i="14" s="1"/>
  <c r="F33" i="12"/>
  <c r="L42" i="7"/>
  <c r="D34" i="14" s="1"/>
  <c r="G40" i="12"/>
  <c r="H40" i="12"/>
  <c r="L36" i="7"/>
  <c r="D28" i="14" s="1"/>
  <c r="M46" i="7"/>
  <c r="E27" i="13"/>
  <c r="M36" i="7"/>
  <c r="G28" i="14" s="1"/>
  <c r="C54" i="12"/>
  <c r="D11" i="5"/>
  <c r="C61" i="7" s="1"/>
  <c r="S36" i="17"/>
  <c r="D53" i="8"/>
  <c r="D57" i="8" s="1"/>
  <c r="D64" i="8" s="1"/>
  <c r="C66" i="8" s="1"/>
  <c r="T5" i="17"/>
  <c r="Y36" i="17"/>
  <c r="J35" i="7"/>
  <c r="E26" i="13" s="1"/>
  <c r="B4" i="13"/>
  <c r="B54" i="13" s="1"/>
  <c r="M9" i="8"/>
  <c r="E5" i="14" s="1"/>
  <c r="E54" i="14" s="1"/>
  <c r="F57" i="8"/>
  <c r="F64" i="8" s="1"/>
  <c r="E66" i="8" s="1"/>
  <c r="J53" i="8"/>
  <c r="W36" i="17"/>
  <c r="Z7" i="17"/>
  <c r="Z5" i="17" s="1"/>
  <c r="W5" i="17"/>
  <c r="F27" i="12"/>
  <c r="H27" i="12"/>
  <c r="G27" i="12"/>
  <c r="B11" i="12"/>
  <c r="B54" i="12" s="1"/>
  <c r="L16" i="8"/>
  <c r="B12" i="14" s="1"/>
  <c r="B54" i="14" s="1"/>
  <c r="H23" i="13"/>
  <c r="F23" i="13"/>
  <c r="G23" i="13"/>
  <c r="V5" i="17"/>
  <c r="Y6" i="17"/>
  <c r="H38" i="13"/>
  <c r="G38" i="13"/>
  <c r="F38" i="13"/>
  <c r="I35" i="7"/>
  <c r="Z36" i="17"/>
  <c r="D45" i="10"/>
  <c r="C57" i="10"/>
  <c r="C64" i="10" s="1"/>
  <c r="L12" i="7"/>
  <c r="D6" i="14" s="1"/>
  <c r="E5" i="12"/>
  <c r="C9" i="5"/>
  <c r="C11" i="5"/>
  <c r="C13" i="5" s="1"/>
  <c r="F6" i="12"/>
  <c r="G6" i="12"/>
  <c r="H6" i="12"/>
  <c r="Y11" i="17"/>
  <c r="U5" i="17"/>
  <c r="U97" i="17" s="1"/>
  <c r="F23" i="12"/>
  <c r="H23" i="12"/>
  <c r="G23" i="12"/>
  <c r="H40" i="13"/>
  <c r="F40" i="13"/>
  <c r="G40" i="13"/>
  <c r="H5" i="13"/>
  <c r="G5" i="13"/>
  <c r="F5" i="13"/>
  <c r="R30" i="4"/>
  <c r="S30" i="4"/>
  <c r="D22" i="5" s="1"/>
  <c r="H33" i="13"/>
  <c r="F33" i="13"/>
  <c r="G33" i="13"/>
  <c r="E28" i="12"/>
  <c r="L37" i="7"/>
  <c r="T36" i="17"/>
  <c r="T97" i="17" s="1"/>
  <c r="F20" i="12"/>
  <c r="G20" i="12"/>
  <c r="H20" i="12"/>
  <c r="J55" i="9"/>
  <c r="J57" i="9" s="1"/>
  <c r="C46" i="13"/>
  <c r="C55" i="13" s="1"/>
  <c r="M53" i="9"/>
  <c r="M55" i="9" s="1"/>
  <c r="M34" i="7"/>
  <c r="L11" i="7"/>
  <c r="D5" i="14" s="1"/>
  <c r="E4" i="12"/>
  <c r="F24" i="12"/>
  <c r="H24" i="12"/>
  <c r="G24" i="12"/>
  <c r="S5" i="17"/>
  <c r="M53" i="10"/>
  <c r="D46" i="13"/>
  <c r="D55" i="13" s="1"/>
  <c r="J55" i="10"/>
  <c r="J57" i="10" s="1"/>
  <c r="H44" i="13"/>
  <c r="F44" i="13"/>
  <c r="G44" i="13"/>
  <c r="H17" i="13"/>
  <c r="G17" i="13"/>
  <c r="F17" i="13"/>
  <c r="F23" i="7" l="1"/>
  <c r="V97" i="17"/>
  <c r="V98" i="17" s="1"/>
  <c r="D24" i="7" s="1"/>
  <c r="F29" i="12"/>
  <c r="W97" i="17"/>
  <c r="J18" i="43"/>
  <c r="J22" i="43"/>
  <c r="S97" i="17"/>
  <c r="S98" i="17" s="1"/>
  <c r="S99" i="17" s="1"/>
  <c r="J17" i="43"/>
  <c r="M11" i="7"/>
  <c r="G5" i="14" s="1"/>
  <c r="E4" i="13"/>
  <c r="G4" i="13" s="1"/>
  <c r="G17" i="12"/>
  <c r="F17" i="12"/>
  <c r="M20" i="43"/>
  <c r="H29" i="12"/>
  <c r="E37" i="12"/>
  <c r="G37" i="12" s="1"/>
  <c r="H44" i="12"/>
  <c r="G33" i="14"/>
  <c r="E28" i="13"/>
  <c r="G28" i="13" s="1"/>
  <c r="F44" i="12"/>
  <c r="F25" i="12"/>
  <c r="M40" i="7"/>
  <c r="M17" i="43" s="1"/>
  <c r="G25" i="12"/>
  <c r="L38" i="7"/>
  <c r="L15" i="43" s="1"/>
  <c r="G29" i="14"/>
  <c r="E32" i="13"/>
  <c r="H32" i="13" s="1"/>
  <c r="E29" i="13"/>
  <c r="H29" i="13" s="1"/>
  <c r="D33" i="14"/>
  <c r="E34" i="12"/>
  <c r="F34" i="12" s="1"/>
  <c r="E32" i="12"/>
  <c r="G32" i="12" s="1"/>
  <c r="I28" i="7"/>
  <c r="L28" i="7" s="1"/>
  <c r="D20" i="14" s="1"/>
  <c r="D31" i="14"/>
  <c r="E34" i="13"/>
  <c r="H34" i="13" s="1"/>
  <c r="M19" i="43"/>
  <c r="D32" i="14"/>
  <c r="L17" i="43"/>
  <c r="E30" i="12"/>
  <c r="H30" i="12" s="1"/>
  <c r="E22" i="13"/>
  <c r="H22" i="13" s="1"/>
  <c r="M15" i="43"/>
  <c r="E31" i="12"/>
  <c r="D38" i="14"/>
  <c r="J28" i="7"/>
  <c r="M28" i="7" s="1"/>
  <c r="G20" i="14" s="1"/>
  <c r="H42" i="13"/>
  <c r="J12" i="43"/>
  <c r="E22" i="12"/>
  <c r="L31" i="7"/>
  <c r="M39" i="7"/>
  <c r="E30" i="13"/>
  <c r="F42" i="13"/>
  <c r="G23" i="14"/>
  <c r="M12" i="43"/>
  <c r="G38" i="14"/>
  <c r="M22" i="43"/>
  <c r="G26" i="14"/>
  <c r="M13" i="43"/>
  <c r="D35" i="14"/>
  <c r="L19" i="43"/>
  <c r="D29" i="14"/>
  <c r="L14" i="43"/>
  <c r="L29" i="43"/>
  <c r="L43" i="43" s="1"/>
  <c r="I43" i="43"/>
  <c r="I31" i="43"/>
  <c r="F12" i="14"/>
  <c r="F54" i="14" s="1"/>
  <c r="M29" i="43"/>
  <c r="J29" i="43"/>
  <c r="H31" i="43"/>
  <c r="H43" i="43"/>
  <c r="I10" i="43"/>
  <c r="H10" i="43"/>
  <c r="J20" i="43"/>
  <c r="E38" i="12"/>
  <c r="L47" i="7"/>
  <c r="I55" i="9"/>
  <c r="I57" i="9" s="1"/>
  <c r="I64" i="9" s="1"/>
  <c r="C52" i="12" s="1"/>
  <c r="C46" i="12"/>
  <c r="C55" i="12" s="1"/>
  <c r="C68" i="8"/>
  <c r="D13" i="5"/>
  <c r="B8" i="6" s="1"/>
  <c r="I53" i="8"/>
  <c r="I55" i="8" s="1"/>
  <c r="B48" i="12" s="1"/>
  <c r="H37" i="13"/>
  <c r="F37" i="13"/>
  <c r="G37" i="13"/>
  <c r="G27" i="13"/>
  <c r="H27" i="13"/>
  <c r="F27" i="13"/>
  <c r="F31" i="13"/>
  <c r="G31" i="13"/>
  <c r="H31" i="13"/>
  <c r="M35" i="7"/>
  <c r="G27" i="14" s="1"/>
  <c r="T98" i="17"/>
  <c r="T99" i="17" s="1"/>
  <c r="L57" i="9"/>
  <c r="C50" i="13"/>
  <c r="M57" i="9"/>
  <c r="J64" i="9"/>
  <c r="C52" i="13" s="1"/>
  <c r="U98" i="17"/>
  <c r="C23" i="7"/>
  <c r="E26" i="12"/>
  <c r="L35" i="7"/>
  <c r="D27" i="14" s="1"/>
  <c r="F28" i="12"/>
  <c r="H28" i="12"/>
  <c r="G28" i="12"/>
  <c r="F22" i="7"/>
  <c r="Y5" i="17"/>
  <c r="Y97" i="17" s="1"/>
  <c r="E23" i="7"/>
  <c r="W98" i="17"/>
  <c r="W99" i="17" s="1"/>
  <c r="F47" i="14"/>
  <c r="M55" i="10"/>
  <c r="F49" i="14" s="1"/>
  <c r="J64" i="10"/>
  <c r="M57" i="10"/>
  <c r="F51" i="14" s="1"/>
  <c r="D50" i="13"/>
  <c r="D52" i="13" s="1"/>
  <c r="H25" i="13"/>
  <c r="F25" i="13"/>
  <c r="G25" i="13"/>
  <c r="I45" i="10"/>
  <c r="L45" i="10" s="1"/>
  <c r="D53" i="10"/>
  <c r="Z97" i="17"/>
  <c r="F4" i="12"/>
  <c r="G4" i="12"/>
  <c r="H4" i="12"/>
  <c r="X99" i="17"/>
  <c r="H26" i="13"/>
  <c r="G26" i="13"/>
  <c r="F26" i="13"/>
  <c r="F5" i="12"/>
  <c r="H5" i="12"/>
  <c r="G5" i="12"/>
  <c r="M53" i="8"/>
  <c r="J55" i="8"/>
  <c r="B48" i="13" s="1"/>
  <c r="B46" i="13"/>
  <c r="D23" i="7" l="1"/>
  <c r="D22" i="7" s="1"/>
  <c r="C50" i="12"/>
  <c r="F29" i="13"/>
  <c r="F20" i="7"/>
  <c r="E9" i="43" s="1"/>
  <c r="F59" i="7"/>
  <c r="V99" i="17"/>
  <c r="M10" i="43"/>
  <c r="F4" i="13"/>
  <c r="H4" i="13"/>
  <c r="G29" i="13"/>
  <c r="H28" i="13"/>
  <c r="D30" i="14"/>
  <c r="H37" i="12"/>
  <c r="F37" i="12"/>
  <c r="F32" i="13"/>
  <c r="G32" i="13"/>
  <c r="F28" i="13"/>
  <c r="H34" i="12"/>
  <c r="G32" i="14"/>
  <c r="G34" i="12"/>
  <c r="E19" i="12"/>
  <c r="H19" i="12" s="1"/>
  <c r="H32" i="12"/>
  <c r="F32" i="12"/>
  <c r="F22" i="13"/>
  <c r="G22" i="13"/>
  <c r="E19" i="13"/>
  <c r="F19" i="13" s="1"/>
  <c r="F34" i="13"/>
  <c r="G34" i="13"/>
  <c r="F31" i="12"/>
  <c r="H31" i="12"/>
  <c r="G31" i="12"/>
  <c r="F30" i="12"/>
  <c r="G30" i="12"/>
  <c r="F30" i="13"/>
  <c r="H30" i="13"/>
  <c r="G30" i="13"/>
  <c r="H22" i="12"/>
  <c r="G22" i="12"/>
  <c r="F22" i="12"/>
  <c r="G31" i="14"/>
  <c r="M16" i="43"/>
  <c r="J43" i="43"/>
  <c r="J31" i="43"/>
  <c r="D23" i="14"/>
  <c r="L12" i="43"/>
  <c r="L31" i="43"/>
  <c r="B46" i="12"/>
  <c r="B55" i="12" s="1"/>
  <c r="M43" i="43"/>
  <c r="M31" i="43"/>
  <c r="J10" i="43"/>
  <c r="D39" i="14"/>
  <c r="L20" i="43"/>
  <c r="F38" i="12"/>
  <c r="G38" i="12"/>
  <c r="H38" i="12"/>
  <c r="L53" i="8"/>
  <c r="L55" i="8" s="1"/>
  <c r="B49" i="14" s="1"/>
  <c r="G19" i="13"/>
  <c r="B55" i="13"/>
  <c r="I23" i="7"/>
  <c r="D57" i="10"/>
  <c r="D64" i="10" s="1"/>
  <c r="C66" i="10" s="1"/>
  <c r="C68" i="10" s="1"/>
  <c r="I53" i="10"/>
  <c r="Z98" i="17"/>
  <c r="Z99" i="17" s="1"/>
  <c r="E24" i="7"/>
  <c r="J24" i="7" s="1"/>
  <c r="Y98" i="17"/>
  <c r="Y99" i="17" s="1"/>
  <c r="C24" i="7"/>
  <c r="I24" i="7" s="1"/>
  <c r="J23" i="7"/>
  <c r="U99" i="17"/>
  <c r="I57" i="8"/>
  <c r="B50" i="12" s="1"/>
  <c r="M55" i="8"/>
  <c r="E49" i="14" s="1"/>
  <c r="E47" i="14"/>
  <c r="J57" i="8"/>
  <c r="F55" i="14"/>
  <c r="F26" i="12"/>
  <c r="H26" i="12"/>
  <c r="G26" i="12"/>
  <c r="L10" i="43" l="1"/>
  <c r="H19" i="13"/>
  <c r="G19" i="12"/>
  <c r="F19" i="12"/>
  <c r="D20" i="7"/>
  <c r="F66" i="7"/>
  <c r="E22" i="7"/>
  <c r="B47" i="14"/>
  <c r="B55" i="14" s="1"/>
  <c r="E11" i="43"/>
  <c r="E23" i="43"/>
  <c r="J64" i="8"/>
  <c r="M57" i="8"/>
  <c r="E51" i="14" s="1"/>
  <c r="B50" i="13"/>
  <c r="B52" i="13" s="1"/>
  <c r="E15" i="13"/>
  <c r="M24" i="7"/>
  <c r="G16" i="14" s="1"/>
  <c r="E55" i="14"/>
  <c r="E14" i="13"/>
  <c r="M23" i="7"/>
  <c r="G15" i="14" s="1"/>
  <c r="L23" i="7"/>
  <c r="D15" i="14" s="1"/>
  <c r="E14" i="12"/>
  <c r="I64" i="8"/>
  <c r="B52" i="12"/>
  <c r="L57" i="8"/>
  <c r="B51" i="14" s="1"/>
  <c r="L24" i="7"/>
  <c r="D16" i="14" s="1"/>
  <c r="E15" i="12"/>
  <c r="I55" i="10"/>
  <c r="I57" i="10" s="1"/>
  <c r="D46" i="12"/>
  <c r="D55" i="12" s="1"/>
  <c r="L53" i="10"/>
  <c r="C22" i="7"/>
  <c r="E20" i="7" l="1"/>
  <c r="D9" i="43" s="1"/>
  <c r="D23" i="43" s="1"/>
  <c r="E59" i="7"/>
  <c r="C20" i="7"/>
  <c r="C59" i="7"/>
  <c r="B10" i="6" s="1"/>
  <c r="C9" i="43"/>
  <c r="C11" i="43" s="1"/>
  <c r="J22" i="7"/>
  <c r="C23" i="43"/>
  <c r="D50" i="12"/>
  <c r="D52" i="12" s="1"/>
  <c r="L57" i="10"/>
  <c r="C51" i="14" s="1"/>
  <c r="I64" i="10"/>
  <c r="H15" i="13"/>
  <c r="G15" i="13"/>
  <c r="F15" i="13"/>
  <c r="E66" i="7"/>
  <c r="F14" i="12"/>
  <c r="G14" i="12"/>
  <c r="H14" i="12"/>
  <c r="H14" i="13"/>
  <c r="G14" i="13"/>
  <c r="F14" i="13"/>
  <c r="I22" i="7"/>
  <c r="I59" i="7" s="1"/>
  <c r="L59" i="7" s="1"/>
  <c r="B9" i="43"/>
  <c r="B23" i="43" s="1"/>
  <c r="F15" i="12"/>
  <c r="H15" i="12"/>
  <c r="G15" i="12"/>
  <c r="C47" i="14"/>
  <c r="L55" i="10"/>
  <c r="C49" i="14" s="1"/>
  <c r="J20" i="7" l="1"/>
  <c r="E11" i="13" s="1"/>
  <c r="E13" i="13"/>
  <c r="J59" i="7"/>
  <c r="M22" i="7"/>
  <c r="G14" i="14" s="1"/>
  <c r="I9" i="43"/>
  <c r="I11" i="43" s="1"/>
  <c r="D11" i="43"/>
  <c r="H9" i="43"/>
  <c r="H23" i="43" s="1"/>
  <c r="B11" i="43"/>
  <c r="C55" i="14"/>
  <c r="L22" i="7"/>
  <c r="D14" i="14" s="1"/>
  <c r="E13" i="12"/>
  <c r="H13" i="13"/>
  <c r="G13" i="13"/>
  <c r="F13" i="13"/>
  <c r="E68" i="7"/>
  <c r="I20" i="7"/>
  <c r="C66" i="7"/>
  <c r="M20" i="7" l="1"/>
  <c r="G12" i="14" s="1"/>
  <c r="G54" i="14" s="1"/>
  <c r="I23" i="43"/>
  <c r="J9" i="43"/>
  <c r="H11" i="43"/>
  <c r="B12" i="6"/>
  <c r="D49" i="7" s="1"/>
  <c r="D59" i="7" s="1"/>
  <c r="L20" i="7"/>
  <c r="E11" i="12"/>
  <c r="H11" i="13"/>
  <c r="G11" i="13"/>
  <c r="F11" i="13"/>
  <c r="E54" i="13"/>
  <c r="F13" i="12"/>
  <c r="H13" i="12"/>
  <c r="G13" i="12"/>
  <c r="E46" i="13"/>
  <c r="M9" i="43" l="1"/>
  <c r="J23" i="43"/>
  <c r="J11" i="43"/>
  <c r="E48" i="13"/>
  <c r="G48" i="13" s="1"/>
  <c r="M11" i="43"/>
  <c r="M23" i="43"/>
  <c r="D12" i="14"/>
  <c r="D54" i="14" s="1"/>
  <c r="L9" i="43"/>
  <c r="I36" i="13"/>
  <c r="I35" i="13"/>
  <c r="I49" i="7"/>
  <c r="L49" i="7" s="1"/>
  <c r="D66" i="7"/>
  <c r="H46" i="13"/>
  <c r="G46" i="13"/>
  <c r="F46" i="13"/>
  <c r="I9" i="13"/>
  <c r="I21" i="13"/>
  <c r="I20" i="13"/>
  <c r="I8" i="13"/>
  <c r="I28" i="13"/>
  <c r="I24" i="13"/>
  <c r="I37" i="13"/>
  <c r="I31" i="13"/>
  <c r="I7" i="13"/>
  <c r="I6" i="13"/>
  <c r="I27" i="13"/>
  <c r="I38" i="13"/>
  <c r="I42" i="13"/>
  <c r="I32" i="13"/>
  <c r="I34" i="13"/>
  <c r="I40" i="13"/>
  <c r="I5" i="13"/>
  <c r="I33" i="13"/>
  <c r="I17" i="13"/>
  <c r="I29" i="13"/>
  <c r="I30" i="13"/>
  <c r="I23" i="13"/>
  <c r="I4" i="13"/>
  <c r="I22" i="13"/>
  <c r="I26" i="13"/>
  <c r="I19" i="13"/>
  <c r="I25" i="13"/>
  <c r="I15" i="13"/>
  <c r="I14" i="13"/>
  <c r="I13" i="13"/>
  <c r="I11" i="13"/>
  <c r="G47" i="14"/>
  <c r="G49" i="14"/>
  <c r="F11" i="12"/>
  <c r="G11" i="12"/>
  <c r="H11" i="12"/>
  <c r="E54" i="12"/>
  <c r="E55" i="13" l="1"/>
  <c r="F48" i="13"/>
  <c r="L11" i="43"/>
  <c r="L23" i="43"/>
  <c r="I46" i="13"/>
  <c r="E50" i="13"/>
  <c r="M59" i="7"/>
  <c r="G51" i="14" s="1"/>
  <c r="J66" i="7"/>
  <c r="C68" i="7"/>
  <c r="C70" i="7" s="1"/>
  <c r="G55" i="14"/>
  <c r="E46" i="12" l="1"/>
  <c r="E52" i="13"/>
  <c r="H50" i="13"/>
  <c r="G50" i="13"/>
  <c r="F50" i="13"/>
  <c r="E48" i="12" l="1"/>
  <c r="G48" i="12" s="1"/>
  <c r="I66" i="7"/>
  <c r="I36" i="12"/>
  <c r="I35" i="12"/>
  <c r="D47" i="14"/>
  <c r="D49" i="14"/>
  <c r="G46" i="12"/>
  <c r="F46" i="12"/>
  <c r="E55" i="12"/>
  <c r="I21" i="12"/>
  <c r="H46" i="12"/>
  <c r="I33" i="12"/>
  <c r="I34" i="12"/>
  <c r="I9" i="12"/>
  <c r="I42" i="12"/>
  <c r="I7" i="12"/>
  <c r="I38" i="12"/>
  <c r="I40" i="12"/>
  <c r="I8" i="12"/>
  <c r="I25" i="12"/>
  <c r="I20" i="12"/>
  <c r="I29" i="12"/>
  <c r="I32" i="12"/>
  <c r="I22" i="12"/>
  <c r="I17" i="12"/>
  <c r="I6" i="12"/>
  <c r="I23" i="12"/>
  <c r="I31" i="12"/>
  <c r="I27" i="12"/>
  <c r="I37" i="12"/>
  <c r="I24" i="12"/>
  <c r="I30" i="12"/>
  <c r="I4" i="12"/>
  <c r="I5" i="12"/>
  <c r="I28" i="12"/>
  <c r="I19" i="12"/>
  <c r="I26" i="12"/>
  <c r="I14" i="12"/>
  <c r="I15" i="12"/>
  <c r="I13" i="12"/>
  <c r="I11" i="12"/>
  <c r="G52" i="13"/>
  <c r="H52" i="13"/>
  <c r="F52" i="13"/>
  <c r="F48" i="12"/>
  <c r="E50" i="12" l="1"/>
  <c r="G50" i="12" s="1"/>
  <c r="D51" i="14"/>
  <c r="D55" i="14"/>
  <c r="I46" i="12"/>
  <c r="E52" i="12" l="1"/>
  <c r="H52" i="12" s="1"/>
  <c r="H50" i="12"/>
  <c r="F50" i="12"/>
  <c r="G52" i="12" l="1"/>
  <c r="F52" i="12"/>
</calcChain>
</file>

<file path=xl/sharedStrings.xml><?xml version="1.0" encoding="utf-8"?>
<sst xmlns="http://schemas.openxmlformats.org/spreadsheetml/2006/main" count="2021" uniqueCount="682">
  <si>
    <t>Ūdensapgādes sistēmas raksturojums pārskata gadā (20__.gads)</t>
  </si>
  <si>
    <t xml:space="preserve"> Nošķirtas ūdensapgādes sistēmas atrašanās vieta (teritorijas nosaukums)</t>
  </si>
  <si>
    <t>Ūdensapgādes  inženiertīklu garums, km uz pārskata gada 31.decembri</t>
  </si>
  <si>
    <t>Pieslēgumu skaits (ūdens ievadi) uz pārskata gada 31.decembri</t>
  </si>
  <si>
    <t>Ūdenssaimniecības pakalpojumu sniedzējs, no kura tiek iepirkts ūdens</t>
  </si>
  <si>
    <t>Ūdens zudumu īpatsvars kopējā centralizētajā ūdensapgādes inženiertīklā padotajā ūdens apjomā, %</t>
  </si>
  <si>
    <t>No citiem komersantiem iepirktā ūdens īpatsvars kopējā centralizētajā ūdensapgādes inženiertīklā padotajā apjomā, %</t>
  </si>
  <si>
    <t>Stundas vidējais elektroenerģijas patēriņš ūdens piegādei, kWh</t>
  </si>
  <si>
    <t>KOPĀ</t>
  </si>
  <si>
    <t>Kanalizācijas sistēmas raksturojums pārskata gadā (20__.gads)</t>
  </si>
  <si>
    <t xml:space="preserve"> Nošķirtas kanalizācijas sistēmas atrašanās vieta (teritorijas nosaukums)</t>
  </si>
  <si>
    <t>Kanalizācijas pašteces inženiertīklu garums, km uz pārskata gada 31.decembri</t>
  </si>
  <si>
    <t>Kanalizācijas spiedvadu garums, km uz pārskata gada 31.decembri</t>
  </si>
  <si>
    <t>Kanalizācijas inženiertīklu kopējais garums uz pārskata gada 31.decembri</t>
  </si>
  <si>
    <t>Pieslēgumu skaits (kanalizācijas izvadi) uz pārskata gada 31.decembri</t>
  </si>
  <si>
    <t>Kanalizācijas pakalpojumu sniedzējs, kuram attīrīšanai tiek nodoti notekūdeņi</t>
  </si>
  <si>
    <t>Pārējo attīrīto notekūdeņu īpatsvars kopējo attīrīto notekūdeņu apjomā, %</t>
  </si>
  <si>
    <t>Stundas vidējais elektroenerģijas patēriņš notekūdeņu savākšanai, kWh</t>
  </si>
  <si>
    <t>Stundas vidējais elektroenerģijas patēriņš notekūdeņu attīrīšanai, kWh</t>
  </si>
  <si>
    <t>Ūdensapgādes  inženiertīklu garums, km tarifa projekta iesniegšanas brīdī</t>
  </si>
  <si>
    <t>Kanalizācijas pašteces inženiertīklu garums, km tarifa projekta iesniegšanas brīdī</t>
  </si>
  <si>
    <t>Kanalizācijas spiedvadu garums, km tarifa projekta iesniegšanas brīdī</t>
  </si>
  <si>
    <t>Kanalizācijas inženiertīklu kopējais garums, km tarifa projekta iesniegšanas brīdī</t>
  </si>
  <si>
    <t>Komersanta nosaukums, reģistrācijas nr., datums un pārstāvēt tiesīgās personas vārds un uzvārds, jāievada tikai šajā lapā, informācija automātiski tiks pārnesta uz citām lapām</t>
  </si>
  <si>
    <t>Komersanta nosaukums</t>
  </si>
  <si>
    <t>SIA "________"</t>
  </si>
  <si>
    <t>Vienotais reģistrācijas numurs</t>
  </si>
  <si>
    <t>___________</t>
  </si>
  <si>
    <t>Ūdens un notekūdeņu bilance</t>
  </si>
  <si>
    <t>Informācija par ūdens apjomiem centralizētajā ūdensapgādes sistēmā</t>
  </si>
  <si>
    <t>No dabīgajiem ūdens avotiem ņemtais ūdens 
(Komersanta paša iegūtais ūdens)</t>
  </si>
  <si>
    <t>Ūdens apjoms tehnoloģiskām vajadzībām</t>
  </si>
  <si>
    <t>No citiem ūdenssaimniecības pakalpojumu sniedzējiem iepirktais sagatavotais ūdens, kas padots centralizētajā ūdensapgādes inženiertīklā</t>
  </si>
  <si>
    <t>Kopējais centralizētajā ūdensapgādes inženiertīklā padotais ūdens (1.-2.+3.), tai skaitā</t>
  </si>
  <si>
    <t>4.1.</t>
  </si>
  <si>
    <t>lietotājiem piegādātais ūdens</t>
  </si>
  <si>
    <t>4.2.</t>
  </si>
  <si>
    <t>ūdens zudumi centralizētajos ūdensapgādes inženiertīklos (4.-4.1.)</t>
  </si>
  <si>
    <t>Ūdens zudumu īpatsvars kopējā centralizētajā ūdensapgādes 
inženiertīklā padotajā ūdens apjomā, %</t>
  </si>
  <si>
    <t>Informācija par notekūdeņu apjomiem centralizētajā kanalizācijas sistēmā</t>
  </si>
  <si>
    <t>5.</t>
  </si>
  <si>
    <t>Kopējie centralizētajā kanalizācijas inženiertīklā nonākušie notekūdeņi, kas novadīti attīrīšanai (6.+7.), tai skaitā:</t>
  </si>
  <si>
    <t>5.1.</t>
  </si>
  <si>
    <t>no lietotājiem savāktie notekūdeņi</t>
  </si>
  <si>
    <t>5.2.</t>
  </si>
  <si>
    <t>pārējie centralizētajā kanalizācijas inženiertīklā nonākušie notekūdeņi (5.-5.1.)</t>
  </si>
  <si>
    <t>6.</t>
  </si>
  <si>
    <t>Komersanta notekūdeņu attīrīšanas iekārtās attīrītie notekūdeņi</t>
  </si>
  <si>
    <t>7.</t>
  </si>
  <si>
    <t>Citiem kanalizācijas pakalpojumu sniedzējiem attīrīšanai nodotie notekūdeņi</t>
  </si>
  <si>
    <t>Datums: __.__.201_</t>
  </si>
  <si>
    <t>Persona,</t>
  </si>
  <si>
    <t>kas tiesīga pārstāvēt Komersantu _________________________________ Vārds Uzvārds</t>
  </si>
  <si>
    <t xml:space="preserve">         paraksts</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</si>
  <si>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Tarifa projekta aprēķināšanai Komersants izmanto kārtējam gadam prognozētos ūdenssaimniecības pakalpojumu apjomus. 
</t>
    </r>
    <r>
      <rPr>
        <b/>
        <i/>
        <sz val="11"/>
        <color rgb="FFFF0000"/>
        <rFont val="Times New Roman"/>
        <family val="1"/>
        <charset val="186"/>
      </rPr>
      <t>!</t>
    </r>
    <r>
      <rPr>
        <i/>
        <sz val="11"/>
        <rFont val="Times New Roman"/>
        <family val="1"/>
        <charset val="186"/>
      </rPr>
      <t xml:space="preserve"> Prognozējot kārtējā gada ūdenssaimniecības pakalpojumu apjomus, Komersants ņem vērā iepriekšējā gada faktiskos ūdenssaimniecības pakalpojumu apjomus, kārtējā gadā plānotās pieslēgumu skaita izmaiņas centralizētajiem ūdensapgādes un centralizētajiem kanalizācijas inženiertīkliem, kā arī citus ūdenssaimniecības pakalpojuma apjomu ietekmējošos faktorus. 
</t>
    </r>
    <r>
      <rPr>
        <b/>
        <i/>
        <sz val="11"/>
        <color rgb="FFFF0000"/>
        <rFont val="Times New Roman"/>
        <family val="1"/>
        <charset val="186"/>
      </rPr>
      <t>!</t>
    </r>
    <r>
      <rPr>
        <i/>
        <sz val="11"/>
        <rFont val="Times New Roman"/>
        <family val="1"/>
        <charset val="186"/>
      </rPr>
      <t xml:space="preserve"> Kopā ar tarifa projektu Komersants iesniedz informāciju par plānotajām pieslēgumu skaita izmaiņām centralizētajiem ūdensapgādes un centralizētajiem kanalizācijas inženiertīkliem.
</t>
    </r>
  </si>
  <si>
    <t>Ūdens zudumu izmaksu aprēķins *)</t>
  </si>
  <si>
    <r>
      <rPr>
        <sz val="12"/>
        <rFont val="Times New Roman"/>
        <family val="1"/>
        <charset val="186"/>
      </rPr>
      <t>Ūdens zudumu apjomi (m</t>
    </r>
    <r>
      <rPr>
        <vertAlign val="superscript"/>
        <sz val="12"/>
        <rFont val="Times New Roman"/>
        <family val="1"/>
        <charset val="186"/>
      </rPr>
      <t>3</t>
    </r>
    <r>
      <rPr>
        <sz val="12"/>
        <rFont val="Times New Roman"/>
        <family val="1"/>
        <charset val="186"/>
      </rPr>
      <t>)</t>
    </r>
  </si>
  <si>
    <r>
      <rPr>
        <sz val="12"/>
        <rFont val="Times New Roman"/>
        <family val="1"/>
        <charset val="186"/>
      </rPr>
      <t>Ūdens ražošanas tarifa projekts bez rentabilitātes (EUR/m</t>
    </r>
    <r>
      <rPr>
        <vertAlign val="superscript"/>
        <sz val="12"/>
        <rFont val="Times New Roman"/>
        <family val="1"/>
        <charset val="186"/>
      </rPr>
      <t>3</t>
    </r>
    <r>
      <rPr>
        <sz val="12"/>
        <rFont val="Times New Roman"/>
        <family val="1"/>
        <charset val="186"/>
      </rPr>
      <t>)</t>
    </r>
  </si>
  <si>
    <t>Ūdens zudumu izmaksas (EUR)</t>
  </si>
  <si>
    <r>
      <rPr>
        <sz val="12"/>
        <rFont val="Times New Roman"/>
        <family val="1"/>
        <charset val="186"/>
      </rPr>
      <t>*) Ūdens zudumu izmaksas aprēķina, reizinot ūdens zudumu apjomu ar ūdens ražošanas tarifa projektu, kas ir aprēķināts neiekļaujot rentabilitāti (EUR/m</t>
    </r>
    <r>
      <rPr>
        <vertAlign val="superscript"/>
        <sz val="12"/>
        <rFont val="Times New Roman"/>
        <family val="1"/>
        <charset val="186"/>
      </rPr>
      <t>3</t>
    </r>
    <r>
      <rPr>
        <sz val="12"/>
        <rFont val="Times New Roman"/>
        <family val="1"/>
        <charset val="186"/>
      </rPr>
      <t>)</t>
    </r>
  </si>
  <si>
    <t xml:space="preserve">                                    paraksts</t>
  </si>
  <si>
    <t>Ūdenssaimniecības pakalpojuma tarifa projekta aprēķins</t>
  </si>
  <si>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</si>
  <si>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</si>
  <si>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</si>
  <si>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</si>
  <si>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</si>
  <si>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</si>
  <si>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</si>
  <si>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</si>
  <si>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</si>
  <si>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1.</t>
  </si>
  <si>
    <t>Pamatlīdzekļu nolietojums un nemateriālo ieguldījumu vērtības norakstījums</t>
  </si>
  <si>
    <t>1.1.</t>
  </si>
  <si>
    <t>Pamatlīdzekļu nolietojums</t>
  </si>
  <si>
    <t>1.1.1.</t>
  </si>
  <si>
    <t>t.sk. ēkas, būves</t>
  </si>
  <si>
    <t>1.1.2.</t>
  </si>
  <si>
    <t>iekārtas, mehānismi</t>
  </si>
  <si>
    <t>1.1.3.</t>
  </si>
  <si>
    <t>pārējie</t>
  </si>
  <si>
    <t>1.2.</t>
  </si>
  <si>
    <t>Nemateriālo ieguldījumu vērtības norakstījums</t>
  </si>
  <si>
    <t>Ekspluatācijas izmaksas (2.+3.+4.)</t>
  </si>
  <si>
    <t>2.</t>
  </si>
  <si>
    <t>Personāla izmaksas</t>
  </si>
  <si>
    <t>2.1.</t>
  </si>
  <si>
    <t>Darba samaksa</t>
  </si>
  <si>
    <t>2.2.</t>
  </si>
  <si>
    <t>3.</t>
  </si>
  <si>
    <t>Pamatlīdzekļu uzturēšanas un remontu izmaksas</t>
  </si>
  <si>
    <t>4.</t>
  </si>
  <si>
    <t>Pārējās saimnieciskās darbības izmaksas</t>
  </si>
  <si>
    <t>Iepirktā ūdens izmaksas, ja pakalpojumu nodrošināšanai Komersants iepērk ūdeni no cita komersanta tīkla</t>
  </si>
  <si>
    <t>x</t>
  </si>
  <si>
    <t>Attīrīšanai novadīto notekūdeņu izmaksas, ja Komersants novada savāktos notekūdeņus cita komersanta tīklā</t>
  </si>
  <si>
    <t>4.3.</t>
  </si>
  <si>
    <t>Pārējās administrācijas izmaksas, kas nav iekļautas citur</t>
  </si>
  <si>
    <t>4.4.</t>
  </si>
  <si>
    <t xml:space="preserve">Materiālu izmaksas  </t>
  </si>
  <si>
    <t>4.5.</t>
  </si>
  <si>
    <t>Elektroenerģijas, kurināmā, siltumenerģijas, gāzes izmaksas</t>
  </si>
  <si>
    <t>4.6.</t>
  </si>
  <si>
    <t>Apsardzes izmaksas</t>
  </si>
  <si>
    <t>4.7.</t>
  </si>
  <si>
    <t>Transportlīdzekļu uzturēšanas izmaksas</t>
  </si>
  <si>
    <t>4.8.</t>
  </si>
  <si>
    <t>Nekustamā īpašuma nomas izmaksas</t>
  </si>
  <si>
    <t>4.9.</t>
  </si>
  <si>
    <t>Apdrošināšanas izmaksas</t>
  </si>
  <si>
    <t>4.10.</t>
  </si>
  <si>
    <t>Sakaru pakalpojumu izmaksas</t>
  </si>
  <si>
    <t>4.11.</t>
  </si>
  <si>
    <t>Kancelejas preču iegādes izmaksas</t>
  </si>
  <si>
    <t>4.12.</t>
  </si>
  <si>
    <t>Personāla apmācību izmaksas</t>
  </si>
  <si>
    <t>4.13.</t>
  </si>
  <si>
    <t>Juridisko pakalpojumu izmaksas</t>
  </si>
  <si>
    <t>4.14.</t>
  </si>
  <si>
    <t>Vides stāvokļa kontroles izmaksas</t>
  </si>
  <si>
    <t>4.15.</t>
  </si>
  <si>
    <t>Dienesta komandējumu izmaksas</t>
  </si>
  <si>
    <t>4.16.</t>
  </si>
  <si>
    <t>Pārējās izmaksas</t>
  </si>
  <si>
    <t>4.17.</t>
  </si>
  <si>
    <t>Nodevu maksājumi</t>
  </si>
  <si>
    <t>Ūdens zudumu un tehnoloģiskā patēriņa izmaksas</t>
  </si>
  <si>
    <t>Nodokļu maksājumi</t>
  </si>
  <si>
    <t xml:space="preserve">Kredīta procentu maksājumi un pamatsummas atmaksa </t>
  </si>
  <si>
    <t>8.</t>
  </si>
  <si>
    <t>Ieņēmumi saskaņā ar metodikas 13. un 78. punktu</t>
  </si>
  <si>
    <t>Izmaksas kopā EUR (1+2+3+4+5+6+7-8)</t>
  </si>
  <si>
    <t>9.</t>
  </si>
  <si>
    <t>Apgrozījuma rentabilitāte, %</t>
  </si>
  <si>
    <t>Pilnās izmaksas (ar rentabilitāti) EUR</t>
  </si>
  <si>
    <t>10.</t>
  </si>
  <si>
    <r>
      <rPr>
        <sz val="10"/>
        <rFont val="Times New Roman"/>
        <family val="1"/>
        <charset val="186"/>
      </rPr>
      <t>Kopējais centralizētajā ūdensapgādes inženiertīklā padotā ūdens apjoms m</t>
    </r>
    <r>
      <rPr>
        <vertAlign val="superscript"/>
        <sz val="10"/>
        <rFont val="Times New Roman"/>
        <family val="1"/>
        <charset val="186"/>
      </rPr>
      <t>3</t>
    </r>
  </si>
  <si>
    <t>11.</t>
  </si>
  <si>
    <r>
      <rPr>
        <sz val="10"/>
        <rFont val="Times New Roman"/>
        <family val="1"/>
        <charset val="186"/>
      </rPr>
      <t>Lietotājiem piegādātā ūdens apjoms m</t>
    </r>
    <r>
      <rPr>
        <vertAlign val="superscript"/>
        <sz val="10"/>
        <rFont val="Times New Roman"/>
        <family val="1"/>
        <charset val="186"/>
      </rPr>
      <t>3</t>
    </r>
  </si>
  <si>
    <t>12.</t>
  </si>
  <si>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</si>
  <si>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</si>
  <si>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</si>
  <si>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</si>
  <si>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</si>
  <si>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</si>
  <si>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</si>
  <si>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</si>
  <si>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</si>
  <si>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paraksts</t>
  </si>
  <si>
    <t>Spēkā esošais tarifs</t>
  </si>
  <si>
    <t>EUR</t>
  </si>
  <si>
    <t>%</t>
  </si>
  <si>
    <t>Administratīvo izmaksu sadalījums 
tarifu projekta aprēķinam</t>
  </si>
  <si>
    <t>Ieņēmumi no pakalpojumu sniegšanas, tai skaitā:</t>
  </si>
  <si>
    <t>Tarifu projektā iekļauto administratīvo izmaksu apmērs, %</t>
  </si>
  <si>
    <t>ieņēmumi no regulēto ūdensapgādes pakalpojumu sniegšanas</t>
  </si>
  <si>
    <t>-</t>
  </si>
  <si>
    <t>ieņēmumi no regulēto kanalizācijas pakalpojumu sniegšanas</t>
  </si>
  <si>
    <t>Pamata saimnieciskās darbības izmaksas, tai skaitā:</t>
  </si>
  <si>
    <t>Kopā:</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</si>
  <si>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</si>
  <si>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</si>
  <si>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</si>
  <si>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</si>
  <si>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</si>
  <si>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</si>
  <si>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</si>
  <si>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Skaidrojums par ūdensapgādes pakalpojuma izmaksu izmaiņām</t>
  </si>
  <si>
    <t>Ūdensapgādes pakalpojumu tarifu veidojošās izmaksas</t>
  </si>
  <si>
    <t>Spēkā esošais tarifs (EUR)</t>
  </si>
  <si>
    <t>Tarifa projekts  (EUR)</t>
  </si>
  <si>
    <t>Izmaiņas pret esošā tarifa izmaksām (%)</t>
  </si>
  <si>
    <t>Tarifu projekta izmaksu īpatsvars summā bez rentabilitātes (%)</t>
  </si>
  <si>
    <t>Skaidrojums par izmaksu pieauguma/samazinājuma iemesliem, 
salīdzinājumā ar spēkā esošo tarifu un faktiskajām izmaksām</t>
  </si>
  <si>
    <t>Ekspluatācijas izmaksas</t>
  </si>
  <si>
    <t>Pārējās administrācijas izmaksas, 
kas nav iekļautas citur</t>
  </si>
  <si>
    <t>Apgrozījuma rentabilitāte</t>
  </si>
  <si>
    <t>Pilnās izmaksas (ar rentabilitāti)</t>
  </si>
  <si>
    <t>pārbaude summai bez rentabilitātes</t>
  </si>
  <si>
    <t>pārbaude summai ar rentabilitāti</t>
  </si>
  <si>
    <t>Skaidrojums par kanalizācijas pakalpojuma izmaksu izmaiņām</t>
  </si>
  <si>
    <t>Kanalizācijas pakalpojumu tarifu veidojošās izmaksas</t>
  </si>
  <si>
    <t>Ūdenssaimniecības pakalpojumu tarifus veidojošās izmaksas</t>
  </si>
  <si>
    <t xml:space="preserve">Tarifa projekts </t>
  </si>
  <si>
    <t xml:space="preserve">Spēkā esošais tarifs </t>
  </si>
  <si>
    <t>Nodokļi</t>
  </si>
  <si>
    <t>Pamatlīdzekļu nolietojums un nemateriālo ieguldījumu vērtību norakstījums (KOPSAVILKUMS)</t>
  </si>
  <si>
    <t>Izmaksu pamatojuma pozīcijas</t>
  </si>
  <si>
    <t>Uz tarifa projektu attiecinātās izmaksas, sadalījumā pa pakalpojumu veidiem</t>
  </si>
  <si>
    <t>Pamatlīdzekļu nolietojums:</t>
  </si>
  <si>
    <t>ēkas, būves</t>
  </si>
  <si>
    <t>1.3.</t>
  </si>
  <si>
    <t>KOPĀ, EUR:</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</si>
  <si>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Pamatlīdzekļu nolietojuma un nemateriālo ieguldījumu vērtības norakstījuma aprēķins jāveic saskaņā ar Metodikas 3.1.nodaļas prasībām.
</t>
    </r>
    <r>
      <rPr>
        <b/>
        <i/>
        <sz val="11"/>
        <color rgb="FFFF0000"/>
        <rFont val="Times New Roman"/>
        <family val="1"/>
        <charset val="186"/>
      </rPr>
      <t>!</t>
    </r>
    <r>
      <rPr>
        <i/>
        <sz val="11"/>
        <rFont val="Times New Roman"/>
        <family val="1"/>
        <charset val="186"/>
      </rPr>
      <t xml:space="preserve"> Ja pamatlīdzeklis iegādāts, izmantojot valsts, pašvaldības, ārvalsts, Eiropas Savienības, citas starptautiskas organizācijas finanšu palīdzību vai finanšu atbalstu, atskaitē norādāmo pamatlīdzekļa nolietojuma vērtību samazina par tādu vērtības apmēru, kas norādīts komersanta atskaites perioda bilances postenī “Nākamo periodu ieņēmumi” (Metodikas 27.punkts).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 Pamatlīdzekļiem, kas finansēti, izmantojot starptautisko finanšu institūciju, Eiropas Savienības vai tās dalībvalstu finanšu līdzekļus, aprēķināto nolietojumu var iekļaut tarifa projektā tikai tādā apmērā, kas nepārsniedz konkrētā projekta atbildīgās iestādes vai tās sadarbības iestādes akceptētajā projekta dokumentācijā attiecīgajam gadam plānoto līmeni (Metodikas 28.punkts).
</t>
    </r>
    <r>
      <rPr>
        <b/>
        <i/>
        <sz val="11"/>
        <color rgb="FFFF0000"/>
        <rFont val="Times New Roman"/>
        <family val="1"/>
        <charset val="186"/>
      </rPr>
      <t>!</t>
    </r>
    <r>
      <rPr>
        <i/>
        <sz val="11"/>
        <rFont val="Times New Roman"/>
        <family val="1"/>
        <charset val="186"/>
      </rPr>
      <t xml:space="preserve"> Tiek iekļauts arī administrācijas un starpnozaru attiecināmo pamatlīdzekļu nolietojums, atbilstoši grāmatvedības politikā ietvertajai izmaksu proporcijai.
</t>
    </r>
  </si>
  <si>
    <t>Tabula norādīta kā piemērs, bet pamatojumam var iesniegt arī komersanta formu, kas satur piemērā norādīto informāciju</t>
  </si>
  <si>
    <t>Pamatlīdzekļa nosaukums</t>
  </si>
  <si>
    <t>Ekspluatācijā nodošanas laiks</t>
  </si>
  <si>
    <t>Sākotnējā vērtība, EUR</t>
  </si>
  <si>
    <t>Lietderīgās kalpošanas laiks (gados vai %)</t>
  </si>
  <si>
    <t>Atlikusī vērtība uz gada sākumu, EUR</t>
  </si>
  <si>
    <t>Gada nolietojums, EUR</t>
  </si>
  <si>
    <t>Uz tarifu projektu attiecinātais nolietojums, EUR</t>
  </si>
  <si>
    <t>Tarifu projektā iekļautais nolietojums</t>
  </si>
  <si>
    <t>Dāvinājumi (Eiropas Savienības fondu, Latvijas Valsts u.c. finansiālais atbalsts)</t>
  </si>
  <si>
    <t>Komersanta finansējuma daļa</t>
  </si>
  <si>
    <t xml:space="preserve">Ūdens ražošana </t>
  </si>
  <si>
    <t>Ūdens piegāde</t>
  </si>
  <si>
    <t>Notekūdeņu savākšana</t>
  </si>
  <si>
    <t>Notekūdeņu attīrīšana</t>
  </si>
  <si>
    <t>Ēkas, būves</t>
  </si>
  <si>
    <t xml:space="preserve">Ūdenstornis </t>
  </si>
  <si>
    <t xml:space="preserve">Artēziskais urbums </t>
  </si>
  <si>
    <t>Ūdensvads ...ielā</t>
  </si>
  <si>
    <t>….</t>
  </si>
  <si>
    <t>Iekārtas, mehānismi</t>
  </si>
  <si>
    <t>…</t>
  </si>
  <si>
    <t>Pārējie pamatlīdzekļi</t>
  </si>
  <si>
    <t>Personāla un sociālās izmaksas</t>
  </si>
  <si>
    <t>Amata nosaukums</t>
  </si>
  <si>
    <t>Ūdenssaimniecības nozares darbinieku galvenie pienākumi</t>
  </si>
  <si>
    <t>Štatu vienību skaits</t>
  </si>
  <si>
    <t>Darba samaksa par slodzi mēnesī, EUR</t>
  </si>
  <si>
    <t>Kopā mēnesī 
EUR</t>
  </si>
  <si>
    <t>Uz visu ūdenssaimniecības nozari attiecināmā kopējā mēneša atlīdzība</t>
  </si>
  <si>
    <t xml:space="preserve"> ūdens ražošana</t>
  </si>
  <si>
    <t xml:space="preserve"> ūdens piegāde</t>
  </si>
  <si>
    <t>notekūdeņu savākšana</t>
  </si>
  <si>
    <t>notekūdeņu attīrīšana</t>
  </si>
  <si>
    <t>Uz tarifa projektu attiecinātās izmaksas mēnesī, sadalījumā pa pakalpojumu veidiem, EUR</t>
  </si>
  <si>
    <t>Uz tarifa projektu attiecinātās izmaksas gadā, sadalījumā pa pakalpojumu veidiem, EUR</t>
  </si>
  <si>
    <t>Administrācija</t>
  </si>
  <si>
    <t>Ūdenssaimniecības nozare</t>
  </si>
  <si>
    <t>Personāla izmaksas KOPĀ:</t>
  </si>
  <si>
    <t>Pamatojumam pievienots štatu saraksts (spēkā no __.__.201_)</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</si>
  <si>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Personāla un sociālās izmaksas aprēķina saskaņā ar darba tiesisko attiecību un sociālās apdrošināšanas jomu reglamentējošajiem normatīvajiem aktiem.
</t>
    </r>
    <r>
      <rPr>
        <b/>
        <i/>
        <sz val="11"/>
        <color rgb="FFFF0000"/>
        <rFont val="Times New Roman"/>
        <family val="1"/>
        <charset val="186"/>
      </rPr>
      <t>!</t>
    </r>
    <r>
      <rPr>
        <i/>
        <sz val="11"/>
        <rFont val="Times New Roman"/>
        <family val="1"/>
        <charset val="186"/>
      </rPr>
      <t xml:space="preserve"> Personāls ir visi ūdenssaimniecības pakalpojumu sniegšanā iesaistītie Komersanta darbinieki (tajā skaitā arī administratīvais personāls) proporcionāli to dalībai attiecīgā ūdenssaimniecības pakalpojuma sniegšanā.
</t>
    </r>
    <r>
      <rPr>
        <b/>
        <i/>
        <sz val="11"/>
        <color rgb="FFFF0000"/>
        <rFont val="Times New Roman"/>
        <family val="1"/>
        <charset val="186"/>
      </rPr>
      <t>!</t>
    </r>
    <r>
      <rPr>
        <i/>
        <sz val="11"/>
        <rFont val="Times New Roman"/>
        <family val="1"/>
        <charset val="186"/>
      </rPr>
      <t xml:space="preserve"> Personāla izmaksās netiek iekļauts to darbinieku atalgojums vai tā daļa, kas attiecināma uz dzīvojamo māju pārvaldīšanas pakalpojumu sniegšanu.
</t>
    </r>
  </si>
  <si>
    <t>Uz ūdenssaimniecības nozari attiecināmās izm.</t>
  </si>
  <si>
    <t>ūdens 
ražošana</t>
  </si>
  <si>
    <t>ūdens 
piegāde</t>
  </si>
  <si>
    <t xml:space="preserve">notekūdeņu 
savākšana </t>
  </si>
  <si>
    <t xml:space="preserve">notekūdeņu 
attīrīšana </t>
  </si>
  <si>
    <r>
      <rPr>
        <i/>
        <sz val="11"/>
        <color rgb="FFA6A6A6"/>
        <rFont val="Times New Roman"/>
        <family val="1"/>
        <charset val="186"/>
      </rPr>
      <t xml:space="preserve">Piemērs:
</t>
    </r>
    <r>
      <rPr>
        <b/>
        <i/>
        <sz val="11"/>
        <color rgb="FFA6A6A6"/>
        <rFont val="Times New Roman"/>
        <family val="1"/>
        <charset val="186"/>
      </rPr>
      <t xml:space="preserve">Dzeramā ūdens attīrīšanas stacijas apkalpošana
</t>
    </r>
    <r>
      <rPr>
        <i/>
        <sz val="11"/>
        <color rgb="FFA6A6A6"/>
        <rFont val="Times New Roman"/>
        <family val="1"/>
        <charset val="186"/>
      </rPr>
      <t>Pamatojumam pievienots līgums Nr.___, faktiski apmaksāti rēķini, konta Nr.__  apgrozījuma pārskats par __ .gadu, …</t>
    </r>
  </si>
  <si>
    <r>
      <rPr>
        <i/>
        <u/>
        <sz val="11"/>
        <color rgb="FFFF0000"/>
        <rFont val="Times New Roman"/>
        <family val="1"/>
        <charset val="186"/>
      </rPr>
      <t xml:space="preserve">INFORMĀCIJAI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darbiem ūdenssaimniecības pakalpojumu nodrošināšanā izmantoto pamatlīdzekļu (ēkas, būves, iekārtas u.c.) uzturēšanai, apkalpošanai un remontiem, kurus Komersants iepērk kā ārpakalpojumu. (Metodikas 33.punkts). 
</t>
    </r>
    <r>
      <rPr>
        <b/>
        <i/>
        <sz val="11"/>
        <color rgb="FFFF0000"/>
        <rFont val="Times New Roman"/>
        <family val="1"/>
        <charset val="186"/>
      </rPr>
      <t>!</t>
    </r>
    <r>
      <rPr>
        <i/>
        <sz val="11"/>
        <rFont val="Times New Roman"/>
        <family val="1"/>
        <charset val="186"/>
      </rPr>
      <t xml:space="preserve"> Remontu, kuri saistīti ar pamatlīdzekļu uzturēšanu darba kārtībā un kurus veic komersanta paša darbinieki, izmaksas nav jāpārnes uz  šo pozīciju.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Izmaksās neiekļauj kapitalizētās remonta izmaksas, kuras palielina pamatlīdzekļu atlikušo vērtību. Šajā pozīcijā uzskaitītās izmaksas noraksta pārskata periodā, kurā tās radušās.
</t>
    </r>
    <r>
      <rPr>
        <b/>
        <i/>
        <sz val="11"/>
        <color rgb="FFFF0000"/>
        <rFont val="Times New Roman"/>
        <family val="1"/>
        <charset val="186"/>
      </rPr>
      <t>!</t>
    </r>
    <r>
      <rPr>
        <i/>
        <sz val="11"/>
        <rFont val="Times New Roman"/>
        <family val="1"/>
        <charset val="186"/>
      </rPr>
      <t xml:space="preserve"> Remontu izmaksās iekļauj dzeramā ūdens sagatavošanas staciju un notekūdeņu attīrīšanas iekārtu tehnisko apkopju izmaksas, elektronisko iekārtu remontdarbiem, ūdenssaimniecības sistēmas objektu remontiem (plānotos un ārkārtas), ūdensapgādes un kanalizācijas inženiertīklu avāriju lokalizēšanas un likvidācijas darbiem, ūdensapgādes un kanalizācijas inženiertīklu skalošanai, izmaksas remontdarbos izmantojamās specializētās tehnikas/instrumentu nomai, administrācijas telpu remontiem, un citas līdzīga veida izmaksas.
</t>
    </r>
  </si>
  <si>
    <t>Iepirktā ūdens izmaksas, ja pakalpojuma nodrošināšanai Komersants iepērk ūdeni no cita komersanta tīkla</t>
  </si>
  <si>
    <t>Iepirktā ūdens izmaksas</t>
  </si>
  <si>
    <r>
      <rPr>
        <i/>
        <sz val="11"/>
        <color rgb="FFA6A6A6"/>
        <rFont val="Times New Roman"/>
        <family val="1"/>
        <charset val="186"/>
      </rPr>
      <t xml:space="preserve">Piemēram:
</t>
    </r>
    <r>
      <rPr>
        <b/>
        <i/>
        <sz val="11"/>
        <color rgb="FFA6A6A6"/>
        <rFont val="Times New Roman"/>
        <family val="1"/>
        <charset val="186"/>
      </rPr>
      <t xml:space="preserve">Iepirktā ūdens izmaksas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</si>
  <si>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Iekļauj izmaksas par lietošanai sagatavota ūdens iegādi no cita sabiedrisko ūdenssaimniecības pakalpojumu sniedzēja.</t>
    </r>
  </si>
  <si>
    <t>Attīrīšanai novadīto notekūdeņu izmaksas</t>
  </si>
  <si>
    <r>
      <rPr>
        <i/>
        <sz val="11"/>
        <color rgb="FFA6A6A6"/>
        <rFont val="Times New Roman"/>
        <family val="1"/>
        <charset val="186"/>
      </rPr>
      <t xml:space="preserve">Piemēram:
</t>
    </r>
    <r>
      <rPr>
        <b/>
        <i/>
        <sz val="11"/>
        <color rgb="FFA6A6A6"/>
        <rFont val="Times New Roman"/>
        <family val="1"/>
        <charset val="186"/>
      </rPr>
      <t xml:space="preserve">Izmaksas par notekūdeņu novadīšanu attīrīšanai citam komersantam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</si>
  <si>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par to notekūdeņu attīrīšanu, kas savākti no lietotājiem un nodoti attīrīšanai citam ūdenssaimniecības pakalpojumu sniedzējam.
</t>
    </r>
  </si>
  <si>
    <r>
      <rPr>
        <b/>
        <i/>
        <sz val="11"/>
        <color rgb="FFA6A6A6"/>
        <rFont val="Times New Roman"/>
        <family val="1"/>
        <charset val="186"/>
      </rPr>
      <t xml:space="preserve">Piemēram:
Gada pārskata un revīzijas izdevumi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</si>
  <si>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gada pārskata sagatavošanai un revīzijas veikšanai, naudas apgrozījuma blakus izdevumus, izmaksas par grāmatvedības ārpakalpojumiem, preses izdevumu iegādi, izmaksas sabiedrības informēšanai un citas līdzīga veida izmaksas.
</t>
    </r>
  </si>
  <si>
    <t>Materiālu izmaksas</t>
  </si>
  <si>
    <r>
      <rPr>
        <i/>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centralizēto ūdensapgādes un kanalizācijas sistēmu uzturēšanai un remontdarbiem nepieciešamo materiālu iegādes izmaksas, izmaksas materiālu iegādei ūdens rezervuāru un ūdenstorņu tvertņu dezinfekcijai, elektronisko iekārtu remontdarbiem, ūdenssaimniecības objektu remontiem, izmaksas ūdens sagatavošanai (ķīmiskie reaģenti, materiāli filtru maiņai un skalošanai), notekūdeņu attīrīšanai (reaģenti slāpekļa un fosfora atdalīšanai), notekūdeņu dūņu apstrādei (flokulanti) un citas līdzīga veida izmaksas.</t>
    </r>
  </si>
  <si>
    <t>Elektroenerģijas, kurināmā, siltumenerģijas, gāzes izmaksas (KOPSAVILKUMS)</t>
  </si>
  <si>
    <t>Elektroenerģijas izmaksas</t>
  </si>
  <si>
    <t>Kurināmā izmaksas</t>
  </si>
  <si>
    <t>Siltumenerģijas izmaksas</t>
  </si>
  <si>
    <t>Gāzes izmaksas</t>
  </si>
  <si>
    <t>Tabula norādīta kā piemērs, bet pamatojumam var iesniegt arī komersanta formu</t>
  </si>
  <si>
    <t>janvāris</t>
  </si>
  <si>
    <t>februāris</t>
  </si>
  <si>
    <t>marts</t>
  </si>
  <si>
    <t>aprīlis</t>
  </si>
  <si>
    <t>maijs</t>
  </si>
  <si>
    <t>jūnijs</t>
  </si>
  <si>
    <t>jūlijs</t>
  </si>
  <si>
    <t>augusts</t>
  </si>
  <si>
    <t>septembris</t>
  </si>
  <si>
    <t>oktobris</t>
  </si>
  <si>
    <t>novembris</t>
  </si>
  <si>
    <t>decembris</t>
  </si>
  <si>
    <t>Kopā 201_.gads</t>
  </si>
  <si>
    <t>Plānotais tarifu projektā</t>
  </si>
  <si>
    <t>kWh</t>
  </si>
  <si>
    <t>Cena, EUR</t>
  </si>
  <si>
    <t xml:space="preserve">Elektroenerģija </t>
  </si>
  <si>
    <t>Elektroenerģijas pārvadīšana</t>
  </si>
  <si>
    <t>Maksa par IA strāvas lielumu</t>
  </si>
  <si>
    <t>Kopā</t>
  </si>
  <si>
    <t>Kopā ūdens ražošanai</t>
  </si>
  <si>
    <t>Spiediena nodrošināšanas iekārta</t>
  </si>
  <si>
    <t>Kopā ūdens piegādei</t>
  </si>
  <si>
    <t>KOPĀ ŪDENSAPGĀDES PAKALPOJUMI</t>
  </si>
  <si>
    <t>Kanalizācijas sūkņu stacija Nr.1</t>
  </si>
  <si>
    <t>Kanalizācijas sūkņu stacija Nr.2</t>
  </si>
  <si>
    <t>Kanalizācijas sūkņu stacija Nr.3</t>
  </si>
  <si>
    <t>Kopā notekūdeņu savākšanai</t>
  </si>
  <si>
    <t>Notekūdeņu attīrīšanas iekārtas Nr.1</t>
  </si>
  <si>
    <t>Notekūdeņu attīrīšanas iekārtas Nr.2</t>
  </si>
  <si>
    <t>Kopā notekūdeņu attīrīšanai</t>
  </si>
  <si>
    <t>KOPĀ KANALIZĀCIJAS PAKALPOJUMI</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</si>
  <si>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administrācijas ēku, ūdenssaimniecības objektu (notekūdeņu attīrīšanas iekārtas, kanalizācijas sūkņu stacijas, ūdens sagatavošanas iekārtas, u. tml.) un ar ūdenssaimniecības pakalpojumu sniegšanu saistītu objektu (garāžas, darbnīcas u. tml.) apsardzes izdevumus.
</t>
    </r>
  </si>
  <si>
    <t>Transporta līdzeklis, ierīces</t>
  </si>
  <si>
    <t>Transportlīdzekļu izmantošanas mērķis</t>
  </si>
  <si>
    <t>Degvielas 
izmaksas, EUR</t>
  </si>
  <si>
    <t>Remonta, tehniskā apskates, u.c. izmaksas, EUR</t>
  </si>
  <si>
    <t>Piemēram:
VW Caddy GL6224</t>
  </si>
  <si>
    <t>Izmanto tehniskās daļas vadītājs ūdenssaimniecības objektu uzraudzībai, remontdarbu organizēšanai</t>
  </si>
  <si>
    <t>Pamatojumam pievienots konta Nr.__  apgrozījuma pārskats par __ .gadu, faktiski apmaksāti rēķini, ….</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</si>
  <si>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Iekļauj transportlīdzekļu un iekārtu degvielas, tehnisko apkopju, remontu un rezerves daļu iegādes izmaksas, izmaksas transportlīdzekļu tehniskajai apskatei un apdrošināšanai, transportlīdzekļa ekspluatācijas nodokli un uzņēmumu vieglo transportlīdzekļu nodokli, izmaksas par transportlīdzekļu nomu (t.sk. operatīvā līzinga maksājumus), līzinga procentus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</si>
  <si>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Administrācijas ēkas noma
</t>
    </r>
    <r>
      <rPr>
        <i/>
        <sz val="11"/>
        <color rgb="FFA6A6A6"/>
        <rFont val="Times New Roman"/>
        <family val="1"/>
        <charset val="186"/>
      </rPr>
      <t>Pamatojumam pievienots līgums Nr.___, faktiski apmaksāts rēķins, konta Nr.__  apgrozījuma pārskats par __ .gadu …</t>
    </r>
  </si>
  <si>
    <r>
      <rPr>
        <i/>
        <sz val="11"/>
        <color rgb="FFFF0000"/>
        <rFont val="Times New Roman"/>
        <family val="1"/>
        <charset val="186"/>
      </rPr>
      <t xml:space="preserve">INFORMĀCIJAI
</t>
    </r>
    <r>
      <rPr>
        <i/>
        <sz val="11"/>
        <color rgb="FF000000"/>
        <rFont val="Times New Roman"/>
        <family val="1"/>
        <charset val="186"/>
      </rPr>
      <t xml:space="preserve">
</t>
    </r>
    <r>
      <rPr>
        <b/>
        <i/>
        <sz val="11"/>
        <color rgb="FFFF0000"/>
        <rFont val="Times New Roman"/>
        <family val="1"/>
        <charset val="186"/>
      </rPr>
      <t>!</t>
    </r>
    <r>
      <rPr>
        <b/>
        <i/>
        <sz val="11"/>
        <color rgb="FF000000"/>
        <rFont val="Times New Roman"/>
        <family val="1"/>
        <charset val="186"/>
      </rPr>
      <t xml:space="preserve"> </t>
    </r>
    <r>
      <rPr>
        <i/>
        <sz val="11"/>
        <rFont val="Times New Roman"/>
        <family val="1"/>
        <charset val="186"/>
      </rPr>
      <t>Iekļauj zemes un nekustamā īpašuma nomas maksu</t>
    </r>
    <r>
      <rPr>
        <i/>
        <sz val="11"/>
        <color rgb="FF000000"/>
        <rFont val="Times New Roman"/>
        <family val="1"/>
        <charset val="186"/>
      </rPr>
      <t xml:space="preserve">.
</t>
    </r>
  </si>
  <si>
    <r>
      <rPr>
        <i/>
        <sz val="11"/>
        <color rgb="FFA6A6A6"/>
        <rFont val="Times New Roman"/>
        <family val="1"/>
        <charset val="186"/>
      </rPr>
      <t xml:space="preserve">Piemēram:
</t>
    </r>
    <r>
      <rPr>
        <b/>
        <i/>
        <sz val="11"/>
        <color rgb="FFA6A6A6"/>
        <rFont val="Times New Roman"/>
        <family val="1"/>
        <charset val="186"/>
      </rPr>
      <t xml:space="preserve">Ražošanas darbinieku veselības apdrošināšana
</t>
    </r>
    <r>
      <rPr>
        <i/>
        <sz val="11"/>
        <color rgb="FFA6A6A6"/>
        <rFont val="Times New Roman"/>
        <family val="1"/>
        <charset val="186"/>
      </rPr>
      <t>Pamatojumam pievienots apdrošināšanas izmaksu aprēķins, apdrošināšanas polise Nr.__,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</si>
  <si>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nekustamā īpašuma apdrošināšanai, civiltiesiskajai apdrošināšanai, darbinieku veselības un nelaimes gadījumu apdrošināšanai.
</t>
    </r>
  </si>
  <si>
    <r>
      <rPr>
        <i/>
        <sz val="11"/>
        <color rgb="FFA6A6A6"/>
        <rFont val="Times New Roman"/>
        <family val="1"/>
        <charset val="186"/>
      </rPr>
      <t xml:space="preserve">Piemēram:
</t>
    </r>
    <r>
      <rPr>
        <b/>
        <i/>
        <sz val="11"/>
        <color rgb="FFA6A6A6"/>
        <rFont val="Times New Roman"/>
        <family val="1"/>
        <charset val="186"/>
      </rPr>
      <t xml:space="preserve">Fiksētie sakaru pakalpojumi
</t>
    </r>
    <r>
      <rPr>
        <i/>
        <sz val="11"/>
        <color rgb="FFA6A6A6"/>
        <rFont val="Times New Roman"/>
        <family val="1"/>
        <charset val="186"/>
      </rPr>
      <t>Pamatojumam iesniegts konta Nr.__  apgrozījuma pārskats par __ .gadu, faktiski apmaksāti rēķini</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</si>
  <si>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fiksēto un mobilo sakaru pakalpojumiem, interneta pakalpojumiem, izmaksas pasta pakalpojumiem.
</t>
    </r>
  </si>
  <si>
    <r>
      <rPr>
        <i/>
        <sz val="11"/>
        <color rgb="FFA6A6A6"/>
        <rFont val="Times New Roman"/>
        <family val="1"/>
        <charset val="186"/>
      </rPr>
      <t xml:space="preserve">Piemēram:
</t>
    </r>
    <r>
      <rPr>
        <b/>
        <i/>
        <sz val="11"/>
        <color rgb="FFA6A6A6"/>
        <rFont val="Times New Roman"/>
        <family val="1"/>
        <charset val="186"/>
      </rPr>
      <t xml:space="preserve">Kancelejas preces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</si>
  <si>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kancelejas preču iegādi gan administrācijas, gan ūdenssaimniecības nozares vajadzībām.
</t>
    </r>
  </si>
  <si>
    <r>
      <rPr>
        <i/>
        <sz val="11"/>
        <color rgb="FFA6A6A6"/>
        <rFont val="Times New Roman"/>
        <family val="1"/>
        <charset val="186"/>
      </rPr>
      <t xml:space="preserve">Piemēram:
</t>
    </r>
    <r>
      <rPr>
        <b/>
        <i/>
        <sz val="11"/>
        <color rgb="FFA6A6A6"/>
        <rFont val="Times New Roman"/>
        <family val="1"/>
        <charset val="186"/>
      </rPr>
      <t xml:space="preserve">Ūdenssaimniecības speciālistu kvalifikācijas celšanas apmācības
</t>
    </r>
    <r>
      <rPr>
        <i/>
        <sz val="11"/>
        <color rgb="FFA6A6A6"/>
        <rFont val="Times New Roman"/>
        <family val="1"/>
        <charset val="186"/>
      </rPr>
      <t>Pamatojumam pievienots konta Nr.__  apgrozījuma pārskats par __ .gadu, plānotās mācības __.gadā</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</si>
  <si>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Iekļauj izmaksas gan administrācijas, gan ūdenssaimniecības nozares darbinieku apmācībām.</t>
    </r>
  </si>
  <si>
    <r>
      <rPr>
        <b/>
        <i/>
        <sz val="11"/>
        <color rgb="FFA6A6A6"/>
        <rFont val="Times New Roman"/>
        <family val="1"/>
        <charset val="186"/>
      </rPr>
      <t xml:space="preserve">Piemēram:
Jurista pakalpojumi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</si>
  <si>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juristu, t.sk. zvērinātu notāru, pakalpojumiem, izmaksas par parādu atgūšanu par ūdenssaimniecības pakalpojumu sniegšanu līdz piederības robežai dzīvojamās mājās un no juridiskām personām (neiekļauj izmaksas parādu atgūšanai no dzīvokļu īpašniekiem daudzdzīvokļu mājās tiešo norēķinu gadījumos)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</si>
  <si>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Dzeramā ūdens ķīmiskās un mikrobioloģiskās analīzes
</t>
    </r>
    <r>
      <rPr>
        <i/>
        <sz val="11"/>
        <color rgb="FFA6A6A6"/>
        <rFont val="Times New Roman"/>
        <family val="1"/>
        <charset val="186"/>
      </rPr>
      <t>Pamatojumam pievienots dzeramā ūdens monitoringa plāns, konta Nr.__  apgrozījuma pārskats par __ .gadu, faktiski apmaksāti rēķini,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</si>
  <si>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dzeramā ūdens un notekūdeņu analīžu veikšanai.
</t>
    </r>
  </si>
  <si>
    <r>
      <rPr>
        <i/>
        <sz val="11"/>
        <color rgb="FFA6A6A6"/>
        <rFont val="Times New Roman"/>
        <family val="1"/>
        <charset val="186"/>
      </rPr>
      <t xml:space="preserve">Piemēram:
</t>
    </r>
    <r>
      <rPr>
        <b/>
        <i/>
        <sz val="11"/>
        <color rgb="FFA6A6A6"/>
        <rFont val="Times New Roman"/>
        <family val="1"/>
        <charset val="186"/>
      </rPr>
      <t xml:space="preserve">Pieredzes apmaiņas braucieni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</si>
  <si>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dienesta komandējumiem un darba braucieniem.
</t>
    </r>
  </si>
  <si>
    <r>
      <rPr>
        <i/>
        <sz val="11"/>
        <color rgb="FFA6A6A6"/>
        <rFont val="Times New Roman"/>
        <family val="1"/>
        <charset val="186"/>
      </rPr>
      <t xml:space="preserve">Piemēram:
</t>
    </r>
    <r>
      <rPr>
        <b/>
        <i/>
        <sz val="11"/>
        <color rgb="FFA6A6A6"/>
        <rFont val="Times New Roman"/>
        <family val="1"/>
        <charset val="186"/>
      </rPr>
      <t xml:space="preserve">Latvijas ūdensapgādes un kanalizācijas uzņēmumu asociācijas biedra nauda
</t>
    </r>
    <r>
      <rPr>
        <i/>
        <sz val="11"/>
        <color rgb="FFA6A6A6"/>
        <rFont val="Times New Roman"/>
        <family val="1"/>
        <charset val="186"/>
      </rPr>
      <t>Pamatojumam pievienots konta Nr.__  apgrozījuma pārskats par __ .gadu</t>
    </r>
  </si>
  <si>
    <r>
      <rPr>
        <i/>
        <sz val="11"/>
        <color rgb="FFA6A6A6"/>
        <rFont val="Times New Roman"/>
        <family val="1"/>
        <charset val="186"/>
      </rPr>
      <t xml:space="preserve">Piemēram:
</t>
    </r>
    <r>
      <rPr>
        <b/>
        <i/>
        <sz val="11"/>
        <color rgb="FFA6A6A6"/>
        <rFont val="Times New Roman"/>
        <family val="1"/>
        <charset val="186"/>
      </rPr>
      <t xml:space="preserve">Nodeva par sabiedrisko pakalpojumu regulēšanu
</t>
    </r>
    <r>
      <rPr>
        <i/>
        <sz val="11"/>
        <color rgb="FFA6A6A6"/>
        <rFont val="Times New Roman"/>
        <family val="1"/>
        <charset val="186"/>
      </rPr>
      <t>Pamatojumam pievienots konta Nr.__  apgrozījuma pārskats par __ .gadu, ...</t>
    </r>
  </si>
  <si>
    <t>Kredīta procentu maksājumi un pamatsummas atmaksa</t>
  </si>
  <si>
    <r>
      <rPr>
        <i/>
        <sz val="11"/>
        <color rgb="FFA6A6A6"/>
        <rFont val="Times New Roman"/>
        <family val="1"/>
        <charset val="186"/>
      </rPr>
      <t xml:space="preserve">Piemēram:
</t>
    </r>
    <r>
      <rPr>
        <b/>
        <i/>
        <sz val="11"/>
        <color rgb="FFA6A6A6"/>
        <rFont val="Times New Roman"/>
        <family val="1"/>
        <charset val="186"/>
      </rPr>
      <t xml:space="preserve">Kredīta procentu maksājumi
</t>
    </r>
    <r>
      <rPr>
        <i/>
        <sz val="11"/>
        <color rgb="FFA6A6A6"/>
        <rFont val="Times New Roman"/>
        <family val="1"/>
        <charset val="186"/>
      </rPr>
      <t>Pamatojumam pievienots kredīta līgums Nr._ , kredīta atmaksas grafiks, pārskats par veiktajiem maksājumiem,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</si>
  <si>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Ilgtermiņa kredīta (5 gadi un ilgāk) procentu maksājumus var iekļaut, ja ilgtermiņa kredīts izmantots jaunu pamatlīdzekļu izveidošanai ūdenssaimniecības pakalpojuma sniegšanai (Metodikas 36.punkts). 
</t>
    </r>
    <r>
      <rPr>
        <b/>
        <i/>
        <sz val="11"/>
        <color rgb="FFFF0000"/>
        <rFont val="Times New Roman"/>
        <family val="1"/>
        <charset val="186"/>
      </rPr>
      <t>!</t>
    </r>
    <r>
      <rPr>
        <i/>
        <sz val="11"/>
        <rFont val="Times New Roman"/>
        <family val="1"/>
        <charset val="186"/>
      </rPr>
      <t xml:space="preserve"> Īstermiņa kredīta (līdz 5 gadi) procentu maksājumus var iekļaut gadījumā, ja attiecīgais kredīts ir saistīts ar jaunu pamatlīdzekļu izveidošanu un ir paredzēta naudas līdzekļu piesaistīšana no valsts, pašvaldības, ārvalsts, Eiropas Savienības, citas starptautiskas organizācijas vai institūcijas (Metodikas 36.punkts).
</t>
    </r>
    <r>
      <rPr>
        <b/>
        <i/>
        <sz val="11"/>
        <color rgb="FFFF0000"/>
        <rFont val="Times New Roman"/>
        <family val="1"/>
        <charset val="186"/>
      </rPr>
      <t>!</t>
    </r>
    <r>
      <rPr>
        <i/>
        <sz val="11"/>
        <rFont val="Times New Roman"/>
        <family val="1"/>
        <charset val="186"/>
      </rPr>
      <t xml:space="preserve"> Kredīta pamatsummas atmaksu var iekļaut, ja kredīta atmaksas laiks ir 5 gadi un ilgāk, un, ja tarifu projektā netiek iekļauts par attiecīgo kredītu iegādātu pamatlīdzekļu nolietojums (Metodikas 37.punkts).
</t>
    </r>
    <r>
      <rPr>
        <b/>
        <i/>
        <sz val="11"/>
        <color rgb="FFFF0000"/>
        <rFont val="Times New Roman"/>
        <family val="1"/>
        <charset val="186"/>
      </rPr>
      <t>!</t>
    </r>
    <r>
      <rPr>
        <i/>
        <sz val="11"/>
        <rFont val="Times New Roman"/>
        <family val="1"/>
        <charset val="186"/>
      </rPr>
      <t xml:space="preserve"> Ja Komersants izmanto metodikas 37.punktā paredzēto ilgtermiņa kredīta pamatsummas atmaksas iekļaušanu tarifos, tad aprēķināto nolietojumu samazina par metodikas 37.punktā norādīto pamatlīdzekļu atlikušajai vērtībai atbilstošo nolietojuma summu.
</t>
    </r>
  </si>
  <si>
    <t>Ieņēmumu pamatojuma pozīcijas</t>
  </si>
  <si>
    <t>Ieņēmumi kopā</t>
  </si>
  <si>
    <t>Uz ūdenssaimniecības nozari attiecināmie ieņēmumi.</t>
  </si>
  <si>
    <t>Uz tarifa projektu attiecinātie ieņēmumi, sadalījumā pa pakalpojumu veidiem</t>
  </si>
  <si>
    <r>
      <rPr>
        <i/>
        <sz val="11"/>
        <color rgb="FFA6A6A6"/>
        <rFont val="Times New Roman"/>
        <family val="1"/>
        <charset val="186"/>
      </rPr>
      <t xml:space="preserve">Piemēram:
</t>
    </r>
    <r>
      <rPr>
        <b/>
        <i/>
        <sz val="11"/>
        <color rgb="FFA6A6A6"/>
        <rFont val="Times New Roman"/>
        <family val="1"/>
        <charset val="186"/>
      </rPr>
      <t xml:space="preserve">Ieņēmumi par virslimita piesārņojuma notekūdeņu attīrīšanu
</t>
    </r>
    <r>
      <rPr>
        <i/>
        <sz val="11"/>
        <color rgb="FFA6A6A6"/>
        <rFont val="Times New Roman"/>
        <family val="1"/>
        <charset val="186"/>
      </rPr>
      <t>Pamatojumam pievienots līgums Nr._ , par virslimita notekūdeņu attīrīšanu, konta pārskats</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</si>
  <si>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Ja Komersants centralizētajā kanalizācijas sistēmā pieņem notekūdeņus ar virslimita piesārņojumu (ar augstāku vielu pieļaujamo koncentrāciju, nekā noteikts normatīvajos aktos), ar šāda veida notekūdeņu attīrīšanas procesu saistītās izmaksas attiecina, izmantojot Komersanta grāmatvedības politikā vai citā iekšējā dokumentā norādīto metodi, vai arī notekūdeņu attīrīšanas pakalpojuma tarifa projektā iekļautās pilnās izmaksas Komersants samazina par saskaņā ar normatīvajiem aktiem aprēķinātajiem ieņēmumiem, kas gūti par notekūdeņu ar virslimita piesārņojuma attīrīšanu un reizināti ar koeficientu, kas nav mazāks par 0,93.
</t>
    </r>
    <r>
      <rPr>
        <b/>
        <i/>
        <sz val="11"/>
        <color rgb="FFFF0000"/>
        <rFont val="Times New Roman"/>
        <family val="1"/>
        <charset val="186"/>
      </rPr>
      <t>!</t>
    </r>
    <r>
      <rPr>
        <i/>
        <sz val="11"/>
        <rFont val="Times New Roman"/>
        <family val="1"/>
        <charset val="186"/>
      </rPr>
      <t xml:space="preserve"> Ja Komersanta ieņēmumi no ūdenssaimniecības pakalpojumu sniegšanas kopējos Komersanta ieņēmumos no pakalpojumu sniegšanas veido vairāk kā 95%, Komersants var neveikt izmaksu nodalīšanu starp ūdenssaimniecības pakalpojumu sniegšanu un citu pakalpojumu sniegšanu. Šādā gadījumā Komersants uz tarifa projektu attiecināmās izmaksas samazina par ieņēmumiem no citu pakalpojumu sniegšanas, kas reizinātas ar koeficientu, kas nav mazāks par 0,93.
</t>
    </r>
  </si>
  <si>
    <t>Ieņēmumi, kas koriģēti ar kurināmā iegādes un tālāk pārdošanai iepirktās siltumenerģijas izmaksām 2017.gadā, EUR</t>
  </si>
  <si>
    <t>Jaudas komponente</t>
  </si>
  <si>
    <t>Iepirktā ūdens izmaksas, ja pakalpojumu nodrošināšanai Komersants iepērk ūdeni no cita komersanta</t>
  </si>
  <si>
    <t>Attīrīšanai novadīto notekūdeņu izmaksas, ja Komersants novada savāktos notekūdeņus cita komersanta centralizētajā kanalizācijas sistēmā</t>
  </si>
  <si>
    <t>Litri</t>
  </si>
  <si>
    <t>Cena par litru, EUR bez PVN</t>
  </si>
  <si>
    <t>tai skaitā kopš 2000.gada ierīkoto un pārbūvēto ūdensapgādes inženiertīklu garums, km tarifa projekta iesniegšanas brīdī</t>
  </si>
  <si>
    <t>tai skaitā kopš 2000.gada ierīkoto un pārbūvēto ūdensapgādes inženiertīklu garums, km uz pārskata gada 31.decembri</t>
  </si>
  <si>
    <t>tai skaitā kopš 2000.gada ierīkoto un pārbūvēto kanalizācijas pašteces inženiertīklu garums, km tarifa projekta iesniegšanas brīdī</t>
  </si>
  <si>
    <t>tai skaitā kopš 2000.gada ierīkoto un pārbūvēto kanalizācijas spiedvadu garums, km tarifa projekta iesniegšanas brīdī</t>
  </si>
  <si>
    <t>tai skaitā kopš 2000.gada ierīkoto un pārbūvēto kanalizācijas pašteces inženiertīklu garums, km uz pārskata gada 31.decembri</t>
  </si>
  <si>
    <t>tai skaitā kopš 2000.gada ierīkoto un pārbūvēto kanalizācijas spiedvadu garums, km  uz pārskata gada 31.decembri</t>
  </si>
  <si>
    <t>Dzeramā ūdens ieguves darba urbumu skaits (gab.)</t>
  </si>
  <si>
    <t>pirmā pacēluma sūknis (ūdens ražošanas objektu skaits)</t>
  </si>
  <si>
    <t>pirmā pacēluma sūknis + spiedkatls (ūdens ražošanas objektu skaits)</t>
  </si>
  <si>
    <t>ūdenstornis (ūdens ražošanas objektu skaits)</t>
  </si>
  <si>
    <t>otrā pacēluma sūkņu stacija (ūdens ražošanas objektu skaits)</t>
  </si>
  <si>
    <t>kombinēti – otrā pacēluma sūkņu stacija un ūdenstornis (ūdens ražošanas objektu skaits)</t>
  </si>
  <si>
    <t>ūdens rezerves netiek  nodrošinātas (ūdens ražošanas objektu skaits)</t>
  </si>
  <si>
    <t>Rezervuāru skaits</t>
  </si>
  <si>
    <t>Ūdenstorņu skaits</t>
  </si>
  <si>
    <t>Ūdens ieguve</t>
  </si>
  <si>
    <t>Ūdens sagatavošana</t>
  </si>
  <si>
    <t>mehāniskās attīrīšanas iekārtu skaits</t>
  </si>
  <si>
    <t>jonu apmaiņas iekārtu skaits</t>
  </si>
  <si>
    <t>Spiediena nodrošināšana</t>
  </si>
  <si>
    <t>Spiediena paaugstināšana ūdens piegādes posmā (sūkņu staciju skaits)</t>
  </si>
  <si>
    <t>Ūdens rezervju nodrošināšana</t>
  </si>
  <si>
    <t>ūdens ražošanas objektu skaits bez sagatavošanas</t>
  </si>
  <si>
    <t>Kanalizācijas sūkņu stacijas (kopējais sūkņu staciju skaits), tai skaitā ar ražību:</t>
  </si>
  <si>
    <t>0 – 10 l/s (gab.)</t>
  </si>
  <si>
    <t>11 – 100 l/s (gab.)</t>
  </si>
  <si>
    <t>≥ 5001 l/s (gab.)</t>
  </si>
  <si>
    <t>Avāriju skaits kanalizācijas sūkņu stacijās 201_.gadā (gab.)</t>
  </si>
  <si>
    <t>Avāriju skaits kanalizācijas inženiertīklos 201_.gadā (gab.)</t>
  </si>
  <si>
    <t>Notekūdeņu pārsūknēšana</t>
  </si>
  <si>
    <t>101 – 500 l/s (gab.)</t>
  </si>
  <si>
    <t>Notekūdeņu attīrīšana (kopējais iekārtu skaits), tai skaitā:</t>
  </si>
  <si>
    <t>pirmējās attīrīšanas iekārtu skaits</t>
  </si>
  <si>
    <t>pirmējās un otrējās attīrīšanas iekārtu skaits</t>
  </si>
  <si>
    <t>pirmējās, otrējās un trešējās attīrīšanas iekārtu skaits</t>
  </si>
  <si>
    <t>Avāriju skaits kanalizācijas inženiertīklos pārskata gadā (gab.)</t>
  </si>
  <si>
    <t>Avāriju skaits kanalizācijas sūkņu stacijās pārskata gadā (gab.)</t>
  </si>
  <si>
    <t>Avāriju skaits ūdensapgādes inženiertīklos pārskata gadā (gab.)</t>
  </si>
  <si>
    <t>Kopējais dzeramā ūdens sagatavošanas iekārtu skaits</t>
  </si>
  <si>
    <t>Ūdens ražošana</t>
  </si>
  <si>
    <t>Nošķirtu ūdensapgādes sistēmu skaits (gab.)</t>
  </si>
  <si>
    <t>Spiediena nodrošināšanas risinājums:</t>
  </si>
  <si>
    <t>Ūdens rezervju nodrošināšanas risinājums:</t>
  </si>
  <si>
    <t>Tarifu projektā prognozētais elektroenerģijas patēriņš ūdens ražošanas pakalpojumu nodrošināšanai (kWh/gadā)</t>
  </si>
  <si>
    <t>Ūdensapgādes inženiertīklu garums (km)</t>
  </si>
  <si>
    <t>Avāriju skaits ūdensapgādes inženiertīklos 201_.gadā (gab.)</t>
  </si>
  <si>
    <t>Pieslēgumu skaits centralizētajām kanalizācijas sistēmām (izvadi) (gab.)</t>
  </si>
  <si>
    <t>Kanalizācijas pašteces inženiertīklu garums (km)</t>
  </si>
  <si>
    <t>Kanalizācijas spiedvadu garums (km)</t>
  </si>
  <si>
    <t>Tarifu projektā prognozētais elektroenerģijas patēriņš notekūdeņu savākšanas pakalpojumu nodrošināšanai (kWh/gadā)</t>
  </si>
  <si>
    <t>ŪDENSAPGĀDES PAKALPOJUMI</t>
  </si>
  <si>
    <t>Pieslēgumu skaits centralizētajām ūdensapgādes sistēmām (ievadi) (gab.)</t>
  </si>
  <si>
    <t>Dzeramā ūdens sagatavošana (kopējais ūdens sagatavošanas iekārtu skaits), tai skaitā:</t>
  </si>
  <si>
    <r>
      <t>Ūdens sagatavošanas iekārtu ražība (m</t>
    </r>
    <r>
      <rPr>
        <i/>
        <vertAlign val="superscript"/>
        <sz val="9"/>
        <color rgb="FF000000"/>
        <rFont val="Times New Roman"/>
        <family val="1"/>
        <charset val="186"/>
      </rPr>
      <t>3</t>
    </r>
    <r>
      <rPr>
        <i/>
        <sz val="9"/>
        <color rgb="FF000000"/>
        <rFont val="Times New Roman"/>
        <family val="1"/>
        <charset val="186"/>
      </rPr>
      <t>/h)</t>
    </r>
  </si>
  <si>
    <t>5.3.</t>
  </si>
  <si>
    <t>5.4.</t>
  </si>
  <si>
    <t>5.5.</t>
  </si>
  <si>
    <t>6.1.</t>
  </si>
  <si>
    <t>6.2.</t>
  </si>
  <si>
    <t>6.3.</t>
  </si>
  <si>
    <t>Tarifu projektā prognozētais elektroenerģijas patēriņš ūdens piegādes pakalpojumu nodrošināšanai (kWh/gadā)</t>
  </si>
  <si>
    <t>KANALIZĀCIJAS PAKALPOJUMI</t>
  </si>
  <si>
    <t>13.</t>
  </si>
  <si>
    <t>Nošķirtu kanalizācijas sistēmu skaits (gab.)</t>
  </si>
  <si>
    <t>14.</t>
  </si>
  <si>
    <t>15.</t>
  </si>
  <si>
    <t>16.</t>
  </si>
  <si>
    <t>17.</t>
  </si>
  <si>
    <t>18.</t>
  </si>
  <si>
    <t>19.</t>
  </si>
  <si>
    <t>19.1.</t>
  </si>
  <si>
    <t>19.2.</t>
  </si>
  <si>
    <t>19.3.</t>
  </si>
  <si>
    <t>19.4.</t>
  </si>
  <si>
    <t>20.</t>
  </si>
  <si>
    <t>21.</t>
  </si>
  <si>
    <t>21.1.</t>
  </si>
  <si>
    <t>21.2.</t>
  </si>
  <si>
    <t>21.3.</t>
  </si>
  <si>
    <t>21.4.</t>
  </si>
  <si>
    <r>
      <t>Notekūdeņu attīrīšanas iekārtu ražība (m</t>
    </r>
    <r>
      <rPr>
        <vertAlign val="superscript"/>
        <sz val="9"/>
        <color rgb="FF000000"/>
        <rFont val="Times New Roman"/>
        <family val="1"/>
        <charset val="186"/>
      </rPr>
      <t>3</t>
    </r>
    <r>
      <rPr>
        <sz val="9"/>
        <color rgb="FF000000"/>
        <rFont val="Times New Roman"/>
        <family val="1"/>
        <charset val="186"/>
      </rPr>
      <t>/dnn)</t>
    </r>
  </si>
  <si>
    <t>22.</t>
  </si>
  <si>
    <t>Tarifu projektā prognozētais elektroenerģijas patēriņš notekūdeņu attīrīšanas pakalpojumu nodrošināšanai (kWh/gadā)</t>
  </si>
  <si>
    <t xml:space="preserve">Ūdenssaimniecības sistēmu raksturojums </t>
  </si>
  <si>
    <t xml:space="preserve">    mehāniskā attīrīšana (iekārtu skaits)</t>
  </si>
  <si>
    <t xml:space="preserve">    atdzelžošana (iekārtu skaits)</t>
  </si>
  <si>
    <t xml:space="preserve">    jonu apmaiņa (iekārtu skaits)</t>
  </si>
  <si>
    <t xml:space="preserve">    membrānu tehnoloģijas (iekārtu skaits)</t>
  </si>
  <si>
    <t xml:space="preserve">    bez sagatavošanas (ūdens ražošanas objektu skaits)</t>
  </si>
  <si>
    <t xml:space="preserve">    pirmā pacēluma sūknis (ūdens ražošanas objektu skaits)</t>
  </si>
  <si>
    <t xml:space="preserve">    pirmā pacēluma sūknis + spiedkatls (ūdens ražošanas objektu skaits)</t>
  </si>
  <si>
    <t xml:space="preserve">    ūdenstornis (ūdens ražošanas objektu skaits)</t>
  </si>
  <si>
    <t xml:space="preserve">    otrā pacēluma sūkņu stacija (ūdens ražošanas objektu skaits)</t>
  </si>
  <si>
    <t xml:space="preserve">    ūdenstornis (ūdenstorņu skaits)</t>
  </si>
  <si>
    <t xml:space="preserve">    rezervuārs (rezervuāru skaits)</t>
  </si>
  <si>
    <t xml:space="preserve">    0 – 10 l/s (gab.)</t>
  </si>
  <si>
    <t xml:space="preserve">    11 – 100 l/s (gab.)</t>
  </si>
  <si>
    <t xml:space="preserve">    101 – 500 l/s (gab.)</t>
  </si>
  <si>
    <t xml:space="preserve">    ≥ 5001 l/s (gab.)</t>
  </si>
  <si>
    <t xml:space="preserve">    pirmējā attīrīšana, (iekārtu skaits)</t>
  </si>
  <si>
    <t xml:space="preserve">    pirmējā un otrējā attīrīšana, (iekārtu skaits)</t>
  </si>
  <si>
    <t xml:space="preserve">    pirmējā, otrējā un trešējā attīrīšana, (iekārtu skaits)</t>
  </si>
  <si>
    <t xml:space="preserve">    kombinēti – otrā pacēluma sūkņu stacija un ūdenstornis (ūdens ražošanas 
    objektu skaits)</t>
  </si>
  <si>
    <t>Pēc 2000.gada rekonstruēto kanalizācijas inženiertīklu 
(pašteces un spiedvadu) īpatsvars (%)</t>
  </si>
  <si>
    <t>atdzelžošanas iekārtu skaits</t>
  </si>
  <si>
    <t>membrānu tehnoloģiju iekārtu skaits</t>
  </si>
  <si>
    <t>Ūdens sagatavošanas iekārtu ražība (m³/h)</t>
  </si>
  <si>
    <t>Notekūdeņu attīrīšanas iekārtu ražība (m³/dnn)</t>
  </si>
  <si>
    <t>Pēc 2000.gada ierīkoto un pārbūvēto kanalizācijas inženiertīklu (pašteces un spiedvadu) īpatsvars (%)</t>
  </si>
  <si>
    <t>Pēc 2000.gada ierīkoto un pārbūvēto ūdensapgādes inženiertīklu īpatsvars (%)</t>
  </si>
  <si>
    <t>Vidējais ūdens zudumu apjoms 1 km ūdensapgādes inženiertīklu (m³/km/gadā)</t>
  </si>
  <si>
    <t>Vidējais pārējo attīrīto notekūdeņu apjoms 1 km kanalizācijas pašteces inženiertīklu (m³/km/gadā)</t>
  </si>
  <si>
    <r>
      <t>4.15.</t>
    </r>
    <r>
      <rPr>
        <vertAlign val="superscript"/>
        <sz val="10"/>
        <rFont val="Times New Roman"/>
        <family val="1"/>
        <charset val="186"/>
      </rPr>
      <t>1</t>
    </r>
  </si>
  <si>
    <r>
      <t>4.15.</t>
    </r>
    <r>
      <rPr>
        <vertAlign val="superscript"/>
        <sz val="10"/>
        <rFont val="Times New Roman"/>
        <family val="1"/>
        <charset val="186"/>
      </rPr>
      <t>2</t>
    </r>
  </si>
  <si>
    <t>Ūdens un notekūdeņu uzskaites mēraparātu iegādes un verifikācijas izmaksas</t>
  </si>
  <si>
    <t>Dūņu utilizācijas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</si>
  <si>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par notekūdeņu attīrīšanas iekārtās radušos lieko dūņu un dzeramā ūdens sagatavošanas stacijās radušos nogulšņu izvešanu un utilizāciju.
</t>
    </r>
  </si>
  <si>
    <t>Cena par 
utilizēšanu, EUR/t</t>
  </si>
  <si>
    <t>Tarifa aprēķinā 
iekļautie dati</t>
  </si>
  <si>
    <t>Pārskata gada dati</t>
  </si>
  <si>
    <t>Periods</t>
  </si>
  <si>
    <t>Komersanta nosaukums, 
kam nodotas dūņas vai nogulsnes</t>
  </si>
  <si>
    <t>Informācija par dūņu un nogulšņu utilizāciju</t>
  </si>
  <si>
    <t>ūdenssaimniecības pakalpojumi</t>
  </si>
  <si>
    <t xml:space="preserve">   Pārējās administrācijas izmaksas, kas nav iekļautas citur</t>
  </si>
  <si>
    <t xml:space="preserve">   Apsardzes izmaksas</t>
  </si>
  <si>
    <t xml:space="preserve">   Apdrošināšanas izmaksas</t>
  </si>
  <si>
    <t xml:space="preserve">   Sakaru pakalpojumu izmaksas</t>
  </si>
  <si>
    <t xml:space="preserve">   Kancelejas preču iegādes izmaksas</t>
  </si>
  <si>
    <t xml:space="preserve">   Personāla apmācību izmaksas</t>
  </si>
  <si>
    <t xml:space="preserve">   Juridisko pakalpojumu izmaksas</t>
  </si>
  <si>
    <t xml:space="preserve">   Dienesta komandējumu izmaksas</t>
  </si>
  <si>
    <t xml:space="preserve">   Nodevu maksājumi</t>
  </si>
  <si>
    <t>Ekspluatācijas izmaksas, EUR</t>
  </si>
  <si>
    <t>Maznozīmīgās izmaksas, EUR:</t>
  </si>
  <si>
    <t>Pārējās izmaksas, EUR</t>
  </si>
  <si>
    <t>Tarifu projektā iekļautās izmaksas</t>
  </si>
  <si>
    <t>Nodotais dūņu 
apjoms, t</t>
  </si>
  <si>
    <r>
      <t xml:space="preserve">Piemēram:
</t>
    </r>
    <r>
      <rPr>
        <b/>
        <i/>
        <sz val="11"/>
        <color rgb="FFA6A6A6"/>
        <rFont val="Times New Roman"/>
        <family val="1"/>
        <charset val="186"/>
      </rPr>
      <t xml:space="preserve">Izmaksas par notekūdeņu attīrīšanas iekārtās radušos lieko dūņu izvešanu
</t>
    </r>
    <r>
      <rPr>
        <i/>
        <sz val="11"/>
        <color rgb="FFA6A6A6"/>
        <rFont val="Times New Roman"/>
        <family val="1"/>
        <charset val="186"/>
      </rPr>
      <t>Pamatojumam pievienots konta Nr.__  apgrozījuma pārskats par __ .gadu</t>
    </r>
  </si>
  <si>
    <r>
      <t>9.</t>
    </r>
    <r>
      <rPr>
        <vertAlign val="superscript"/>
        <sz val="10"/>
        <rFont val="Times New Roman"/>
        <family val="1"/>
        <charset val="186"/>
      </rPr>
      <t>1</t>
    </r>
  </si>
  <si>
    <r>
      <t>Neparedzētās izmaksas saskaņā ar metodikas 17.</t>
    </r>
    <r>
      <rPr>
        <b/>
        <i/>
        <vertAlign val="superscript"/>
        <sz val="11"/>
        <rFont val="Times New Roman"/>
        <family val="1"/>
        <charset val="186"/>
      </rPr>
      <t>1</t>
    </r>
    <r>
      <rPr>
        <b/>
        <i/>
        <sz val="11"/>
        <rFont val="Times New Roman"/>
        <family val="1"/>
        <charset val="186"/>
      </rPr>
      <t xml:space="preserve"> punktu</t>
    </r>
  </si>
  <si>
    <t>Siltumapgādes pakalpojumi</t>
  </si>
  <si>
    <t>Pārējā saimnieciskā darbība</t>
  </si>
  <si>
    <t>Ūdensapgādes pakalpojumi</t>
  </si>
  <si>
    <t>Kanalizācijas pakalpojumi</t>
  </si>
  <si>
    <t>Maznozīmīgo izmaksu īpatsvars ekspluatācijas izmaksās, %</t>
  </si>
  <si>
    <t>Pārējo izmaksu īpatsvars ekspluatācijas izmaksās, %</t>
  </si>
  <si>
    <t>tarifu projektā
prognozētais apjoms, m³</t>
  </si>
  <si>
    <t>Tehnoloģiskā ūdens apjoma
īpatsvars Komersanta pašu iegūtā ūdens apjomā, %</t>
  </si>
  <si>
    <t>Lietotājiem piegādātā ūdens, m³</t>
  </si>
  <si>
    <t xml:space="preserve">Izmaksas, EUR/m³ </t>
  </si>
  <si>
    <t>No lietotājiem savāktie notekūdeņi, m³</t>
  </si>
  <si>
    <t>Ūdensapgādes 
pakalpojumu izmaksas (EUR/m³)</t>
  </si>
  <si>
    <t>Kanalizācijas 
pakalpojumu izmaksas (EUR/m³)</t>
  </si>
  <si>
    <t>Pakalpojumu apjoms, m³</t>
  </si>
  <si>
    <t>Sistēmā vidēji nodrošinātais spiediens, bar</t>
  </si>
  <si>
    <t>Kopējais elektroenerģijas patēriņš attiecīgajā ūdensapgādes sistēmā,  kWh pārskata gadā</t>
  </si>
  <si>
    <t>Elektroenerģijas patēriņš attiecīgās ūdensapgādes sistēmas piegādes posmā, kWh  pārskata gadā</t>
  </si>
  <si>
    <t>Elektroenerģijas patēriņš attiecīgās ūdensapgādes sistēmas ražošanas posmā, kWh  pārskata gadā</t>
  </si>
  <si>
    <t>Stundas vidējais elektroenerģijas patēriņš ūdens saražošanai, kWh</t>
  </si>
  <si>
    <t>Lietotājiem piegādātais ūdens,  pārskata gada apjoms m³</t>
  </si>
  <si>
    <t>Kopējais centralizētajā ūdensapgādes inženiertīklā padotais ūdens apjoms, m³</t>
  </si>
  <si>
    <t>Ūdens apjoms tehnoloģiskajām vajadzībām, m³</t>
  </si>
  <si>
    <t>Ūdens zudumu apjoms centralizētajos ūdensapgādes inženiertīklos, m³</t>
  </si>
  <si>
    <t>Piegādātā ūdens apjoms 1 pieslēgumā, m³</t>
  </si>
  <si>
    <t>Kopējie centralizētajā kanalizācijas inženiertīklā nonākušie notekūdeņi, kas novadīti attīrīšanai, m³</t>
  </si>
  <si>
    <t>Pārējie centralizētajā kanalizācijas inženiertīklā nonākušie notekūdeņi (infiltrāts), m³</t>
  </si>
  <si>
    <t>Pārējo attīrīto notekūdeņu apjoms 1 km pašteces inženiertīklu, m³</t>
  </si>
  <si>
    <t>Savākto notekūdeņu apjoms 1 pieslēgumā, m³</t>
  </si>
  <si>
    <t>No dabīgajiem ūdens avotiem ņemtais ūdens  (Komersanta paša iegūtais ūdens), pārskata gada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</si>
  <si>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pārskata gada apjoms, m³</t>
    </r>
  </si>
  <si>
    <t>Pašu iegūtais ūdens, kas padots centralizētajā ūdensapgādes inženiertīklā,  pārskata gada apjoms m³</t>
  </si>
  <si>
    <t>Pieslēgumu blīvums 1 km ūdensapgādes inženiertīklu (pieslēgumu skaits/inženiertīklu garums)</t>
  </si>
  <si>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kWh/m³</t>
    </r>
  </si>
  <si>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piegādei, kWh/m³</t>
    </r>
  </si>
  <si>
    <r>
      <t>Kopējais 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un piegādei, kWh/m³</t>
    </r>
  </si>
  <si>
    <t>Komersanta notekūdeņu attīrīšanas iekārtās attīrītie notekūdeņi, pārskata gada apjoms m³</t>
  </si>
  <si>
    <t>Citiem kanalizācijas pakalpojumu sniedzējiem attīrīšanai nodotie notekūdeņi, pārskata gada apjoms m³</t>
  </si>
  <si>
    <t>No lietotājiem savāktie notekūdeņi, pārskata gada apjoms m³</t>
  </si>
  <si>
    <t>Vidējais elektroenerģijas patēriņš 1m³ kopējā centralizētajā kanalizācijas inženiertīklā nonākušo notekūdeņu apjoma savākšanai, kWh/m³</t>
  </si>
  <si>
    <t>Vidējais elektroenerģijas patēriņš 1m³ kopējā centralizētajā kanalizācijas inženiertīklā nonākušo notekūdeņu apjoma attīrīšanai, kWh/m³</t>
  </si>
  <si>
    <t>Kopējais vidējais elektroenerģijas patēriņš 1m³ kopējā centralizētajā kanalizācijas inženiertīklā nonākušo notekūdeņu apjoma savākšanai un attīrīšanai, kWh/m³</t>
  </si>
  <si>
    <t>Vidējais  elektroenerģijas patēriņš 1m³ kopējā centralizētajā kanalizācijas inženiertīklā nonākušo notekūdeņu apjoma savākšanai, kWh/m³</t>
  </si>
  <si>
    <t>Kopējais vidējais  elektroenerģijas patēriņš 1m³ kopējā centralizētajā kanalizācijas inženiertīklā nonākušo notekūdeņu apjoma savākšanai un attīrīšanai, kWh/m³</t>
  </si>
  <si>
    <t xml:space="preserve">Elektroenerģijas patēriņš, attiecīgās kanalizācijas sistēmas notekūdeņu savākšanas posmā,  kWh pārskata gadā </t>
  </si>
  <si>
    <t xml:space="preserve">Elektroenerģijas patēriņš, attiecīgās kanalizācijas sistēmas notekūdeņu attīrīšanas posmā,  kWh pārskata gadā </t>
  </si>
  <si>
    <t>Kopējais elektroenerģijas patēriņš, attiecīgajā kanalizācijas sistēmā,  kWh pārskata gadā</t>
  </si>
  <si>
    <t>Pieslēgumu skaits (ūdens ievadi), tarifa projektā prognozētais</t>
  </si>
  <si>
    <t xml:space="preserve">Elektroenerģijas patēriņš attiecīgās ūdensapgādes sistēmas ražošanas posmā, tarifa projektā prognozētās kWh </t>
  </si>
  <si>
    <t xml:space="preserve">Elektroenerģijas patēriņš attiecīgās ūdensapgādes sistēmas piegādes posmā, tarifa projektā prognozētās kWh </t>
  </si>
  <si>
    <t xml:space="preserve">Kopējais elektroenerģijas patēriņš attiecīgajā ūdensapgādes sistēmā,   tarifa projektā prognozētās kWh </t>
  </si>
  <si>
    <t>No dabīgajiem ūdens avotiem ņemtais ūdens  (Komersanta paša iegūtais ūdens), tarifa projektā prognozētais apjoms, m³</t>
  </si>
  <si>
    <t>Pašu iegūtais ūdens, kas padots centralizētajā ūdensapgādes inženiertīklā, tarifa projektā prognozētais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</si>
  <si>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tarifa projektā  prognozētais apjoms, m³</t>
    </r>
  </si>
  <si>
    <t>Lietotājiem piegādātais ūdens, tarifa projektā  prognozētais apjoms, m³</t>
  </si>
  <si>
    <t>Pieslēgumu skaits (kanalizācijas izvadi), tarifa projektā prognozētais</t>
  </si>
  <si>
    <t xml:space="preserve">Elektroenerģijas patēriņš, attiecīgās kanalizācijas sistēmas notekūdeņu savākšanas posmā,  kWh prognozētās tarifa projektā </t>
  </si>
  <si>
    <t xml:space="preserve">Elektroenerģijas patēriņš, attiecīgās kanalizācijas sistēmas notekūdeņu attīrīšanas posmā,  kWh prognozētās tarifa projektā </t>
  </si>
  <si>
    <t xml:space="preserve">Kopējais elektroenerģijas patēriņš, attiecīgajā kanalizācijas sistēmā,  kWh prognozētās tarifa projektā </t>
  </si>
  <si>
    <t>No lietotājiem savāktie notekūdeņi, tarifa projektā prognozētais apjoms, m³</t>
  </si>
  <si>
    <t>Komersanta notekūdeņu attīrīšanas iekārtās attīrītie notekūdeņi,  tarifa projektā prognozētais apjoms, m³</t>
  </si>
  <si>
    <t>Citiem kanalizācijas pakalpojumu sniedzējiem attīrīšanai nodotie notekūdeņi,  tarifa projektā prognozētais apjoms, m³</t>
  </si>
  <si>
    <t>Vidējais ūdens zudumu apjoms 1 km ūdensapgādes inženiertīklu, m³</t>
  </si>
  <si>
    <t>Vidējais pārējo attīrīto notekūdeņu (infiltrāta) apjoms 1 km pašteces inženiertīklu, m³</t>
  </si>
  <si>
    <t>Sociālās apdrošināšanas izmaksas</t>
  </si>
  <si>
    <t>Vidējais pieslēgumu blīvums 1 km kanalizācijas pašteces inženiertīklu (pieslēgumu skaits/pašteces inženiertīklu garums)</t>
  </si>
  <si>
    <t>Citiem komersantiem nodoto notekūdeņu īpatsvars kopējā centralizētajā kanalizācijas inženiertīklā nonākušajā notekūdeņu apjomā, %</t>
  </si>
  <si>
    <t>Pieslēgumu blīvums 1 km kanalizācijas pašteces inženiertīklu (pieslēgumu skaits/pašteces inženiertīklu garums)</t>
  </si>
  <si>
    <r>
      <t xml:space="preserve">Piemēram:
</t>
    </r>
    <r>
      <rPr>
        <b/>
        <i/>
        <sz val="11"/>
        <color rgb="FFA6A6A6"/>
        <rFont val="Times New Roman"/>
        <family val="1"/>
        <charset val="186"/>
      </rPr>
      <t xml:space="preserve">Ķīmiskie reaģenti
</t>
    </r>
    <r>
      <rPr>
        <i/>
        <sz val="11"/>
        <color rgb="FFA6A6A6"/>
        <rFont val="Times New Roman"/>
        <family val="1"/>
        <charset val="186"/>
      </rPr>
      <t>Pamatojumam pievienots līgums Nr.__ faktiski apmaksāti rēķini, konta Nr.__  apgrozījuma pārskats par __ .gadu, …</t>
    </r>
  </si>
  <si>
    <t>Summa, EUR</t>
  </si>
  <si>
    <t>Ūdens sagatavošanas iekārtas</t>
  </si>
  <si>
    <t>Artēziskā aka Nr.1</t>
  </si>
  <si>
    <t>Oblig. iepirk. komp.(atjaunojamie)</t>
  </si>
  <si>
    <t>Oblig. iepirk. komp.(koģenerācija)</t>
  </si>
  <si>
    <r>
      <t xml:space="preserve">Piemēram:
</t>
    </r>
    <r>
      <rPr>
        <b/>
        <i/>
        <sz val="11"/>
        <color rgb="FFA6A6A6"/>
        <rFont val="Times New Roman"/>
        <family val="1"/>
        <charset val="186"/>
      </rPr>
      <t xml:space="preserve">Administrācijas ēkas apsardze
</t>
    </r>
    <r>
      <rPr>
        <i/>
        <sz val="11"/>
        <color rgb="FFA6A6A6"/>
        <rFont val="Times New Roman"/>
        <family val="1"/>
        <charset val="186"/>
      </rPr>
      <t>Pamatojumam iesniegts līgums Nr.___, faktiski apmaksāts rēķins, konta Nr.__  apgrozījuma pārskats par __ .gadu …</t>
    </r>
  </si>
  <si>
    <t>Kopējās utilizēšanas 
izmaksas, EUR</t>
  </si>
  <si>
    <t>Kopējās utilizēšanas 
izmaksas, EUR/t</t>
  </si>
  <si>
    <r>
      <t xml:space="preserve">Piemēram:
</t>
    </r>
    <r>
      <rPr>
        <b/>
        <i/>
        <sz val="11"/>
        <color rgb="FFA6A6A6"/>
        <rFont val="Times New Roman"/>
        <family val="1"/>
        <charset val="186"/>
      </rPr>
      <t xml:space="preserve">Dabas resursu nodoklis
</t>
    </r>
    <r>
      <rPr>
        <i/>
        <sz val="11"/>
        <color rgb="FFA6A6A6"/>
        <rFont val="Times New Roman"/>
        <family val="1"/>
        <charset val="186"/>
      </rPr>
      <t>Pamatojumam pievienots Valsts ieņēmumu dienestā iesniegtais pārskats par aprēķināto DRN pēdējos četros ceturkšņos, konta Nr.__  apgrozījuma pārskats par __ .gadu, ...</t>
    </r>
  </si>
  <si>
    <r>
      <t xml:space="preserve">INFORMĀCIJAI
</t>
    </r>
    <r>
      <rPr>
        <i/>
        <sz val="11"/>
        <color rgb="FFFF0000"/>
        <rFont val="Times New Roman"/>
        <family val="1"/>
        <charset val="186"/>
      </rPr>
      <t xml:space="preserve">
</t>
    </r>
    <r>
      <rPr>
        <b/>
        <i/>
        <sz val="11"/>
        <color rgb="FFFF0000"/>
        <rFont val="Times New Roman"/>
        <family val="1"/>
        <charset val="186"/>
      </rPr>
      <t>!</t>
    </r>
    <r>
      <rPr>
        <i/>
        <sz val="11"/>
        <rFont val="Times New Roman"/>
        <family val="1"/>
        <charset val="186"/>
      </rPr>
      <t xml:space="preserve"> Ja Maznozīmīgās izmaksas (Metodikas 34.3., 34.6., 34.9., 34.10., 34.11., 34.12., 34.13., 34.15. un 34.17.apakšpunkts) kopumā nepārsniedz 3 % no tarifa projektā iekļautajām ekspluatācijas izmaksām, minēto izmaksu pamatojošos dokumentus Komersants iesniedz vienīgi pēc Regulatora pieprasījuma
</t>
    </r>
    <r>
      <rPr>
        <i/>
        <sz val="11"/>
        <color rgb="FFFF0000"/>
        <rFont val="Times New Roman"/>
        <family val="1"/>
        <charset val="186"/>
      </rPr>
      <t xml:space="preserve">
! </t>
    </r>
    <r>
      <rPr>
        <i/>
        <sz val="11"/>
        <rFont val="Times New Roman"/>
        <family val="1"/>
        <charset val="186"/>
      </rPr>
      <t xml:space="preserve">Ja izmaksu pozīcijā "Pārējās izmaksas" izmaksas (Metodikas 34.16.apakšpunkts) nepārsniedz 3 % no tarifa projektā iekļautajām ekspluatācijas izmaksām, minēto izmaksu pamatojošos dokumentus Komersants iesniedz vienīgi pēc Regulatora pieprasījuma.
</t>
    </r>
  </si>
  <si>
    <t>Cena par 
transportēšanu, EUR/t</t>
  </si>
  <si>
    <t xml:space="preserve">    rezerves netiek  nodrošinātas (ūdens ražošanas objektu skaits)</t>
  </si>
  <si>
    <r>
      <t xml:space="preserve">Ūdensapgādes sistēmas raksturojums </t>
    </r>
    <r>
      <rPr>
        <sz val="16"/>
        <color rgb="FFFF0000"/>
        <rFont val="Times New Roman"/>
        <family val="1"/>
        <charset val="186"/>
      </rPr>
      <t>(tarifu projekta aprēķinam izmantotie prognozētie dati)</t>
    </r>
  </si>
  <si>
    <r>
      <t xml:space="preserve">Kanalizācijas sistēmas raksturojums </t>
    </r>
    <r>
      <rPr>
        <sz val="16"/>
        <color rgb="FFFF0000"/>
        <rFont val="Times New Roman"/>
        <family val="1"/>
        <charset val="186"/>
      </rPr>
      <t>(tarifu projekta aprēķinam izmantotie prognozētie dati)</t>
    </r>
  </si>
  <si>
    <t>Posteņi</t>
  </si>
  <si>
    <t>Nemateriālie ieguldījumi</t>
  </si>
  <si>
    <t>Koncesijas, patenti, licences, preču zīmes un tamlīdzīgas tiesības</t>
  </si>
  <si>
    <t>Nemateriālo ieguldījumu izveidošanas izmaksas</t>
  </si>
  <si>
    <t xml:space="preserve">Pamatlīdzekļi </t>
  </si>
  <si>
    <t>Zeme</t>
  </si>
  <si>
    <t xml:space="preserve">Ēkas un būves </t>
  </si>
  <si>
    <t>2.3.</t>
  </si>
  <si>
    <t>Iekārtas un mašīnas</t>
  </si>
  <si>
    <t>2.4.</t>
  </si>
  <si>
    <t>Pārējie pamatlīdzekļi un inventārs</t>
  </si>
  <si>
    <t xml:space="preserve">Vidējā svērtā kapitāla atdeves likme (wacc)
</t>
  </si>
  <si>
    <t xml:space="preserve">Kapitāla atdeve P=RAB*wacc (4.*5.) </t>
  </si>
  <si>
    <t>Kapitāla atdeves aprēķins</t>
  </si>
  <si>
    <t xml:space="preserve">Regulējamo aktīvu bāzes vērtība (RAB)  (1.+2.) </t>
  </si>
  <si>
    <t xml:space="preserve">                                                     paraksts</t>
  </si>
  <si>
    <t>Kapitāla atdeve</t>
  </si>
  <si>
    <t>Kapitāla izmaksas (1.+2.)</t>
  </si>
  <si>
    <t>3.1.</t>
  </si>
  <si>
    <t>3.2.</t>
  </si>
  <si>
    <t>54.</t>
  </si>
  <si>
    <t>5.6.</t>
  </si>
  <si>
    <t>5.7.</t>
  </si>
  <si>
    <t>5.8.</t>
  </si>
  <si>
    <t>5.9.</t>
  </si>
  <si>
    <t>5.10.</t>
  </si>
  <si>
    <t>5.11.</t>
  </si>
  <si>
    <t>5.12.</t>
  </si>
  <si>
    <t>513.</t>
  </si>
  <si>
    <t>5.14.</t>
  </si>
  <si>
    <t>5.15.</t>
  </si>
  <si>
    <r>
      <t>5.15.</t>
    </r>
    <r>
      <rPr>
        <vertAlign val="superscript"/>
        <sz val="10"/>
        <rFont val="Times New Roman"/>
        <family val="1"/>
        <charset val="186"/>
      </rPr>
      <t>1</t>
    </r>
  </si>
  <si>
    <r>
      <t>5.15.</t>
    </r>
    <r>
      <rPr>
        <vertAlign val="superscript"/>
        <sz val="10"/>
        <rFont val="Times New Roman"/>
        <family val="1"/>
        <charset val="186"/>
      </rPr>
      <t>2</t>
    </r>
  </si>
  <si>
    <t>5.16.</t>
  </si>
  <si>
    <t>5.17.</t>
  </si>
  <si>
    <t>Pilnās izmaksas  kopā EUR (1+2+3+4+5+6+7-8)</t>
  </si>
  <si>
    <t>*Citi pakalpojumi ietver sekojošus pakalpjumus:</t>
  </si>
  <si>
    <t>ieņēmumi no citu pakalpojumu sniegšanas*</t>
  </si>
  <si>
    <r>
      <t xml:space="preserve">INFORMĀCIJAI
</t>
    </r>
    <r>
      <rPr>
        <i/>
        <sz val="11"/>
        <color rgb="FFFF0000"/>
        <rFont val="Times New Roman"/>
        <family val="1"/>
        <charset val="186"/>
      </rPr>
      <t xml:space="preserve">! </t>
    </r>
    <r>
      <rPr>
        <i/>
        <sz val="11"/>
        <rFont val="Times New Roman"/>
        <family val="1"/>
        <charset val="186"/>
      </rPr>
      <t>Iekļauj  izmaksas ūdens un notekūdeņu komercuzskaites mēraparātu un ūdens un notekūdeņu uzskaites kontroles mēraparātu iegādei (ja minētie uzskaites mēraparāti nav iekļauti izmaksu pozīcijā “Pamatlīdzekļu nolietojums”), uzstādīšanai (ja uzstādīšanu neveic Komersanta personāls) un verifikācijai, komercuzskaites mēraparātu attālinātas nolasīšanas abonēšanas maksu.</t>
    </r>
    <r>
      <rPr>
        <i/>
        <u/>
        <sz val="11"/>
        <color rgb="FFFF0000"/>
        <rFont val="Times New Roman"/>
        <family val="1"/>
        <charset val="186"/>
      </rPr>
      <t xml:space="preserve">
</t>
    </r>
  </si>
  <si>
    <t>ieņēmumi no siltumapgādes pakalpojumu sniegšanas</t>
  </si>
  <si>
    <t>izmaksas siltumapgādes pakalpojumu sniegšanai</t>
  </si>
  <si>
    <t>no siltumapgādes pakalpojumu sniegšanas</t>
  </si>
  <si>
    <t>no  siltumapgādes pakalpojumu sniegšanas</t>
  </si>
  <si>
    <t>Vidējie un lielie uzņēmumi</t>
  </si>
  <si>
    <t>Mikro un mazie uzņēmumi</t>
  </si>
  <si>
    <t>Piemaksas vidēji mēnesī, EUR</t>
  </si>
  <si>
    <t>Darba devēja sociālais nodoklis (23,59%)</t>
  </si>
  <si>
    <r>
      <t xml:space="preserve"> ! Ja Maznozīmīgās izmaksas (Metodikas 34.3., 34.6., 34.9., 34.10., 34.11., 34.12., 34.13., 34.15. un 34.17.apakšpunkts) kopumā nepārsniedz 3 % no tarifa projektā iekļautajām ekspluatācijas izmaksām, minēto izmaksu pamatojošos dokumentus Komersants iesniedz vienīgi pēc Regulatora pieprasījuma, pēc </t>
    </r>
    <r>
      <rPr>
        <i/>
        <u/>
        <sz val="10"/>
        <color rgb="FFFF0066"/>
        <rFont val="Times New Roman"/>
        <family val="1"/>
        <charset val="186"/>
      </rPr>
      <t>visu maznozīmīgo izmaksu</t>
    </r>
    <r>
      <rPr>
        <i/>
        <sz val="10"/>
        <color rgb="FFFF0066"/>
        <rFont val="Times New Roman"/>
        <family val="1"/>
        <charset val="186"/>
      </rPr>
      <t xml:space="preserve"> datu ievades % pārbaudīt lapā "Maznozīmīgās un pārējās izmaksas".</t>
    </r>
  </si>
  <si>
    <r>
      <t xml:space="preserve">Vidējā svērtā aprēķinātā cena par elektroenerģijas iegādi </t>
    </r>
    <r>
      <rPr>
        <b/>
        <sz val="9"/>
        <rFont val="Times New Roman"/>
        <family val="1"/>
        <charset val="186"/>
      </rPr>
      <t>ūdenssaimniecībā</t>
    </r>
    <r>
      <rPr>
        <sz val="9"/>
        <rFont val="Times New Roman"/>
        <family val="1"/>
        <charset val="186"/>
      </rPr>
      <t>, EUR/kWh</t>
    </r>
  </si>
  <si>
    <t>Datums: __.__.202_</t>
  </si>
  <si>
    <t>Degvielas patēriņa norma uz 100 km / un vai uz 1 motorstundu</t>
  </si>
  <si>
    <t>Ūdens un notekūdeņu uzskaites mēraparātu iegādes un verifikācijas izmaksu aprēķins</t>
  </si>
  <si>
    <t>Dn</t>
  </si>
  <si>
    <t>Kopējais ierīkoto mēraparatu skaits</t>
  </si>
  <si>
    <t>Cena</t>
  </si>
  <si>
    <t>Izmaksas kopā, EUR</t>
  </si>
  <si>
    <r>
      <rPr>
        <b/>
        <sz val="10"/>
        <rFont val="Times New Roman"/>
        <family val="1"/>
        <charset val="186"/>
      </rPr>
      <t>Tarifa</t>
    </r>
    <r>
      <rPr>
        <b/>
        <sz val="10"/>
        <color theme="1"/>
        <rFont val="Times New Roman"/>
        <family val="1"/>
        <charset val="186"/>
      </rPr>
      <t xml:space="preserve"> projektā iekļauto mēraparātu skaits</t>
    </r>
  </si>
  <si>
    <r>
      <rPr>
        <b/>
        <sz val="11"/>
        <rFont val="Times New Roman"/>
        <family val="1"/>
        <charset val="186"/>
      </rPr>
      <t>Tarifa</t>
    </r>
    <r>
      <rPr>
        <b/>
        <sz val="11"/>
        <color theme="1"/>
        <rFont val="Times New Roman"/>
        <family val="1"/>
        <charset val="186"/>
      </rPr>
      <t xml:space="preserve"> projektā iekļautās izmaksas, EUR</t>
    </r>
  </si>
  <si>
    <t>Ūdensskaitītāju iegādes izmaksas</t>
  </si>
  <si>
    <t>Ūdens skaitītājs</t>
  </si>
  <si>
    <t>attālināti nolasāmie</t>
  </si>
  <si>
    <t>(elektromagnētiskie un ultraskaņas ūdens patēriņa skaitītāji)</t>
  </si>
  <si>
    <t>Radiomoduļu un impulsu sensoru iegādes izmaksas</t>
  </si>
  <si>
    <t xml:space="preserve">Radiomod. </t>
  </si>
  <si>
    <t>Impulsu sensors</t>
  </si>
  <si>
    <t>Ūdensskaitītāju verifikācija</t>
  </si>
  <si>
    <t>mehāniskie ūdens patēriņa skaitītāji</t>
  </si>
  <si>
    <t>Verificēšana jāveic 1x 4 gados</t>
  </si>
  <si>
    <t>elektromagnētiskie un ultraskaņas ūdens patēriņa skaitītāji</t>
  </si>
  <si>
    <t>Verificēšana jāveic 1x 6 gados</t>
  </si>
  <si>
    <t>Uzkrātais dūņu 
apjoms, t</t>
  </si>
  <si>
    <t>! Ja kopējās izmaksas, kas norādītas šajā izmaksu pozīcijā, nepārsniedz 3 % no tarifa projektā iekļautajām ekspluatācijas izmaksām, minēto izmaksu pamatojošos dokumentus Komersants iesniedz vienīgi pēc Regulatora pieprasījuma, pēc datu ievades % pārbaudīt lapā "Maznozīmīgās un pārējās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</si>
  <si>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mazvērtīgā inventāra iegādei, izmaksas darba aizsardzībai, biedra naudu nozares asociācijās, izmaksas ūdenssaimniecības objektu teritoriju uzturēšanai (tostarp iepirktajiem ārpakalpojumiem – zāles pļaušana, novadgrāvju sakārtošana u.tml.), izmaksas sadzīves atkritumu izvešanai, automatizēto datu vadības sistēmu uzturēšanai un apkopei , un  datorprogrammu, datoru un biroja iekārtu uzturēšanai un citas līdzīga veida izmaksas.
</t>
    </r>
    <r>
      <rPr>
        <i/>
        <sz val="11"/>
        <color rgb="FFFF0000"/>
        <rFont val="Times New Roman"/>
        <family val="1"/>
        <charset val="186"/>
      </rPr>
      <t xml:space="preserve"> </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</si>
  <si>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</si>
  <si>
    <r>
      <t xml:space="preserve">INFORMĀCIJAI
</t>
    </r>
    <r>
      <rPr>
        <i/>
        <sz val="11"/>
        <rFont val="Times New Roman"/>
        <family val="1"/>
        <charset val="186"/>
      </rPr>
      <t xml:space="preserve">
</t>
    </r>
    <r>
      <rPr>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dabas resursa nodokļa maksājumus, kas saistīti ar attiecīgā ūdenssaimniecības pakalpojuma sniegšanu, </t>
    </r>
    <r>
      <rPr>
        <b/>
        <i/>
        <sz val="11"/>
        <color rgb="FF00B050"/>
        <rFont val="Times New Roman"/>
        <family val="1"/>
        <charset val="186"/>
      </rPr>
      <t>pamatojoties uz plānotajiem tarifu projektā iekļautajiem ūdenssaimniecības pakalpojumu apjomiem</t>
    </r>
    <r>
      <rPr>
        <i/>
        <sz val="11"/>
        <rFont val="Times New Roman"/>
        <family val="1"/>
        <charset val="186"/>
      </rPr>
      <t xml:space="preserve">, nekustamā īpašuma nodokļa maksājumus par Komersanta īpašumā, valdījumā un turējumā esošām ēkām, būvēm un zemi, kas tiek izmantota ūdenssaimniecības pakalpojumu sniegšanai un uzņēmuma ienākuma nodokļa maksājumus, kas gūts no attiecīgā ūdenssaimniecības pakalpojuma sniegšanas.
</t>
    </r>
  </si>
  <si>
    <t>Komersantam nav jāpilda.</t>
  </si>
  <si>
    <t>slodze uz tarifu (attiecināšana)</t>
  </si>
  <si>
    <t>t.skaitā</t>
  </si>
  <si>
    <t>Uz tarifu attiecināmā darba samaksa, EUR/mēn</t>
  </si>
  <si>
    <t>Vidējā darba samaksa, EUR</t>
  </si>
  <si>
    <t>Struktūrvienība</t>
  </si>
  <si>
    <t>štata/slodžu vienību skaits</t>
  </si>
  <si>
    <t xml:space="preserve">pilnas slodzes darba samaksa </t>
  </si>
  <si>
    <t>ūdens raž.</t>
  </si>
  <si>
    <t>ūdens pieg.</t>
  </si>
  <si>
    <t>kanaliz.savāk.</t>
  </si>
  <si>
    <t>kanaliz.attīr.</t>
  </si>
  <si>
    <t>ūdens-saimniecība</t>
  </si>
  <si>
    <t>kanalizācija</t>
  </si>
  <si>
    <t>Valdes loceklis</t>
  </si>
  <si>
    <t>Grāmatvede</t>
  </si>
  <si>
    <t>Klientu apk.spec./ kasiere</t>
  </si>
  <si>
    <t>Komunālinženieris</t>
  </si>
  <si>
    <t>Lietvede</t>
  </si>
  <si>
    <t>Kopā administrācijas personāls</t>
  </si>
  <si>
    <t>kopā</t>
  </si>
  <si>
    <t>Ražošanas personāls</t>
  </si>
  <si>
    <t>Santehniķis - šoferis</t>
  </si>
  <si>
    <t>Ūdens pārstrādes operators</t>
  </si>
  <si>
    <t>Elektriķis</t>
  </si>
  <si>
    <t xml:space="preserve">Kopā ražošanas personāls </t>
  </si>
  <si>
    <t>Uzņēmuma vidējā darba samaksa (pilnās darba slodzēs)</t>
  </si>
  <si>
    <t>Pamat-līdzekļa Nr. (kods)</t>
  </si>
  <si>
    <t>Profesijas (aroda, amata, specialitātes) kods atbilstoši Profesiju klasifikatoram</t>
  </si>
  <si>
    <t>Plānojot izmaksas tarifu projektā, jāņem vērā komercuzskaites mēraparātu paredzamais kalpošanas ilgums (2 verificēšanas periodi, vai cits periods).</t>
  </si>
  <si>
    <r>
      <t>Regulatora noteiktās kapitāla atdeves likme tarifu projektiem, kuru plānotais spēkā stāšanās laiks -</t>
    </r>
    <r>
      <rPr>
        <u/>
        <sz val="11"/>
        <rFont val="Calibri"/>
        <family val="2"/>
        <charset val="186"/>
        <scheme val="minor"/>
      </rPr>
      <t xml:space="preserve"> 2022.gads</t>
    </r>
  </si>
  <si>
    <t>27.08.2021.</t>
  </si>
  <si>
    <t>Nav jāiesniedz līgumi, kas iesniegti  Regulatorā ar iepriekšējiem tarifu projektiem (ja līgumos nav veiktas būtiskas izmaiņas)</t>
  </si>
  <si>
    <t>Nav jāiesniedz kredītu līgumi un atmaksas grafiki, kas iesniegti  Regulatorā ar iepriekšējiem tarifu projektiem (ja līgumos nav veiktas būtiskas izmaiņas)</t>
  </si>
  <si>
    <t>Ja izmaksas nav būtiski mainījušās salīdzinot ar spēkā esošā tarifa izmaksām  un tas ir atbilstoši attiecīgo izmaksu grupu izmaiņu tendencēm valstī attiecīgajā periodā, jāiesniedz informācija par iekļautajām izmaksām, bet izmaksu pamatojošie dokumenti jāiesniedz vienīgi pēc regulatora pieprasījuma</t>
  </si>
  <si>
    <t>Pamatojumam pievienots konta Nr.__  apgrozījuma pārskats par __ .gadu, faktiski apmaksāti rēķini, līgums par elektroenerģijas iepirkumu</t>
  </si>
  <si>
    <t>Nav jāiesniedz līgumi, rēķini, kas iesniegti  Regulatorā ar iepriekšējiem tarifu projektiem (ja līgumos nav veiktas būtiskas izmaiņas)</t>
  </si>
  <si>
    <t>Nav jāiesniedz līgumi, kas iesniegti  Regulatorā ar iepriekšējiem tarifu projektiem (ja līgumos nav veiktas būtiskas izmaiņas).  Ja izmaksas nav būtiski mainījušās salīdzinot ar spēkā esošā tarifa izmaksām  un tas ir atbilstoši attiecīgo izmaksu grupu izmaiņu tendencēm valstī attiecīgajā periodā, jāiesniedz informācija par iekļautajām izmaksām, bet izmaksu pamatojošie dokumenti jāiesniedz vienīgi pēc regulatora pieprasījuma.</t>
  </si>
  <si>
    <r>
      <t xml:space="preserve">Piemēram:
</t>
    </r>
    <r>
      <rPr>
        <b/>
        <i/>
        <sz val="11"/>
        <color rgb="FFA6A6A6"/>
        <rFont val="Times New Roman"/>
        <family val="1"/>
        <charset val="186"/>
      </rPr>
      <t xml:space="preserve">Komercuzskaites mēraparātu verifikācija
</t>
    </r>
    <r>
      <rPr>
        <i/>
        <sz val="11"/>
        <color rgb="FFA6A6A6"/>
        <rFont val="Times New Roman"/>
        <family val="1"/>
        <charset val="186"/>
      </rPr>
      <t>Pamatojumam pievienots konta Nr.__  apgrozījuma pārskats par __ .gadu, rēķini</t>
    </r>
  </si>
  <si>
    <t>Nav jāiesniedz līgumi un rēķini, kas iesniegti  Regulatorā ar iepriekšējiem tarifu projektiem (ja līgumos nav veiktas būtiskas izmaiņas)</t>
  </si>
  <si>
    <t>Ja darbības apstākļi un izmaksas nav būtiski mainījušās salīdzinot ar spēkā esošā tarifa izmaksām  un tas ir atbilstoši  izmaiņu tendencēm valstī attiecīgajā periodā, jāiesniedz informācija par iekļautajām izmaksām, bet izmaksu pamatojošie dokumenti jāiesniedz vienīgi pēc regulatora pieprasījuma</t>
  </si>
  <si>
    <t>pārskata gada (2021.gads) 
faktiskais apjoms, m³</t>
  </si>
  <si>
    <t xml:space="preserve"> 2021.gada faktiskie saimnieciskās darbības rezultāti</t>
  </si>
  <si>
    <t xml:space="preserve"> 2022.gada plānotie saimnieciskās darbības rezultāti</t>
  </si>
  <si>
    <t>Kurināmā iegādes un tālāk pārdošanai iepirktās siltumenerģijas izmaksas 2021.gadā, EUR</t>
  </si>
  <si>
    <t>2020.gada faktiskās izmaksas (EUR)</t>
  </si>
  <si>
    <t>2021.gada faktiskās izmaksas (EUR)</t>
  </si>
  <si>
    <t>Izmaiņas pret 2021.g. faktiskajām izmaksām (%)</t>
  </si>
  <si>
    <t>Izmaiņas pret 2020.g. faktiskajām izmaksām (%)</t>
  </si>
  <si>
    <t>Šūnā H6 norāda elektroenerģijas cenu saskaņā ar noslēgto līgumu. Ja piemēro biržas cenas vai vairāku laika zonu cenas, tad šeit norāda tarifu projektā iekļauto vidējo elektroenerģijas cenu par ūdenssainiecības pakalpojumiem.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</si>
</sst>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Ls &quot;* #,##0.00_-;&quot;-Ls &quot;* #,##0.00_-;_-&quot;Ls &quot;* \-??_-;_-@_-"/>
    <numFmt numFmtId="165" formatCode="#,##0.000"/>
    <numFmt numFmtId="166" formatCode="0.000"/>
    <numFmt numFmtId="167" formatCode="0.0%"/>
    <numFmt numFmtId="168" formatCode="0.0"/>
    <numFmt numFmtId="169" formatCode="_-* #,##0.00_-;\-* #,##0.00_-;_-* \-??_-;_-@_-"/>
    <numFmt numFmtId="170" formatCode="yyyy/mm/dd"/>
    <numFmt numFmtId="171" formatCode="#,##0.0"/>
    <numFmt numFmtId="172" formatCode="0.00000"/>
    <numFmt numFmtId="173" formatCode="_(* #,##0_);_(* \(#,##0\);_(* &quot;-&quot;_);_(@_)"/>
    <numFmt numFmtId="174" formatCode="_-* #,##0_-;\-* #,##0_-;_-* &quot;-&quot;??_-;_-@_-"/>
    <numFmt numFmtId="175" formatCode="0.0000_ ;[Red]\-0.0000\ "/>
  </numFmts>
  <fonts count="119">
    <font>
      <sz val="10"/>
      <name val="Arial"/>
      <charset val="186"/>
    </font>
    <font>
      <sz val="11"/>
      <color theme="1"/>
      <name val="Calibri"/>
      <family val="2"/>
      <charset val="186"/>
      <scheme val="minor"/>
    </font>
    <font>
      <sz val="10"/>
      <name val="Arial"/>
      <family val="2"/>
      <charset val="186"/>
    </font>
    <font>
      <sz val="10"/>
      <name val="Arial"/>
      <family val="2"/>
      <charset val="186"/>
    </font>
    <font>
      <sz val="10"/>
      <name val="Arial"/>
      <family val="2"/>
      <charset val="1"/>
    </font>
    <font>
      <sz val="11"/>
      <color rgb="FF000000"/>
      <name val="Calibri"/>
      <family val="2"/>
      <charset val="186"/>
    </font>
    <font>
      <sz val="10"/>
      <name val="Tahoma"/>
      <family val="2"/>
      <charset val="186"/>
    </font>
    <font>
      <sz val="16"/>
      <name val="Times New Roman"/>
      <family val="1"/>
      <charset val="186"/>
    </font>
    <font>
      <b/>
      <sz val="20"/>
      <color rgb="FFFF0000"/>
      <name val="Arial"/>
      <family val="2"/>
      <charset val="186"/>
    </font>
    <font>
      <sz val="10"/>
      <color rgb="FF414142"/>
      <name val="Times New Roman"/>
      <family val="1"/>
      <charset val="186"/>
    </font>
    <font>
      <sz val="12"/>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sz val="10"/>
      <color rgb="FFFF0000"/>
      <name val="Arial"/>
      <family val="2"/>
      <charset val="186"/>
    </font>
    <font>
      <sz val="10"/>
      <color rgb="FF000000"/>
      <name val="Times New Roman"/>
      <family val="1"/>
      <charset val="186"/>
    </font>
    <font>
      <sz val="16"/>
      <color rgb="FFFF0000"/>
      <name val="Times New Roman"/>
      <family val="1"/>
      <charset val="186"/>
    </font>
    <font>
      <b/>
      <i/>
      <sz val="10"/>
      <color rgb="FFFF0000"/>
      <name val="Arial"/>
      <family val="2"/>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10"/>
      <name val="Times New Roman"/>
      <family val="1"/>
      <charset val="186"/>
    </font>
    <font>
      <i/>
      <sz val="10"/>
      <color rgb="FFFF0000"/>
      <name val="Times New Roman"/>
      <family val="1"/>
      <charset val="186"/>
    </font>
    <font>
      <i/>
      <sz val="9"/>
      <name val="Times New Roman"/>
      <family val="1"/>
      <charset val="186"/>
    </font>
    <font>
      <i/>
      <u/>
      <sz val="11"/>
      <color rgb="FFFF0000"/>
      <name val="Times New Roman"/>
      <family val="1"/>
      <charset val="186"/>
    </font>
    <font>
      <i/>
      <sz val="11"/>
      <name val="Times New Roman"/>
      <family val="1"/>
      <charset val="186"/>
    </font>
    <font>
      <b/>
      <i/>
      <sz val="11"/>
      <color rgb="FFFF0000"/>
      <name val="Times New Roman"/>
      <family val="1"/>
      <charset val="186"/>
    </font>
    <font>
      <b/>
      <i/>
      <sz val="11"/>
      <name val="Times New Roman"/>
      <family val="1"/>
      <charset val="186"/>
    </font>
    <font>
      <sz val="11"/>
      <name val="Times New Roman"/>
      <family val="1"/>
      <charset val="186"/>
    </font>
    <font>
      <sz val="14"/>
      <name val="Times New Roman"/>
      <family val="1"/>
      <charset val="186"/>
    </font>
    <font>
      <sz val="14"/>
      <color rgb="FFFF0000"/>
      <name val="Times New Roman"/>
      <family val="1"/>
      <charset val="186"/>
    </font>
    <font>
      <vertAlign val="superscript"/>
      <sz val="12"/>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b/>
      <sz val="10"/>
      <color rgb="FF000000"/>
      <name val="Arial"/>
      <family val="2"/>
      <charset val="186"/>
    </font>
    <font>
      <b/>
      <sz val="10"/>
      <color rgb="FF000000"/>
      <name val="Times New Roman"/>
      <family val="1"/>
      <charset val="186"/>
    </font>
    <font>
      <b/>
      <sz val="10"/>
      <color rgb="FFFF0000"/>
      <name val="Times New Roman"/>
      <family val="1"/>
      <charset val="186"/>
    </font>
    <font>
      <i/>
      <sz val="10"/>
      <name val="Arial"/>
      <family val="2"/>
      <charset val="186"/>
    </font>
    <font>
      <i/>
      <sz val="11"/>
      <color rgb="FFFF0000"/>
      <name val="Tahoma"/>
      <family val="2"/>
      <charset val="186"/>
    </font>
    <font>
      <b/>
      <sz val="16"/>
      <name val="Tahoma"/>
      <family val="2"/>
      <charset val="186"/>
    </font>
    <font>
      <sz val="11"/>
      <name val="Arial"/>
      <family val="2"/>
      <charset val="186"/>
    </font>
    <font>
      <b/>
      <sz val="10"/>
      <color rgb="FFFF0000"/>
      <name val="Arial"/>
      <family val="2"/>
      <charset val="186"/>
    </font>
    <font>
      <i/>
      <sz val="11"/>
      <color rgb="FFFF0000"/>
      <name val="Times New Roman"/>
      <family val="1"/>
      <charset val="186"/>
    </font>
    <font>
      <b/>
      <sz val="16"/>
      <color rgb="FFFF0000"/>
      <name val="Tahoma"/>
      <family val="2"/>
      <charset val="186"/>
    </font>
    <font>
      <sz val="10"/>
      <color rgb="FFFF0000"/>
      <name val="Tahoma"/>
      <family val="2"/>
      <charset val="186"/>
    </font>
    <font>
      <sz val="11"/>
      <color rgb="FF000000"/>
      <name val="Times New Roman"/>
      <family val="1"/>
      <charset val="186"/>
    </font>
    <font>
      <b/>
      <sz val="11"/>
      <color rgb="FF000000"/>
      <name val="Times New Roman"/>
      <family val="1"/>
      <charset val="186"/>
    </font>
    <font>
      <sz val="8"/>
      <name val="Tahoma"/>
      <family val="2"/>
      <charset val="186"/>
    </font>
    <font>
      <b/>
      <sz val="11"/>
      <name val="Tahoma"/>
      <family val="2"/>
      <charset val="186"/>
    </font>
    <font>
      <sz val="10"/>
      <color rgb="FFC0C0C0"/>
      <name val="Tahoma"/>
      <family val="2"/>
      <charset val="186"/>
    </font>
    <font>
      <sz val="11"/>
      <color rgb="FFC0C0C0"/>
      <name val="Tahoma"/>
      <family val="2"/>
      <charset val="186"/>
    </font>
    <font>
      <i/>
      <sz val="10"/>
      <name val="Tahoma"/>
      <family val="2"/>
      <charset val="186"/>
    </font>
    <font>
      <b/>
      <sz val="10"/>
      <color rgb="FFFF0000"/>
      <name val="Tahoma"/>
      <family val="2"/>
      <charset val="186"/>
    </font>
    <font>
      <b/>
      <sz val="14"/>
      <name val="Tahoma"/>
      <family val="2"/>
      <charset val="186"/>
    </font>
    <font>
      <sz val="12"/>
      <name val="Tahoma"/>
      <family val="2"/>
      <charset val="186"/>
    </font>
    <font>
      <i/>
      <sz val="11"/>
      <color rgb="FFA6A6A6"/>
      <name val="Times New Roman"/>
      <family val="1"/>
      <charset val="186"/>
    </font>
    <font>
      <b/>
      <i/>
      <sz val="11"/>
      <color rgb="FFA6A6A6"/>
      <name val="Times New Roman"/>
      <family val="1"/>
      <charset val="186"/>
    </font>
    <font>
      <b/>
      <sz val="16"/>
      <name val="Times New Roman"/>
      <family val="1"/>
      <charset val="186"/>
    </font>
    <font>
      <b/>
      <sz val="16"/>
      <color rgb="FF000000"/>
      <name val="Tahoma"/>
      <family val="2"/>
      <charset val="186"/>
    </font>
    <font>
      <sz val="11"/>
      <name val="Calibri"/>
      <family val="2"/>
      <charset val="186"/>
    </font>
    <font>
      <sz val="11"/>
      <color rgb="FFFF0000"/>
      <name val="Calibri"/>
      <family val="2"/>
      <charset val="186"/>
    </font>
    <font>
      <i/>
      <sz val="12"/>
      <name val="Calibri"/>
      <family val="2"/>
      <charset val="186"/>
    </font>
    <font>
      <b/>
      <i/>
      <sz val="16"/>
      <color rgb="FFFF0000"/>
      <name val="Tahoma"/>
      <family val="2"/>
      <charset val="186"/>
    </font>
    <font>
      <b/>
      <sz val="11"/>
      <name val="Calibri"/>
      <family val="2"/>
      <charset val="186"/>
    </font>
    <font>
      <sz val="9"/>
      <name val="Arial"/>
      <family val="2"/>
      <charset val="1"/>
    </font>
    <font>
      <sz val="8"/>
      <name val="Arial"/>
      <family val="2"/>
      <charset val="1"/>
    </font>
    <font>
      <b/>
      <sz val="8"/>
      <name val="Arial"/>
      <family val="2"/>
      <charset val="186"/>
    </font>
    <font>
      <b/>
      <sz val="9"/>
      <name val="Arial"/>
      <family val="2"/>
      <charset val="1"/>
    </font>
    <font>
      <sz val="9"/>
      <color rgb="FF000000"/>
      <name val="Calibri"/>
      <family val="2"/>
      <charset val="186"/>
    </font>
    <font>
      <sz val="10"/>
      <color rgb="FF00B050"/>
      <name val="Arial"/>
      <family val="2"/>
      <charset val="1"/>
    </font>
    <font>
      <sz val="10"/>
      <color rgb="FFFF0000"/>
      <name val="Arial"/>
      <family val="2"/>
      <charset val="1"/>
    </font>
    <font>
      <b/>
      <sz val="10"/>
      <name val="Arial"/>
      <family val="2"/>
      <charset val="1"/>
    </font>
    <font>
      <b/>
      <sz val="10"/>
      <color rgb="FF000000"/>
      <name val="Calibri"/>
      <family val="2"/>
      <charset val="186"/>
    </font>
    <font>
      <i/>
      <sz val="10"/>
      <color rgb="FFA6A6A6"/>
      <name val="Tahoma"/>
      <family val="2"/>
      <charset val="186"/>
    </font>
    <font>
      <sz val="16"/>
      <color rgb="FFFF0000"/>
      <name val="Tahoma"/>
      <family val="2"/>
      <charset val="186"/>
    </font>
    <font>
      <sz val="11"/>
      <color rgb="FFFF0000"/>
      <name val="Times New Roman"/>
      <family val="1"/>
      <charset val="186"/>
    </font>
    <font>
      <i/>
      <sz val="11"/>
      <color rgb="FF000000"/>
      <name val="Times New Roman"/>
      <family val="1"/>
      <charset val="186"/>
    </font>
    <font>
      <b/>
      <i/>
      <sz val="11"/>
      <color rgb="FF000000"/>
      <name val="Times New Roman"/>
      <family val="1"/>
      <charset val="186"/>
    </font>
    <font>
      <i/>
      <sz val="11"/>
      <color theme="0" tint="-0.34998626667073579"/>
      <name val="Times New Roman"/>
      <family val="1"/>
      <charset val="186"/>
    </font>
    <font>
      <i/>
      <sz val="10"/>
      <color rgb="FF414142"/>
      <name val="Times New Roman"/>
      <family val="1"/>
      <charset val="186"/>
    </font>
    <font>
      <i/>
      <sz val="9"/>
      <color rgb="FF000000"/>
      <name val="Times New Roman"/>
      <family val="1"/>
      <charset val="186"/>
    </font>
    <font>
      <sz val="9"/>
      <color rgb="FF000000"/>
      <name val="Times New Roman"/>
      <family val="1"/>
      <charset val="186"/>
    </font>
    <font>
      <i/>
      <vertAlign val="superscript"/>
      <sz val="9"/>
      <color rgb="FF000000"/>
      <name val="Times New Roman"/>
      <family val="1"/>
      <charset val="186"/>
    </font>
    <font>
      <vertAlign val="superscript"/>
      <sz val="9"/>
      <color rgb="FF000000"/>
      <name val="Times New Roman"/>
      <family val="1"/>
      <charset val="186"/>
    </font>
    <font>
      <b/>
      <i/>
      <vertAlign val="superscript"/>
      <sz val="11"/>
      <name val="Times New Roman"/>
      <family val="1"/>
      <charset val="186"/>
    </font>
    <font>
      <sz val="11"/>
      <name val="Calibri"/>
      <family val="2"/>
      <charset val="186"/>
      <scheme val="minor"/>
    </font>
    <font>
      <b/>
      <sz val="11"/>
      <name val="Calibri"/>
      <family val="2"/>
      <charset val="186"/>
      <scheme val="minor"/>
    </font>
    <font>
      <b/>
      <sz val="12"/>
      <name val="Calibri"/>
      <family val="2"/>
      <charset val="186"/>
      <scheme val="minor"/>
    </font>
    <font>
      <sz val="10"/>
      <name val="BaltPalatino"/>
      <charset val="186"/>
    </font>
    <font>
      <b/>
      <sz val="11"/>
      <color rgb="FF000000"/>
      <name val="Calibri"/>
      <family val="2"/>
      <charset val="186"/>
      <scheme val="minor"/>
    </font>
    <font>
      <sz val="12"/>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u/>
      <sz val="11"/>
      <name val="Calibri"/>
      <family val="2"/>
      <charset val="186"/>
      <scheme val="minor"/>
    </font>
    <font>
      <i/>
      <sz val="10"/>
      <color rgb="FFFF0066"/>
      <name val="Times New Roman"/>
      <family val="1"/>
      <charset val="186"/>
    </font>
    <font>
      <i/>
      <u/>
      <sz val="10"/>
      <color rgb="FFFF0066"/>
      <name val="Times New Roman"/>
      <family val="1"/>
      <charset val="186"/>
    </font>
    <font>
      <sz val="9"/>
      <color rgb="FFFF0066"/>
      <name val="Times New Roman"/>
      <family val="1"/>
      <charset val="186"/>
    </font>
    <font>
      <b/>
      <sz val="9"/>
      <name val="Times New Roman"/>
      <family val="1"/>
      <charset val="186"/>
    </font>
    <font>
      <sz val="11"/>
      <color theme="1"/>
      <name val="Times New Roman"/>
      <family val="1"/>
      <charset val="186"/>
    </font>
    <font>
      <b/>
      <sz val="11"/>
      <color theme="1"/>
      <name val="Times New Roman"/>
      <family val="1"/>
      <charset val="186"/>
    </font>
    <font>
      <b/>
      <sz val="10"/>
      <color theme="1"/>
      <name val="Times New Roman"/>
      <family val="1"/>
      <charset val="186"/>
    </font>
    <font>
      <b/>
      <sz val="11"/>
      <color rgb="FF0000FF"/>
      <name val="Times New Roman"/>
      <family val="1"/>
      <charset val="186"/>
    </font>
    <font>
      <b/>
      <sz val="12"/>
      <color rgb="FF0000FF"/>
      <name val="Times New Roman"/>
      <family val="1"/>
      <charset val="186"/>
    </font>
    <font>
      <sz val="11"/>
      <color rgb="FF0000FF"/>
      <name val="Times New Roman"/>
      <family val="1"/>
      <charset val="186"/>
    </font>
    <font>
      <b/>
      <sz val="11"/>
      <color rgb="FFC00000"/>
      <name val="Times New Roman"/>
      <family val="1"/>
      <charset val="186"/>
    </font>
    <font>
      <b/>
      <sz val="11"/>
      <color rgb="FF00B050"/>
      <name val="Times New Roman"/>
      <family val="1"/>
      <charset val="186"/>
    </font>
    <font>
      <sz val="11"/>
      <color rgb="FF00B050"/>
      <name val="Times New Roman"/>
      <family val="1"/>
      <charset val="186"/>
    </font>
    <font>
      <i/>
      <sz val="11"/>
      <color theme="1"/>
      <name val="Times New Roman"/>
      <family val="1"/>
      <charset val="186"/>
    </font>
    <font>
      <b/>
      <i/>
      <sz val="12"/>
      <color theme="1"/>
      <name val="Times New Roman"/>
      <family val="1"/>
      <charset val="186"/>
    </font>
    <font>
      <i/>
      <sz val="11"/>
      <color theme="1"/>
      <name val="Calibri"/>
      <family val="2"/>
      <charset val="186"/>
      <scheme val="minor"/>
    </font>
    <font>
      <sz val="11"/>
      <color rgb="FF0000FF"/>
      <name val="Calibri"/>
      <family val="2"/>
      <charset val="186"/>
      <scheme val="minor"/>
    </font>
    <font>
      <b/>
      <i/>
      <sz val="11"/>
      <color rgb="FF00B050"/>
      <name val="Times New Roman"/>
      <family val="1"/>
      <charset val="186"/>
    </font>
    <font>
      <b/>
      <sz val="18"/>
      <color rgb="FFFF0000"/>
      <name val="Arial"/>
      <family val="2"/>
      <charset val="186"/>
    </font>
    <font>
      <i/>
      <sz val="11"/>
      <color rgb="FFFF0000"/>
      <name val="Calibri"/>
      <family val="2"/>
      <charset val="186"/>
      <scheme val="minor"/>
    </font>
  </fonts>
  <fills count="17">
    <fill>
      <patternFill patternType="none"/>
    </fill>
    <fill>
      <patternFill patternType="gray125"/>
    </fill>
    <fill>
      <patternFill patternType="solid">
        <fgColor rgb="FFECF2FA"/>
        <bgColor rgb="FFDCE6F2"/>
      </patternFill>
    </fill>
    <fill>
      <patternFill patternType="solid">
        <fgColor rgb="FFFFFFFF"/>
        <bgColor rgb="FFECF2FA"/>
      </patternFill>
    </fill>
    <fill>
      <patternFill patternType="solid">
        <fgColor rgb="FFB9CDE5"/>
        <bgColor rgb="FFC0C0C0"/>
      </patternFill>
    </fill>
    <fill>
      <patternFill patternType="solid">
        <fgColor rgb="FFE6B9B8"/>
        <bgColor rgb="FFC0C0C0"/>
      </patternFill>
    </fill>
    <fill>
      <patternFill patternType="solid">
        <fgColor rgb="FFDCE6F2"/>
        <bgColor rgb="FFECF2FA"/>
      </patternFill>
    </fill>
    <fill>
      <patternFill patternType="solid">
        <fgColor rgb="FFECF2FA"/>
        <bgColor indexed="64"/>
      </patternFill>
    </fill>
    <fill>
      <patternFill patternType="solid">
        <fgColor theme="5" tint="0.59999389629810485"/>
        <bgColor rgb="FFDCE6F2"/>
      </patternFill>
    </fill>
    <fill>
      <patternFill patternType="solid">
        <fgColor rgb="FFBDD7E7"/>
        <bgColor indexed="64"/>
      </patternFill>
    </fill>
    <fill>
      <patternFill patternType="solid">
        <fgColor theme="0"/>
        <bgColor indexed="64"/>
      </patternFill>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B9CDE5"/>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indexed="64"/>
      </right>
      <top/>
      <bottom style="thin">
        <color indexed="64"/>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right/>
      <top/>
      <bottom style="double">
        <color indexed="64"/>
      </bottom>
      <diagonal/>
    </border>
    <border>
      <left/>
      <right/>
      <top style="thin">
        <color auto="1"/>
      </top>
      <bottom style="medium">
        <color auto="1"/>
      </bottom>
      <diagonal/>
    </border>
    <border>
      <left/>
      <right style="thin">
        <color auto="1"/>
      </right>
      <top style="medium">
        <color auto="1"/>
      </top>
      <bottom style="medium">
        <color auto="1"/>
      </bottom>
      <diagonal/>
    </border>
  </borders>
  <cellStyleXfs count="12">
    <xf numFmtId="0" fontId="0" fillId="0" borderId="0"/>
    <xf numFmtId="169" fontId="2" fillId="0" borderId="0" applyBorder="0" applyProtection="0"/>
    <xf numFmtId="9" fontId="2" fillId="0" borderId="0" applyBorder="0" applyProtection="0"/>
    <xf numFmtId="164" fontId="2" fillId="0" borderId="0" applyBorder="0" applyProtection="0"/>
    <xf numFmtId="0" fontId="2" fillId="0" borderId="0"/>
    <xf numFmtId="0" fontId="6" fillId="0" borderId="0"/>
    <xf numFmtId="0" fontId="2" fillId="0" borderId="0"/>
    <xf numFmtId="0" fontId="92" fillId="0" borderId="0"/>
    <xf numFmtId="0" fontId="2" fillId="0" borderId="0"/>
    <xf numFmtId="0" fontId="1" fillId="0" borderId="0"/>
    <xf numFmtId="0" fontId="1" fillId="0" borderId="0"/>
    <xf numFmtId="9" fontId="1" fillId="0" borderId="0" applyFont="0" applyFill="0" applyBorder="0" applyAlignment="0" applyProtection="0"/>
  </cellStyleXfs>
  <cellXfs count="823">
    <xf numFmtId="0" fontId="0" fillId="0" borderId="0" xfId="0"/>
    <xf numFmtId="0" fontId="3" fillId="0" borderId="0" xfId="3" applyNumberFormat="1" applyFont="1" applyAlignment="1" applyProtection="1">
      <alignment horizontal="center"/>
      <protection locked="0"/>
    </xf>
    <xf numFmtId="0" fontId="3" fillId="0" borderId="0" xfId="3" applyNumberFormat="1" applyFont="1" applyProtection="1">
      <protection locked="0"/>
    </xf>
    <xf numFmtId="0" fontId="8" fillId="0" borderId="0" xfId="3" applyNumberFormat="1" applyFont="1" applyAlignment="1" applyProtection="1">
      <alignment horizontal="center"/>
      <protection locked="0"/>
    </xf>
    <xf numFmtId="0" fontId="0" fillId="2" borderId="1" xfId="0" applyFill="1" applyBorder="1" applyAlignment="1" applyProtection="1">
      <alignment horizontal="center"/>
    </xf>
    <xf numFmtId="0" fontId="9"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xf>
    <xf numFmtId="0" fontId="11" fillId="0" borderId="1" xfId="0" applyFont="1" applyBorder="1" applyAlignment="1" applyProtection="1">
      <alignment horizontal="center"/>
      <protection locked="0"/>
    </xf>
    <xf numFmtId="3" fontId="11" fillId="2" borderId="1" xfId="0" applyNumberFormat="1" applyFont="1" applyFill="1" applyBorder="1" applyAlignment="1" applyProtection="1">
      <alignment horizontal="center"/>
    </xf>
    <xf numFmtId="3" fontId="11" fillId="0" borderId="1" xfId="0" applyNumberFormat="1" applyFont="1" applyBorder="1" applyAlignment="1" applyProtection="1">
      <alignment horizontal="center"/>
      <protection locked="0"/>
    </xf>
    <xf numFmtId="9" fontId="11" fillId="2" borderId="1" xfId="0" applyNumberFormat="1" applyFont="1" applyFill="1" applyBorder="1" applyAlignment="1" applyProtection="1">
      <alignment horizontal="center"/>
    </xf>
    <xf numFmtId="9" fontId="11" fillId="2" borderId="1" xfId="2" applyFont="1" applyFill="1" applyBorder="1" applyAlignment="1" applyProtection="1">
      <alignment horizontal="center"/>
    </xf>
    <xf numFmtId="165" fontId="11" fillId="2" borderId="1" xfId="0" applyNumberFormat="1" applyFont="1" applyFill="1" applyBorder="1" applyAlignment="1" applyProtection="1">
      <alignment horizontal="center"/>
    </xf>
    <xf numFmtId="2" fontId="11" fillId="2" borderId="1" xfId="2" applyNumberFormat="1" applyFont="1" applyFill="1" applyBorder="1" applyAlignment="1" applyProtection="1">
      <alignment horizontal="center"/>
    </xf>
    <xf numFmtId="0" fontId="11" fillId="0" borderId="0" xfId="3" applyNumberFormat="1" applyFont="1" applyProtection="1">
      <protection locked="0"/>
    </xf>
    <xf numFmtId="0" fontId="13" fillId="2" borderId="1" xfId="0" applyFont="1" applyFill="1" applyBorder="1" applyAlignment="1" applyProtection="1">
      <alignment horizontal="center"/>
    </xf>
    <xf numFmtId="3" fontId="13" fillId="2" borderId="1" xfId="0" applyNumberFormat="1" applyFont="1" applyFill="1" applyBorder="1" applyAlignment="1" applyProtection="1">
      <alignment horizontal="center"/>
    </xf>
    <xf numFmtId="9" fontId="13" fillId="2" borderId="1" xfId="0" applyNumberFormat="1" applyFont="1" applyFill="1" applyBorder="1" applyAlignment="1" applyProtection="1">
      <alignment horizontal="center"/>
    </xf>
    <xf numFmtId="9" fontId="13" fillId="2" borderId="1" xfId="2" applyFont="1" applyFill="1" applyBorder="1" applyAlignment="1" applyProtection="1">
      <alignment horizontal="center"/>
    </xf>
    <xf numFmtId="165" fontId="13" fillId="2" borderId="1" xfId="0" applyNumberFormat="1" applyFont="1" applyFill="1" applyBorder="1" applyAlignment="1" applyProtection="1">
      <alignment horizontal="center"/>
    </xf>
    <xf numFmtId="2" fontId="13" fillId="2" borderId="1" xfId="2" applyNumberFormat="1" applyFont="1" applyFill="1" applyBorder="1" applyAlignment="1" applyProtection="1">
      <alignment horizontal="center"/>
    </xf>
    <xf numFmtId="0" fontId="13" fillId="0" borderId="0" xfId="3" applyNumberFormat="1"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7" fillId="0" borderId="0" xfId="0" applyFont="1" applyAlignment="1" applyProtection="1">
      <alignment horizontal="left"/>
      <protection locked="0"/>
    </xf>
    <xf numFmtId="0" fontId="14" fillId="0" borderId="0" xfId="0" applyFont="1" applyProtection="1">
      <protection locked="0"/>
    </xf>
    <xf numFmtId="2" fontId="15" fillId="0" borderId="1" xfId="0" applyNumberFormat="1" applyFont="1" applyBorder="1" applyAlignment="1" applyProtection="1">
      <alignment horizontal="center"/>
      <protection locked="0"/>
    </xf>
    <xf numFmtId="2" fontId="15" fillId="2" borderId="1" xfId="0" applyNumberFormat="1" applyFont="1" applyFill="1" applyBorder="1" applyAlignment="1" applyProtection="1">
      <alignment horizontal="center"/>
    </xf>
    <xf numFmtId="3" fontId="15" fillId="0" borderId="1" xfId="0" applyNumberFormat="1" applyFont="1" applyBorder="1" applyAlignment="1" applyProtection="1">
      <alignment horizontal="center"/>
      <protection locked="0"/>
    </xf>
    <xf numFmtId="166" fontId="11" fillId="2" borderId="1" xfId="0" applyNumberFormat="1" applyFont="1" applyFill="1" applyBorder="1" applyAlignment="1" applyProtection="1">
      <alignment horizontal="center"/>
    </xf>
    <xf numFmtId="0" fontId="11" fillId="0" borderId="0" xfId="0" applyFont="1" applyProtection="1">
      <protection locked="0"/>
    </xf>
    <xf numFmtId="2" fontId="13" fillId="2" borderId="1" xfId="0" applyNumberFormat="1" applyFont="1" applyFill="1" applyBorder="1" applyAlignment="1" applyProtection="1">
      <alignment horizontal="center"/>
    </xf>
    <xf numFmtId="166" fontId="13" fillId="2" borderId="1" xfId="0" applyNumberFormat="1" applyFont="1" applyFill="1" applyBorder="1" applyAlignment="1" applyProtection="1">
      <alignment horizontal="center"/>
    </xf>
    <xf numFmtId="0" fontId="13" fillId="0" borderId="0" xfId="0" applyFont="1" applyProtection="1">
      <protection locked="0"/>
    </xf>
    <xf numFmtId="0" fontId="7" fillId="0" borderId="0" xfId="0" applyFont="1" applyAlignment="1" applyProtection="1">
      <protection locked="0"/>
    </xf>
    <xf numFmtId="0" fontId="0" fillId="0" borderId="0" xfId="0" applyAlignment="1" applyProtection="1">
      <alignment horizontal="left"/>
      <protection locked="0"/>
    </xf>
    <xf numFmtId="0" fontId="15" fillId="0" borderId="1" xfId="0" applyFont="1" applyBorder="1" applyAlignment="1" applyProtection="1">
      <alignment horizontal="center"/>
      <protection locked="0"/>
    </xf>
    <xf numFmtId="0" fontId="15" fillId="2" borderId="1" xfId="0" applyFont="1" applyFill="1" applyBorder="1" applyAlignment="1" applyProtection="1">
      <alignment horizontal="center"/>
    </xf>
    <xf numFmtId="1" fontId="11" fillId="2" borderId="1" xfId="0" applyNumberFormat="1" applyFont="1" applyFill="1" applyBorder="1" applyAlignment="1" applyProtection="1">
      <alignment horizontal="center"/>
    </xf>
    <xf numFmtId="1" fontId="13" fillId="2" borderId="1" xfId="0" applyNumberFormat="1" applyFont="1" applyFill="1" applyBorder="1" applyAlignment="1" applyProtection="1">
      <alignment horizontal="center"/>
    </xf>
    <xf numFmtId="0" fontId="11" fillId="0" borderId="0" xfId="0" applyFont="1" applyAlignment="1" applyProtection="1">
      <alignment horizontal="center"/>
      <protection locked="0"/>
    </xf>
    <xf numFmtId="0" fontId="11" fillId="0" borderId="0" xfId="0" applyFont="1" applyAlignment="1" applyProtection="1">
      <protection locked="0"/>
    </xf>
    <xf numFmtId="0" fontId="18" fillId="0" borderId="0" xfId="3" applyNumberFormat="1" applyFont="1" applyBorder="1" applyAlignment="1" applyProtection="1">
      <alignment horizontal="left"/>
      <protection locked="0"/>
    </xf>
    <xf numFmtId="0" fontId="19" fillId="0" borderId="0" xfId="0" applyFont="1" applyProtection="1">
      <protection locked="0"/>
    </xf>
    <xf numFmtId="0" fontId="11" fillId="0" borderId="0" xfId="0" applyFont="1" applyAlignment="1" applyProtection="1">
      <alignment horizontal="center"/>
    </xf>
    <xf numFmtId="0" fontId="20" fillId="0" borderId="0" xfId="0" applyFont="1" applyProtection="1"/>
    <xf numFmtId="0" fontId="11" fillId="0" borderId="0" xfId="0" applyFont="1" applyProtection="1"/>
    <xf numFmtId="0" fontId="21" fillId="2" borderId="2" xfId="0" applyFont="1" applyFill="1" applyBorder="1" applyAlignment="1" applyProtection="1">
      <alignment horizontal="left" vertical="center" wrapText="1"/>
    </xf>
    <xf numFmtId="0" fontId="11" fillId="2" borderId="3"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wrapText="1"/>
    </xf>
    <xf numFmtId="3" fontId="11" fillId="2" borderId="1" xfId="0" applyNumberFormat="1" applyFont="1" applyFill="1" applyBorder="1" applyAlignment="1" applyProtection="1">
      <alignment horizontal="center" vertical="center" wrapText="1"/>
    </xf>
    <xf numFmtId="0" fontId="22" fillId="0" borderId="0" xfId="0" applyFont="1" applyProtection="1">
      <protection locked="0"/>
    </xf>
    <xf numFmtId="0" fontId="23" fillId="2" borderId="1" xfId="0" applyFont="1" applyFill="1" applyBorder="1" applyAlignment="1" applyProtection="1">
      <alignment vertical="center" wrapText="1"/>
    </xf>
    <xf numFmtId="9" fontId="11" fillId="2" borderId="1" xfId="0" applyNumberFormat="1" applyFont="1" applyFill="1" applyBorder="1" applyAlignment="1" applyProtection="1">
      <alignment horizontal="center" vertical="center" wrapText="1"/>
    </xf>
    <xf numFmtId="0" fontId="23" fillId="0" borderId="0" xfId="0" applyFont="1" applyProtection="1">
      <protection locked="0"/>
    </xf>
    <xf numFmtId="1" fontId="11" fillId="0" borderId="0" xfId="0" applyNumberFormat="1" applyFont="1" applyProtection="1">
      <protection locked="0"/>
    </xf>
    <xf numFmtId="0" fontId="24" fillId="0" borderId="0" xfId="0" applyFont="1" applyProtection="1">
      <protection locked="0"/>
    </xf>
    <xf numFmtId="167" fontId="23" fillId="2" borderId="1" xfId="0" applyNumberFormat="1" applyFont="1" applyFill="1" applyBorder="1" applyAlignment="1" applyProtection="1">
      <alignment horizontal="center"/>
    </xf>
    <xf numFmtId="10" fontId="11" fillId="3" borderId="0" xfId="0" applyNumberFormat="1" applyFont="1" applyFill="1" applyAlignment="1" applyProtection="1">
      <alignment horizontal="center"/>
      <protection locked="0"/>
    </xf>
    <xf numFmtId="10" fontId="11" fillId="0" borderId="0" xfId="0" applyNumberFormat="1" applyFont="1" applyAlignment="1" applyProtection="1">
      <alignment horizontal="center"/>
      <protection locked="0"/>
    </xf>
    <xf numFmtId="0" fontId="11" fillId="0" borderId="0" xfId="0" applyFont="1" applyBorder="1" applyProtection="1">
      <protection locked="0"/>
    </xf>
    <xf numFmtId="0" fontId="25" fillId="0" borderId="0" xfId="0" applyFont="1" applyAlignment="1" applyProtection="1">
      <alignment horizontal="center"/>
      <protection locked="0"/>
    </xf>
    <xf numFmtId="0" fontId="11" fillId="2" borderId="0" xfId="0" applyFont="1" applyFill="1" applyProtection="1">
      <protection locked="0"/>
    </xf>
    <xf numFmtId="0" fontId="27" fillId="3" borderId="0" xfId="0" applyFont="1" applyFill="1" applyAlignment="1" applyProtection="1">
      <alignment wrapText="1"/>
      <protection locked="0"/>
    </xf>
    <xf numFmtId="0" fontId="30" fillId="0" borderId="0" xfId="0" applyFont="1" applyAlignment="1" applyProtection="1">
      <alignment wrapText="1"/>
      <protection locked="0"/>
    </xf>
    <xf numFmtId="0" fontId="10" fillId="0" borderId="0" xfId="0" applyFont="1"/>
    <xf numFmtId="0" fontId="31" fillId="0" borderId="0" xfId="0" applyFont="1"/>
    <xf numFmtId="0" fontId="10" fillId="0" borderId="0" xfId="0" applyFont="1" applyProtection="1">
      <protection locked="0"/>
    </xf>
    <xf numFmtId="0" fontId="10" fillId="0" borderId="0" xfId="0" applyFont="1" applyAlignment="1" applyProtection="1">
      <alignment horizontal="left"/>
      <protection locked="0"/>
    </xf>
    <xf numFmtId="0" fontId="31" fillId="0" borderId="0" xfId="0" applyFont="1" applyAlignment="1" applyProtection="1">
      <protection locked="0"/>
    </xf>
    <xf numFmtId="0" fontId="32" fillId="0" borderId="0" xfId="0" applyFont="1" applyAlignment="1" applyProtection="1">
      <protection locked="0"/>
    </xf>
    <xf numFmtId="3" fontId="10" fillId="2" borderId="1" xfId="0" applyNumberFormat="1" applyFont="1" applyFill="1" applyBorder="1" applyAlignment="1">
      <alignment horizontal="center"/>
    </xf>
    <xf numFmtId="0" fontId="10" fillId="0" borderId="0" xfId="0" applyFont="1" applyAlignment="1">
      <alignment horizontal="center"/>
    </xf>
    <xf numFmtId="2" fontId="10" fillId="2" borderId="1" xfId="0" applyNumberFormat="1" applyFont="1" applyFill="1" applyBorder="1" applyAlignment="1">
      <alignment horizontal="center"/>
    </xf>
    <xf numFmtId="0" fontId="32" fillId="0" borderId="0" xfId="0" applyFont="1"/>
    <xf numFmtId="0" fontId="10" fillId="0" borderId="0" xfId="0" applyFont="1" applyAlignment="1">
      <alignment wrapText="1"/>
    </xf>
    <xf numFmtId="0" fontId="11" fillId="0" borderId="0" xfId="0" applyFont="1"/>
    <xf numFmtId="0" fontId="11" fillId="0" borderId="0" xfId="0" applyFont="1" applyAlignment="1">
      <alignment horizontal="center"/>
    </xf>
    <xf numFmtId="0" fontId="25" fillId="0" borderId="0" xfId="0" applyFont="1" applyAlignment="1">
      <alignment horizontal="center"/>
    </xf>
    <xf numFmtId="0" fontId="11" fillId="0" borderId="0" xfId="3" applyNumberFormat="1" applyFont="1" applyBorder="1" applyProtection="1">
      <protection locked="0"/>
    </xf>
    <xf numFmtId="0" fontId="11" fillId="0" borderId="0" xfId="3" applyNumberFormat="1" applyFont="1" applyBorder="1" applyProtection="1">
      <protection locked="0"/>
    </xf>
    <xf numFmtId="0" fontId="13" fillId="0" borderId="0" xfId="0" applyFont="1" applyBorder="1" applyAlignment="1" applyProtection="1">
      <alignment horizontal="right"/>
      <protection locked="0"/>
    </xf>
    <xf numFmtId="0" fontId="31" fillId="0" borderId="0" xfId="3" applyNumberFormat="1" applyFont="1" applyBorder="1" applyProtection="1">
      <protection locked="0"/>
    </xf>
    <xf numFmtId="0" fontId="11" fillId="0" borderId="0" xfId="0" applyFont="1" applyBorder="1" applyAlignment="1" applyProtection="1">
      <alignment horizontal="right"/>
      <protection locked="0"/>
    </xf>
    <xf numFmtId="0" fontId="11" fillId="0" borderId="0" xfId="0" applyFont="1" applyBorder="1" applyAlignment="1" applyProtection="1">
      <alignment horizontal="center"/>
      <protection locked="0"/>
    </xf>
    <xf numFmtId="0" fontId="11" fillId="0" borderId="0" xfId="3" applyNumberFormat="1" applyFont="1" applyBorder="1" applyProtection="1"/>
    <xf numFmtId="0" fontId="13" fillId="0" borderId="0" xfId="3" applyNumberFormat="1" applyFont="1" applyBorder="1" applyProtection="1"/>
    <xf numFmtId="0" fontId="11" fillId="0" borderId="0" xfId="0" applyFont="1" applyBorder="1" applyAlignment="1" applyProtection="1">
      <alignment horizontal="right"/>
    </xf>
    <xf numFmtId="0" fontId="11" fillId="0" borderId="0" xfId="3" applyNumberFormat="1" applyFont="1" applyBorder="1" applyProtection="1"/>
    <xf numFmtId="0" fontId="11" fillId="2" borderId="4" xfId="3" applyNumberFormat="1" applyFont="1" applyFill="1" applyBorder="1" applyProtection="1"/>
    <xf numFmtId="0" fontId="20" fillId="2" borderId="5" xfId="0" applyFont="1" applyFill="1" applyBorder="1" applyAlignment="1" applyProtection="1">
      <alignment vertical="center"/>
    </xf>
    <xf numFmtId="0" fontId="11" fillId="2" borderId="2" xfId="0" applyFont="1" applyFill="1" applyBorder="1" applyAlignment="1" applyProtection="1">
      <alignment horizontal="center" vertical="center" wrapText="1"/>
    </xf>
    <xf numFmtId="0" fontId="11" fillId="2" borderId="0" xfId="3" applyNumberFormat="1" applyFont="1" applyFill="1" applyBorder="1" applyProtection="1"/>
    <xf numFmtId="0" fontId="11" fillId="2" borderId="1" xfId="3" applyNumberFormat="1" applyFont="1" applyFill="1" applyBorder="1" applyAlignment="1" applyProtection="1">
      <alignment horizontal="left"/>
    </xf>
    <xf numFmtId="0" fontId="29" fillId="2" borderId="1" xfId="0" applyFont="1" applyFill="1" applyBorder="1" applyAlignment="1" applyProtection="1">
      <alignment horizontal="left" wrapText="1"/>
    </xf>
    <xf numFmtId="3" fontId="36" fillId="2" borderId="1" xfId="0" applyNumberFormat="1" applyFont="1" applyFill="1" applyBorder="1" applyAlignment="1" applyProtection="1">
      <alignment horizontal="center"/>
    </xf>
    <xf numFmtId="4" fontId="36" fillId="2" borderId="1" xfId="0" applyNumberFormat="1" applyFont="1" applyFill="1" applyBorder="1" applyAlignment="1" applyProtection="1">
      <alignment horizontal="center"/>
    </xf>
    <xf numFmtId="0" fontId="36" fillId="2" borderId="1" xfId="0" applyFont="1" applyFill="1" applyBorder="1" applyProtection="1"/>
    <xf numFmtId="0" fontId="11" fillId="2" borderId="1" xfId="0" applyFont="1" applyFill="1" applyBorder="1" applyProtection="1"/>
    <xf numFmtId="0" fontId="11" fillId="0" borderId="6" xfId="3" applyNumberFormat="1" applyFont="1" applyBorder="1" applyAlignment="1" applyProtection="1">
      <alignment horizontal="left"/>
    </xf>
    <xf numFmtId="0" fontId="36" fillId="0" borderId="0" xfId="0" applyFont="1" applyBorder="1" applyProtection="1"/>
    <xf numFmtId="3" fontId="36" fillId="0" borderId="0" xfId="0" applyNumberFormat="1" applyFont="1" applyBorder="1" applyAlignment="1" applyProtection="1">
      <alignment horizontal="center"/>
    </xf>
    <xf numFmtId="3" fontId="36" fillId="0" borderId="7" xfId="0" applyNumberFormat="1" applyFont="1" applyBorder="1" applyAlignment="1" applyProtection="1">
      <alignment horizontal="center"/>
    </xf>
    <xf numFmtId="3" fontId="36" fillId="2" borderId="0" xfId="0" applyNumberFormat="1" applyFont="1" applyFill="1" applyBorder="1" applyAlignment="1" applyProtection="1">
      <alignment horizontal="center"/>
    </xf>
    <xf numFmtId="4" fontId="36" fillId="2" borderId="0" xfId="0" applyNumberFormat="1" applyFont="1" applyFill="1" applyBorder="1" applyAlignment="1" applyProtection="1">
      <alignment horizontal="center"/>
    </xf>
    <xf numFmtId="0" fontId="18" fillId="2" borderId="1" xfId="0" applyFont="1" applyFill="1" applyBorder="1" applyAlignment="1" applyProtection="1">
      <alignment horizontal="left"/>
    </xf>
    <xf numFmtId="3" fontId="18" fillId="2" borderId="1" xfId="0" applyNumberFormat="1" applyFont="1" applyFill="1" applyBorder="1" applyAlignment="1" applyProtection="1">
      <alignment horizontal="center"/>
    </xf>
    <xf numFmtId="0" fontId="29" fillId="2" borderId="1" xfId="0" applyFont="1" applyFill="1" applyBorder="1" applyAlignment="1" applyProtection="1">
      <alignment horizontal="left"/>
    </xf>
    <xf numFmtId="0" fontId="11" fillId="3" borderId="6" xfId="3" applyNumberFormat="1" applyFont="1" applyFill="1" applyBorder="1" applyAlignment="1" applyProtection="1">
      <alignment horizontal="left"/>
    </xf>
    <xf numFmtId="0" fontId="11" fillId="3" borderId="0" xfId="3" applyNumberFormat="1" applyFont="1" applyFill="1" applyBorder="1" applyProtection="1"/>
    <xf numFmtId="3" fontId="11" fillId="3" borderId="0" xfId="3" applyNumberFormat="1" applyFont="1" applyFill="1" applyBorder="1" applyProtection="1"/>
    <xf numFmtId="3" fontId="11" fillId="2" borderId="0" xfId="3" applyNumberFormat="1" applyFont="1" applyFill="1" applyBorder="1" applyProtection="1"/>
    <xf numFmtId="4" fontId="11" fillId="2" borderId="0" xfId="3" applyNumberFormat="1" applyFont="1" applyFill="1" applyBorder="1" applyProtection="1"/>
    <xf numFmtId="0" fontId="11" fillId="3" borderId="0" xfId="3" applyNumberFormat="1" applyFont="1" applyFill="1" applyBorder="1" applyProtection="1">
      <protection locked="0"/>
    </xf>
    <xf numFmtId="0" fontId="11" fillId="0" borderId="0" xfId="0" applyFont="1" applyBorder="1" applyProtection="1"/>
    <xf numFmtId="3" fontId="11" fillId="0" borderId="0" xfId="0" applyNumberFormat="1" applyFont="1" applyBorder="1" applyAlignment="1" applyProtection="1">
      <alignment horizontal="center"/>
    </xf>
    <xf numFmtId="3" fontId="11" fillId="2" borderId="0" xfId="0" applyNumberFormat="1" applyFont="1" applyFill="1" applyBorder="1" applyAlignment="1" applyProtection="1">
      <alignment horizontal="center"/>
    </xf>
    <xf numFmtId="4" fontId="11" fillId="2" borderId="0" xfId="0" applyNumberFormat="1" applyFont="1" applyFill="1" applyBorder="1" applyAlignment="1" applyProtection="1">
      <alignment horizontal="center"/>
    </xf>
    <xf numFmtId="49" fontId="11" fillId="2" borderId="1" xfId="3" applyNumberFormat="1" applyFont="1" applyFill="1" applyBorder="1" applyAlignment="1" applyProtection="1">
      <alignment horizontal="left"/>
    </xf>
    <xf numFmtId="0" fontId="11" fillId="2" borderId="1" xfId="0" applyFont="1" applyFill="1" applyBorder="1" applyAlignment="1" applyProtection="1">
      <alignment wrapText="1"/>
    </xf>
    <xf numFmtId="3" fontId="11" fillId="2" borderId="1" xfId="3" applyNumberFormat="1" applyFont="1" applyFill="1" applyBorder="1" applyAlignment="1" applyProtection="1">
      <alignment horizontal="center"/>
    </xf>
    <xf numFmtId="0" fontId="11" fillId="2" borderId="1" xfId="3" applyNumberFormat="1" applyFont="1" applyFill="1" applyBorder="1" applyProtection="1"/>
    <xf numFmtId="3" fontId="11" fillId="0" borderId="0" xfId="3" applyNumberFormat="1" applyFont="1" applyBorder="1" applyProtection="1"/>
    <xf numFmtId="3" fontId="11" fillId="0" borderId="7" xfId="3" applyNumberFormat="1" applyFont="1" applyBorder="1" applyProtection="1"/>
    <xf numFmtId="3" fontId="11" fillId="0" borderId="0" xfId="3" applyNumberFormat="1" applyFont="1" applyBorder="1" applyProtection="1"/>
    <xf numFmtId="0" fontId="11" fillId="0" borderId="0" xfId="0" applyFont="1" applyBorder="1" applyProtection="1"/>
    <xf numFmtId="3" fontId="11" fillId="0" borderId="0" xfId="0" applyNumberFormat="1" applyFont="1" applyBorder="1" applyAlignment="1" applyProtection="1">
      <alignment horizontal="center"/>
    </xf>
    <xf numFmtId="3" fontId="11" fillId="0" borderId="7" xfId="0" applyNumberFormat="1" applyFont="1" applyBorder="1" applyAlignment="1" applyProtection="1">
      <alignment horizontal="center"/>
    </xf>
    <xf numFmtId="3" fontId="11" fillId="0" borderId="7" xfId="0" applyNumberFormat="1" applyFont="1" applyBorder="1" applyAlignment="1" applyProtection="1">
      <alignment horizontal="center"/>
    </xf>
    <xf numFmtId="0" fontId="11" fillId="0" borderId="6" xfId="3" applyNumberFormat="1" applyFont="1" applyBorder="1" applyAlignment="1" applyProtection="1">
      <alignment horizontal="left"/>
      <protection locked="0"/>
    </xf>
    <xf numFmtId="3" fontId="11" fillId="0" borderId="0" xfId="0" applyNumberFormat="1" applyFont="1" applyBorder="1" applyAlignment="1" applyProtection="1">
      <alignment horizontal="center"/>
      <protection locked="0"/>
    </xf>
    <xf numFmtId="3" fontId="11" fillId="0" borderId="7" xfId="0" applyNumberFormat="1" applyFont="1" applyBorder="1" applyAlignment="1" applyProtection="1">
      <alignment horizontal="center"/>
      <protection locked="0"/>
    </xf>
    <xf numFmtId="3" fontId="11" fillId="2" borderId="0" xfId="0" applyNumberFormat="1" applyFont="1" applyFill="1" applyBorder="1" applyAlignment="1" applyProtection="1">
      <alignment horizontal="center"/>
      <protection locked="0"/>
    </xf>
    <xf numFmtId="0" fontId="29" fillId="2" borderId="1" xfId="0" applyFont="1" applyFill="1" applyBorder="1" applyAlignment="1" applyProtection="1">
      <alignment horizontal="left" vertical="center" wrapText="1"/>
    </xf>
    <xf numFmtId="3" fontId="36" fillId="2" borderId="3" xfId="2" applyNumberFormat="1" applyFont="1" applyFill="1" applyBorder="1" applyAlignment="1" applyProtection="1">
      <alignment horizontal="center"/>
    </xf>
    <xf numFmtId="3" fontId="36" fillId="2" borderId="1" xfId="2" applyNumberFormat="1" applyFont="1" applyFill="1" applyBorder="1" applyAlignment="1" applyProtection="1">
      <alignment horizontal="center"/>
    </xf>
    <xf numFmtId="2" fontId="36" fillId="2" borderId="3" xfId="2" applyNumberFormat="1" applyFont="1" applyFill="1" applyBorder="1" applyAlignment="1" applyProtection="1">
      <alignment horizontal="center"/>
    </xf>
    <xf numFmtId="0" fontId="11" fillId="6" borderId="1" xfId="3" applyNumberFormat="1" applyFont="1" applyFill="1" applyBorder="1" applyAlignment="1" applyProtection="1">
      <alignment horizontal="left"/>
    </xf>
    <xf numFmtId="0" fontId="11" fillId="2" borderId="1" xfId="0" applyFont="1" applyFill="1" applyBorder="1" applyAlignment="1" applyProtection="1">
      <alignment horizontal="left"/>
    </xf>
    <xf numFmtId="0" fontId="11" fillId="2" borderId="1" xfId="0" applyFont="1" applyFill="1" applyBorder="1" applyAlignment="1" applyProtection="1">
      <alignment horizontal="left" wrapText="1"/>
    </xf>
    <xf numFmtId="2" fontId="11" fillId="0" borderId="0" xfId="0" applyNumberFormat="1" applyFont="1" applyBorder="1" applyAlignment="1" applyProtection="1">
      <alignment horizontal="center"/>
    </xf>
    <xf numFmtId="2" fontId="11" fillId="2" borderId="0" xfId="0" applyNumberFormat="1" applyFont="1" applyFill="1" applyBorder="1" applyAlignment="1" applyProtection="1">
      <alignment horizontal="center"/>
    </xf>
    <xf numFmtId="0" fontId="22" fillId="0" borderId="0" xfId="0" applyFont="1" applyBorder="1" applyProtection="1"/>
    <xf numFmtId="4" fontId="13" fillId="2" borderId="1" xfId="0" applyNumberFormat="1" applyFont="1" applyFill="1" applyBorder="1" applyAlignment="1" applyProtection="1">
      <alignment horizontal="center" wrapText="1"/>
    </xf>
    <xf numFmtId="0" fontId="11" fillId="2" borderId="0" xfId="3" applyNumberFormat="1" applyFont="1" applyFill="1" applyBorder="1" applyAlignment="1" applyProtection="1">
      <alignment wrapText="1"/>
    </xf>
    <xf numFmtId="0" fontId="13" fillId="0" borderId="0" xfId="0" applyFont="1" applyBorder="1" applyAlignment="1" applyProtection="1">
      <alignment horizontal="right"/>
    </xf>
    <xf numFmtId="2" fontId="13" fillId="2" borderId="2" xfId="0" applyNumberFormat="1" applyFont="1" applyFill="1" applyBorder="1" applyAlignment="1" applyProtection="1">
      <alignment horizontal="center"/>
    </xf>
    <xf numFmtId="0" fontId="11" fillId="0" borderId="0" xfId="3" applyNumberFormat="1" applyFont="1" applyBorder="1" applyAlignment="1" applyProtection="1">
      <alignment wrapText="1"/>
    </xf>
    <xf numFmtId="0" fontId="11" fillId="0" borderId="0" xfId="3" applyNumberFormat="1" applyFont="1" applyBorder="1" applyAlignment="1" applyProtection="1">
      <alignment horizontal="right"/>
    </xf>
    <xf numFmtId="0" fontId="37" fillId="0" borderId="0" xfId="3" applyNumberFormat="1" applyFont="1" applyBorder="1" applyAlignment="1" applyProtection="1">
      <alignment horizontal="center"/>
      <protection locked="0"/>
    </xf>
    <xf numFmtId="0" fontId="11" fillId="0" borderId="0" xfId="3" applyNumberFormat="1" applyFont="1" applyBorder="1" applyAlignment="1" applyProtection="1">
      <alignment wrapText="1"/>
      <protection locked="0"/>
    </xf>
    <xf numFmtId="0" fontId="22" fillId="0" borderId="0" xfId="3" applyNumberFormat="1" applyFont="1" applyBorder="1" applyProtection="1">
      <protection locked="0"/>
    </xf>
    <xf numFmtId="0" fontId="11" fillId="0" borderId="0" xfId="3" applyNumberFormat="1" applyFont="1" applyBorder="1" applyAlignment="1" applyProtection="1">
      <alignment wrapText="1"/>
      <protection locked="0"/>
    </xf>
    <xf numFmtId="0" fontId="11" fillId="0" borderId="0" xfId="0" applyFont="1" applyBorder="1" applyAlignment="1" applyProtection="1">
      <protection locked="0"/>
    </xf>
    <xf numFmtId="3" fontId="11" fillId="3" borderId="1" xfId="0" applyNumberFormat="1" applyFont="1" applyFill="1" applyBorder="1" applyAlignment="1" applyProtection="1">
      <alignment horizontal="center"/>
      <protection locked="0"/>
    </xf>
    <xf numFmtId="3" fontId="36" fillId="3" borderId="1" xfId="0" applyNumberFormat="1" applyFont="1" applyFill="1" applyBorder="1" applyAlignment="1" applyProtection="1">
      <alignment horizontal="center"/>
      <protection locked="0"/>
    </xf>
    <xf numFmtId="0" fontId="36" fillId="0" borderId="0" xfId="0" applyFont="1" applyBorder="1" applyProtection="1">
      <protection locked="0"/>
    </xf>
    <xf numFmtId="3" fontId="36" fillId="0" borderId="0" xfId="0" applyNumberFormat="1" applyFont="1" applyBorder="1" applyAlignment="1" applyProtection="1">
      <alignment horizontal="center"/>
      <protection locked="0"/>
    </xf>
    <xf numFmtId="3" fontId="36" fillId="0" borderId="7" xfId="0" applyNumberFormat="1" applyFont="1" applyBorder="1" applyAlignment="1" applyProtection="1">
      <alignment horizontal="center"/>
      <protection locked="0"/>
    </xf>
    <xf numFmtId="0" fontId="11" fillId="3" borderId="6" xfId="3" applyNumberFormat="1" applyFont="1" applyFill="1" applyBorder="1" applyAlignment="1" applyProtection="1">
      <alignment horizontal="left"/>
      <protection locked="0"/>
    </xf>
    <xf numFmtId="3" fontId="11" fillId="3" borderId="0" xfId="3" applyNumberFormat="1" applyFont="1" applyFill="1" applyBorder="1" applyProtection="1">
      <protection locked="0"/>
    </xf>
    <xf numFmtId="3" fontId="11" fillId="0" borderId="0" xfId="3" applyNumberFormat="1" applyFont="1" applyBorder="1" applyProtection="1">
      <protection locked="0"/>
    </xf>
    <xf numFmtId="3" fontId="11" fillId="0" borderId="7" xfId="3" applyNumberFormat="1" applyFont="1" applyBorder="1" applyProtection="1">
      <protection locked="0"/>
    </xf>
    <xf numFmtId="3" fontId="11" fillId="0" borderId="0" xfId="3" applyNumberFormat="1" applyFont="1" applyBorder="1" applyProtection="1">
      <protection locked="0"/>
    </xf>
    <xf numFmtId="3" fontId="11" fillId="0" borderId="0" xfId="0" applyNumberFormat="1" applyFont="1" applyBorder="1" applyAlignment="1" applyProtection="1">
      <alignment horizontal="center"/>
      <protection locked="0"/>
    </xf>
    <xf numFmtId="3" fontId="11" fillId="0" borderId="7" xfId="0" applyNumberFormat="1" applyFont="1" applyBorder="1" applyAlignment="1" applyProtection="1">
      <alignment horizontal="center"/>
      <protection locked="0"/>
    </xf>
    <xf numFmtId="2" fontId="11" fillId="0" borderId="0" xfId="0" applyNumberFormat="1" applyFont="1" applyBorder="1" applyAlignment="1" applyProtection="1">
      <alignment horizontal="center"/>
      <protection locked="0"/>
    </xf>
    <xf numFmtId="0" fontId="22" fillId="0" borderId="0" xfId="0" applyFont="1" applyBorder="1" applyProtection="1">
      <protection locked="0"/>
    </xf>
    <xf numFmtId="0" fontId="11" fillId="0" borderId="0" xfId="3" applyNumberFormat="1" applyFont="1" applyBorder="1" applyAlignment="1" applyProtection="1">
      <alignment horizontal="right"/>
      <protection locked="0"/>
    </xf>
    <xf numFmtId="0" fontId="13" fillId="0" borderId="0" xfId="3" applyNumberFormat="1" applyFont="1" applyBorder="1" applyProtection="1">
      <protection locked="0"/>
    </xf>
    <xf numFmtId="0" fontId="11" fillId="2" borderId="1" xfId="3" applyNumberFormat="1" applyFont="1" applyFill="1" applyBorder="1" applyAlignment="1" applyProtection="1">
      <alignment horizontal="left"/>
      <protection locked="0"/>
    </xf>
    <xf numFmtId="0" fontId="29" fillId="2" borderId="1" xfId="0" applyFont="1" applyFill="1" applyBorder="1" applyAlignment="1" applyProtection="1">
      <alignment horizontal="left" vertical="center" wrapText="1"/>
      <protection locked="0"/>
    </xf>
    <xf numFmtId="0" fontId="11" fillId="6" borderId="1" xfId="3" applyNumberFormat="1" applyFont="1" applyFill="1" applyBorder="1" applyAlignment="1" applyProtection="1">
      <alignment horizontal="left"/>
      <protection locked="0"/>
    </xf>
    <xf numFmtId="0" fontId="18" fillId="2" borderId="1" xfId="0" applyFont="1" applyFill="1" applyBorder="1" applyAlignment="1" applyProtection="1">
      <alignment horizontal="left"/>
      <protection locked="0"/>
    </xf>
    <xf numFmtId="3" fontId="18" fillId="2" borderId="1" xfId="0" applyNumberFormat="1" applyFont="1" applyFill="1" applyBorder="1" applyAlignment="1" applyProtection="1">
      <alignment horizontal="center"/>
      <protection locked="0"/>
    </xf>
    <xf numFmtId="0" fontId="30" fillId="2" borderId="1" xfId="0" applyFont="1" applyFill="1" applyBorder="1" applyAlignment="1" applyProtection="1">
      <alignment vertical="center" wrapText="1"/>
    </xf>
    <xf numFmtId="0" fontId="21" fillId="2" borderId="1" xfId="0" applyFont="1" applyFill="1" applyBorder="1" applyAlignment="1" applyProtection="1">
      <alignment horizontal="center" vertical="center"/>
    </xf>
    <xf numFmtId="0" fontId="0" fillId="2" borderId="2" xfId="0" applyFill="1" applyBorder="1" applyProtection="1"/>
    <xf numFmtId="0" fontId="21" fillId="2" borderId="1" xfId="0" applyFont="1" applyFill="1" applyBorder="1" applyAlignment="1" applyProtection="1">
      <alignment vertical="center" wrapText="1"/>
    </xf>
    <xf numFmtId="3" fontId="21" fillId="2" borderId="1" xfId="0" applyNumberFormat="1" applyFont="1" applyFill="1" applyBorder="1" applyAlignment="1" applyProtection="1">
      <alignment horizontal="center" vertical="center"/>
    </xf>
    <xf numFmtId="9" fontId="21" fillId="2" borderId="1" xfId="0" applyNumberFormat="1" applyFont="1" applyFill="1" applyBorder="1" applyAlignment="1" applyProtection="1">
      <alignment horizontal="center" vertical="center"/>
    </xf>
    <xf numFmtId="0" fontId="0" fillId="2" borderId="8" xfId="0" applyFill="1" applyBorder="1" applyProtection="1"/>
    <xf numFmtId="0" fontId="15" fillId="2" borderId="1" xfId="0" applyFont="1" applyFill="1" applyBorder="1" applyAlignment="1" applyProtection="1">
      <alignment horizontal="center" vertical="center" wrapText="1"/>
    </xf>
    <xf numFmtId="3" fontId="30" fillId="0" borderId="1" xfId="0" applyNumberFormat="1" applyFont="1" applyBorder="1" applyAlignment="1" applyProtection="1">
      <alignment horizontal="center" vertical="center"/>
      <protection locked="0"/>
    </xf>
    <xf numFmtId="167" fontId="30" fillId="2" borderId="1" xfId="0" applyNumberFormat="1" applyFont="1" applyFill="1" applyBorder="1" applyAlignment="1" applyProtection="1">
      <alignment horizontal="center" vertical="center"/>
    </xf>
    <xf numFmtId="3" fontId="15" fillId="2" borderId="1" xfId="0" applyNumberFormat="1" applyFont="1" applyFill="1" applyBorder="1" applyAlignment="1" applyProtection="1">
      <alignment horizontal="center"/>
    </xf>
    <xf numFmtId="167" fontId="15" fillId="2" borderId="1" xfId="2" applyNumberFormat="1" applyFont="1" applyFill="1" applyBorder="1" applyAlignment="1" applyProtection="1">
      <alignment horizontal="center"/>
    </xf>
    <xf numFmtId="0" fontId="11" fillId="2" borderId="1" xfId="0" applyFont="1" applyFill="1" applyBorder="1" applyAlignment="1" applyProtection="1">
      <alignment horizontal="center" vertical="center"/>
    </xf>
    <xf numFmtId="0" fontId="0" fillId="2" borderId="9" xfId="0" applyFill="1" applyBorder="1" applyProtection="1"/>
    <xf numFmtId="0" fontId="13" fillId="2" borderId="1" xfId="0" applyFont="1" applyFill="1" applyBorder="1" applyAlignment="1" applyProtection="1">
      <alignment horizontal="right"/>
    </xf>
    <xf numFmtId="3" fontId="39" fillId="2" borderId="1" xfId="0" applyNumberFormat="1" applyFont="1" applyFill="1" applyBorder="1" applyAlignment="1" applyProtection="1">
      <alignment horizontal="center"/>
    </xf>
    <xf numFmtId="9" fontId="39" fillId="2" borderId="1" xfId="0" applyNumberFormat="1" applyFont="1" applyFill="1" applyBorder="1" applyAlignment="1" applyProtection="1">
      <alignment horizontal="center"/>
    </xf>
    <xf numFmtId="3" fontId="30" fillId="2" borderId="1" xfId="0" applyNumberFormat="1" applyFont="1" applyFill="1" applyBorder="1" applyAlignment="1" applyProtection="1">
      <alignment horizontal="center" vertical="center"/>
    </xf>
    <xf numFmtId="9" fontId="30" fillId="2" borderId="1" xfId="0" applyNumberFormat="1" applyFont="1" applyFill="1" applyBorder="1" applyAlignment="1" applyProtection="1">
      <alignment horizontal="center" vertical="center"/>
    </xf>
    <xf numFmtId="0" fontId="3" fillId="0" borderId="0" xfId="0" applyFont="1" applyProtection="1">
      <protection locked="0"/>
    </xf>
    <xf numFmtId="0" fontId="11" fillId="0" borderId="0" xfId="3" applyNumberFormat="1" applyFont="1" applyBorder="1" applyAlignment="1" applyProtection="1">
      <alignment vertical="center" wrapText="1"/>
      <protection locked="0"/>
    </xf>
    <xf numFmtId="0" fontId="11" fillId="0" borderId="0" xfId="3" applyNumberFormat="1" applyFont="1" applyBorder="1" applyAlignment="1" applyProtection="1">
      <alignment vertical="center" wrapText="1"/>
      <protection locked="0"/>
    </xf>
    <xf numFmtId="168" fontId="11" fillId="0" borderId="0" xfId="3" applyNumberFormat="1" applyFont="1" applyBorder="1" applyAlignment="1" applyProtection="1">
      <alignment vertical="center" wrapText="1"/>
      <protection locked="0"/>
    </xf>
    <xf numFmtId="0" fontId="11" fillId="0" borderId="0" xfId="3" applyNumberFormat="1" applyFont="1" applyBorder="1" applyAlignment="1" applyProtection="1">
      <alignment vertical="center"/>
      <protection locked="0"/>
    </xf>
    <xf numFmtId="0" fontId="40" fillId="0" borderId="0" xfId="3" applyNumberFormat="1" applyFont="1" applyBorder="1" applyAlignment="1" applyProtection="1">
      <alignment vertical="center" wrapText="1"/>
      <protection locked="0"/>
    </xf>
    <xf numFmtId="0" fontId="13" fillId="2" borderId="1" xfId="0" applyFont="1" applyFill="1" applyBorder="1" applyAlignment="1" applyProtection="1">
      <alignment vertical="center" wrapText="1"/>
    </xf>
    <xf numFmtId="168" fontId="11" fillId="2" borderId="1" xfId="0" applyNumberFormat="1" applyFont="1" applyFill="1" applyBorder="1" applyAlignment="1" applyProtection="1">
      <alignment horizontal="center" vertical="center" wrapText="1"/>
    </xf>
    <xf numFmtId="168" fontId="11" fillId="2" borderId="1" xfId="0" applyNumberFormat="1" applyFont="1" applyFill="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36" fillId="2" borderId="1" xfId="0" applyFont="1" applyFill="1" applyBorder="1" applyAlignment="1" applyProtection="1">
      <alignment horizontal="left" vertical="center" wrapText="1"/>
    </xf>
    <xf numFmtId="3" fontId="23" fillId="2" borderId="1" xfId="0" applyNumberFormat="1" applyFont="1" applyFill="1" applyBorder="1" applyAlignment="1" applyProtection="1">
      <alignment horizontal="center" vertical="center" wrapText="1"/>
    </xf>
    <xf numFmtId="3" fontId="23" fillId="2" borderId="1" xfId="0" applyNumberFormat="1" applyFont="1" applyFill="1" applyBorder="1" applyAlignment="1" applyProtection="1">
      <alignment horizontal="center" vertical="center"/>
    </xf>
    <xf numFmtId="1" fontId="23" fillId="2" borderId="1" xfId="0" applyNumberFormat="1" applyFont="1" applyFill="1" applyBorder="1" applyAlignment="1" applyProtection="1">
      <alignment horizontal="center" vertical="center" wrapText="1"/>
    </xf>
    <xf numFmtId="3" fontId="22" fillId="0" borderId="1" xfId="0" applyNumberFormat="1" applyFont="1" applyBorder="1" applyAlignment="1" applyProtection="1">
      <alignment horizontal="center" vertical="center"/>
      <protection locked="0"/>
    </xf>
    <xf numFmtId="0" fontId="41" fillId="0" borderId="0" xfId="0" applyFont="1" applyProtection="1">
      <protection locked="0"/>
    </xf>
    <xf numFmtId="3" fontId="11" fillId="0" borderId="1" xfId="0" applyNumberFormat="1" applyFont="1" applyBorder="1" applyAlignment="1" applyProtection="1">
      <alignment horizontal="center" vertical="center"/>
      <protection locked="0"/>
    </xf>
    <xf numFmtId="0" fontId="11" fillId="2" borderId="1" xfId="0" applyFont="1" applyFill="1" applyBorder="1" applyAlignment="1" applyProtection="1">
      <alignment vertical="center" wrapText="1"/>
    </xf>
    <xf numFmtId="1" fontId="11" fillId="2" borderId="1" xfId="0" applyNumberFormat="1" applyFont="1" applyFill="1" applyBorder="1" applyAlignment="1" applyProtection="1">
      <alignment horizontal="center" vertical="center" wrapText="1"/>
    </xf>
    <xf numFmtId="0" fontId="3" fillId="0" borderId="0" xfId="0" applyFont="1" applyProtection="1">
      <protection locked="0"/>
    </xf>
    <xf numFmtId="3" fontId="23" fillId="2" borderId="0" xfId="0" applyNumberFormat="1"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3" fontId="11" fillId="0" borderId="1" xfId="3" applyNumberFormat="1" applyFont="1" applyBorder="1" applyAlignment="1" applyProtection="1">
      <alignment vertical="center"/>
      <protection locked="0"/>
    </xf>
    <xf numFmtId="0" fontId="11" fillId="2" borderId="1" xfId="3" applyNumberFormat="1" applyFont="1" applyFill="1" applyBorder="1" applyAlignment="1" applyProtection="1">
      <alignment vertical="center" wrapText="1"/>
    </xf>
    <xf numFmtId="3" fontId="11" fillId="2" borderId="0" xfId="3" applyNumberFormat="1" applyFont="1" applyFill="1" applyBorder="1" applyAlignment="1" applyProtection="1">
      <alignment horizontal="center" vertical="center"/>
    </xf>
    <xf numFmtId="3" fontId="11" fillId="0" borderId="1" xfId="3" applyNumberFormat="1" applyFont="1" applyBorder="1" applyAlignment="1" applyProtection="1">
      <alignment horizontal="center" vertical="center"/>
      <protection locked="0"/>
    </xf>
    <xf numFmtId="3" fontId="11" fillId="2" borderId="0" xfId="0" applyNumberFormat="1" applyFont="1" applyFill="1" applyBorder="1" applyAlignment="1" applyProtection="1">
      <alignment horizontal="center" vertical="center"/>
    </xf>
    <xf numFmtId="3" fontId="11" fillId="2" borderId="1" xfId="3" applyNumberFormat="1" applyFont="1" applyFill="1" applyBorder="1" applyAlignment="1" applyProtection="1">
      <alignment horizontal="center" vertical="center"/>
    </xf>
    <xf numFmtId="167" fontId="11" fillId="0" borderId="1" xfId="2" applyNumberFormat="1" applyFont="1" applyBorder="1" applyAlignment="1" applyProtection="1">
      <alignment horizontal="center" vertical="center"/>
      <protection locked="0"/>
    </xf>
    <xf numFmtId="3" fontId="13" fillId="0" borderId="1" xfId="0" applyNumberFormat="1" applyFont="1" applyBorder="1" applyAlignment="1" applyProtection="1">
      <alignment horizontal="center" vertical="center"/>
      <protection locked="0"/>
    </xf>
    <xf numFmtId="0" fontId="19" fillId="0" borderId="0" xfId="0" applyFont="1" applyProtection="1">
      <protection locked="0"/>
    </xf>
    <xf numFmtId="3" fontId="11" fillId="2" borderId="1" xfId="1" applyNumberFormat="1" applyFont="1" applyFill="1" applyBorder="1" applyAlignment="1" applyProtection="1">
      <alignment horizontal="center" vertical="center" wrapText="1"/>
    </xf>
    <xf numFmtId="2" fontId="13" fillId="0" borderId="1" xfId="0" applyNumberFormat="1" applyFont="1" applyBorder="1" applyAlignment="1" applyProtection="1">
      <alignment vertical="center"/>
      <protection locked="0"/>
    </xf>
    <xf numFmtId="4" fontId="11" fillId="0" borderId="1" xfId="0" applyNumberFormat="1" applyFont="1" applyBorder="1" applyAlignment="1" applyProtection="1">
      <alignment vertical="center"/>
      <protection locked="0"/>
    </xf>
    <xf numFmtId="0" fontId="3" fillId="0" borderId="0" xfId="0" applyFont="1" applyBorder="1" applyProtection="1">
      <protection locked="0"/>
    </xf>
    <xf numFmtId="4" fontId="13" fillId="2" borderId="1" xfId="0" applyNumberFormat="1" applyFont="1" applyFill="1" applyBorder="1" applyAlignment="1" applyProtection="1">
      <alignment horizontal="center" vertical="center" wrapText="1"/>
    </xf>
    <xf numFmtId="0" fontId="13" fillId="0" borderId="1" xfId="3" applyNumberFormat="1" applyFont="1" applyBorder="1" applyAlignment="1" applyProtection="1">
      <alignment vertical="center"/>
      <protection locked="0"/>
    </xf>
    <xf numFmtId="0" fontId="19" fillId="0" borderId="0" xfId="0" applyFont="1" applyBorder="1" applyProtection="1">
      <protection locked="0"/>
    </xf>
    <xf numFmtId="0" fontId="11" fillId="0" borderId="0" xfId="3" applyNumberFormat="1" applyFont="1" applyBorder="1" applyAlignment="1" applyProtection="1">
      <alignment vertical="center" wrapText="1"/>
    </xf>
    <xf numFmtId="3" fontId="13" fillId="0" borderId="0" xfId="0" applyNumberFormat="1" applyFont="1" applyBorder="1" applyAlignment="1" applyProtection="1">
      <alignment horizontal="center" vertical="center" wrapText="1"/>
    </xf>
    <xf numFmtId="168" fontId="13" fillId="0" borderId="0" xfId="0" applyNumberFormat="1" applyFont="1" applyBorder="1" applyAlignment="1" applyProtection="1">
      <alignment horizontal="center" vertical="center" wrapText="1"/>
    </xf>
    <xf numFmtId="3" fontId="13" fillId="0" borderId="0" xfId="0" applyNumberFormat="1" applyFont="1" applyBorder="1" applyAlignment="1" applyProtection="1">
      <alignment horizontal="center" vertical="center"/>
      <protection locked="0"/>
    </xf>
    <xf numFmtId="0" fontId="11" fillId="0" borderId="0" xfId="3" applyNumberFormat="1" applyFont="1" applyBorder="1" applyAlignment="1" applyProtection="1">
      <alignment wrapText="1"/>
    </xf>
    <xf numFmtId="3" fontId="11" fillId="0" borderId="0" xfId="0" applyNumberFormat="1" applyFont="1" applyProtection="1"/>
    <xf numFmtId="0" fontId="3" fillId="0" borderId="0" xfId="0" applyFont="1" applyProtection="1"/>
    <xf numFmtId="3" fontId="11" fillId="0" borderId="0" xfId="3" applyNumberFormat="1" applyFont="1" applyBorder="1" applyAlignment="1" applyProtection="1">
      <alignment vertical="center" wrapText="1"/>
    </xf>
    <xf numFmtId="168" fontId="11" fillId="0" borderId="0" xfId="0" applyNumberFormat="1" applyFont="1" applyBorder="1" applyAlignment="1" applyProtection="1">
      <alignment horizontal="center" vertical="center" wrapText="1"/>
    </xf>
    <xf numFmtId="3" fontId="11" fillId="0" borderId="0" xfId="0" applyNumberFormat="1" applyFont="1" applyBorder="1" applyAlignment="1" applyProtection="1">
      <alignment horizontal="center" vertical="center"/>
      <protection locked="0"/>
    </xf>
    <xf numFmtId="2" fontId="11" fillId="0" borderId="0" xfId="3" applyNumberFormat="1" applyFont="1" applyBorder="1" applyAlignment="1" applyProtection="1">
      <alignment vertical="center" wrapText="1"/>
      <protection locked="0"/>
    </xf>
    <xf numFmtId="166" fontId="11" fillId="0" borderId="0" xfId="3" applyNumberFormat="1" applyFont="1" applyBorder="1" applyAlignment="1" applyProtection="1">
      <alignment vertical="center"/>
      <protection locked="0"/>
    </xf>
    <xf numFmtId="2" fontId="11" fillId="2" borderId="1" xfId="0" applyNumberFormat="1" applyFont="1" applyFill="1" applyBorder="1" applyAlignment="1" applyProtection="1">
      <alignment horizontal="center" vertical="center" wrapText="1"/>
    </xf>
    <xf numFmtId="166" fontId="11" fillId="2" borderId="1" xfId="0" applyNumberFormat="1" applyFont="1" applyFill="1" applyBorder="1" applyAlignment="1" applyProtection="1">
      <alignment horizontal="center" vertical="center" wrapText="1"/>
    </xf>
    <xf numFmtId="0" fontId="36" fillId="2" borderId="8" xfId="0" applyFont="1" applyFill="1" applyBorder="1" applyAlignment="1" applyProtection="1">
      <alignment horizontal="left" vertical="center" wrapText="1"/>
    </xf>
    <xf numFmtId="166" fontId="36" fillId="2" borderId="8" xfId="0" applyNumberFormat="1" applyFont="1" applyFill="1" applyBorder="1" applyAlignment="1" applyProtection="1">
      <alignment horizontal="center" vertical="center" wrapText="1"/>
    </xf>
    <xf numFmtId="166" fontId="23" fillId="2" borderId="8" xfId="0" applyNumberFormat="1" applyFont="1" applyFill="1" applyBorder="1" applyAlignment="1" applyProtection="1">
      <alignment horizontal="center" vertical="center" wrapText="1"/>
    </xf>
    <xf numFmtId="166" fontId="11" fillId="2" borderId="8" xfId="0" applyNumberFormat="1" applyFont="1" applyFill="1" applyBorder="1" applyAlignment="1" applyProtection="1">
      <alignment horizontal="center" vertical="center" wrapText="1"/>
    </xf>
    <xf numFmtId="166" fontId="13" fillId="2" borderId="8" xfId="0" applyNumberFormat="1" applyFont="1" applyFill="1" applyBorder="1" applyAlignment="1" applyProtection="1">
      <alignment horizontal="center" vertical="center" wrapText="1"/>
    </xf>
    <xf numFmtId="2" fontId="11" fillId="2" borderId="8" xfId="0" applyNumberFormat="1" applyFont="1" applyFill="1" applyBorder="1" applyAlignment="1" applyProtection="1">
      <alignment horizontal="center" vertical="center" wrapText="1"/>
    </xf>
    <xf numFmtId="0" fontId="14" fillId="0" borderId="0" xfId="0" applyFont="1" applyBorder="1" applyProtection="1">
      <protection locked="0"/>
    </xf>
    <xf numFmtId="0" fontId="11" fillId="3" borderId="0" xfId="0" applyFont="1" applyFill="1" applyBorder="1" applyAlignment="1" applyProtection="1">
      <alignment horizontal="left" vertical="center" wrapText="1"/>
    </xf>
    <xf numFmtId="3" fontId="11" fillId="3" borderId="0" xfId="0" applyNumberFormat="1" applyFont="1" applyFill="1" applyBorder="1" applyAlignment="1" applyProtection="1">
      <alignment horizontal="center" vertical="center" wrapText="1"/>
    </xf>
    <xf numFmtId="0" fontId="14" fillId="3" borderId="0" xfId="0" applyFont="1" applyFill="1" applyBorder="1" applyProtection="1">
      <protection locked="0"/>
    </xf>
    <xf numFmtId="0" fontId="3" fillId="3" borderId="0" xfId="0" applyFont="1" applyFill="1" applyBorder="1" applyProtection="1">
      <protection locked="0"/>
    </xf>
    <xf numFmtId="2" fontId="36" fillId="0" borderId="0" xfId="0" applyNumberFormat="1" applyFont="1" applyBorder="1" applyAlignment="1" applyProtection="1">
      <alignment horizontal="center" vertical="center" wrapText="1"/>
    </xf>
    <xf numFmtId="2" fontId="11" fillId="0" borderId="0" xfId="0" applyNumberFormat="1" applyFont="1" applyBorder="1" applyAlignment="1" applyProtection="1">
      <alignment horizontal="center" vertical="center" wrapText="1"/>
    </xf>
    <xf numFmtId="0" fontId="6" fillId="0" borderId="0" xfId="0" applyFont="1" applyAlignment="1" applyProtection="1">
      <alignment horizontal="center"/>
      <protection locked="0"/>
    </xf>
    <xf numFmtId="0" fontId="6" fillId="0" borderId="0" xfId="0" applyFont="1" applyProtection="1">
      <protection locked="0"/>
    </xf>
    <xf numFmtId="0" fontId="6" fillId="0" borderId="0" xfId="0" applyFont="1" applyAlignment="1" applyProtection="1">
      <alignment horizontal="center"/>
      <protection locked="0"/>
    </xf>
    <xf numFmtId="0" fontId="43" fillId="0" borderId="0" xfId="0" applyFont="1" applyAlignment="1" applyProtection="1">
      <alignment horizontal="left"/>
      <protection locked="0"/>
    </xf>
    <xf numFmtId="0" fontId="6" fillId="0" borderId="0" xfId="0" applyFont="1" applyAlignment="1" applyProtection="1">
      <alignment horizontal="left"/>
      <protection locked="0"/>
    </xf>
    <xf numFmtId="0" fontId="44" fillId="0" borderId="0" xfId="0" applyFont="1" applyAlignment="1" applyProtection="1">
      <alignment wrapText="1"/>
      <protection locked="0"/>
    </xf>
    <xf numFmtId="0" fontId="21" fillId="2" borderId="1"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3" xfId="0" applyFont="1" applyFill="1" applyBorder="1" applyAlignment="1" applyProtection="1">
      <alignment horizontal="center" vertical="center" wrapText="1"/>
    </xf>
    <xf numFmtId="0" fontId="30" fillId="2" borderId="1" xfId="0" applyFont="1" applyFill="1" applyBorder="1" applyAlignment="1" applyProtection="1">
      <alignment horizontal="center"/>
    </xf>
    <xf numFmtId="0" fontId="30" fillId="2" borderId="3" xfId="0" applyFont="1" applyFill="1" applyBorder="1" applyProtection="1"/>
    <xf numFmtId="3" fontId="21" fillId="2" borderId="12" xfId="0" applyNumberFormat="1" applyFont="1" applyFill="1" applyBorder="1" applyAlignment="1" applyProtection="1">
      <alignment horizontal="center"/>
    </xf>
    <xf numFmtId="3" fontId="21" fillId="2" borderId="1" xfId="0" applyNumberFormat="1" applyFont="1" applyFill="1" applyBorder="1" applyAlignment="1" applyProtection="1">
      <alignment horizontal="center"/>
    </xf>
    <xf numFmtId="3" fontId="21" fillId="2" borderId="13" xfId="0" applyNumberFormat="1" applyFont="1" applyFill="1" applyBorder="1" applyAlignment="1" applyProtection="1">
      <alignment horizontal="center"/>
    </xf>
    <xf numFmtId="0" fontId="30" fillId="2" borderId="3" xfId="0" applyFont="1" applyFill="1" applyBorder="1" applyAlignment="1" applyProtection="1">
      <alignment vertical="center" wrapText="1"/>
    </xf>
    <xf numFmtId="3" fontId="30" fillId="0" borderId="12" xfId="0" applyNumberFormat="1" applyFont="1" applyBorder="1" applyAlignment="1" applyProtection="1">
      <alignment horizontal="center"/>
      <protection locked="0"/>
    </xf>
    <xf numFmtId="3" fontId="30" fillId="0" borderId="1" xfId="0" applyNumberFormat="1" applyFont="1" applyBorder="1" applyAlignment="1" applyProtection="1">
      <alignment horizontal="center"/>
      <protection locked="0"/>
    </xf>
    <xf numFmtId="3" fontId="30" fillId="0" borderId="13" xfId="0" applyNumberFormat="1" applyFont="1" applyBorder="1" applyAlignment="1" applyProtection="1">
      <alignment horizontal="center"/>
      <protection locked="0"/>
    </xf>
    <xf numFmtId="0" fontId="45" fillId="0" borderId="0" xfId="0" applyFont="1" applyProtection="1">
      <protection locked="0"/>
    </xf>
    <xf numFmtId="0" fontId="30" fillId="2" borderId="8" xfId="0" applyFont="1" applyFill="1" applyBorder="1" applyProtection="1"/>
    <xf numFmtId="0" fontId="21" fillId="2" borderId="9" xfId="0" applyFont="1" applyFill="1" applyBorder="1" applyAlignment="1" applyProtection="1">
      <alignment horizontal="right"/>
    </xf>
    <xf numFmtId="3" fontId="21" fillId="2" borderId="14" xfId="0" applyNumberFormat="1" applyFont="1" applyFill="1" applyBorder="1" applyAlignment="1" applyProtection="1">
      <alignment horizontal="center"/>
    </xf>
    <xf numFmtId="3" fontId="21" fillId="2" borderId="15" xfId="0" applyNumberFormat="1" applyFont="1" applyFill="1" applyBorder="1" applyAlignment="1" applyProtection="1">
      <alignment horizontal="center"/>
    </xf>
    <xf numFmtId="3" fontId="21" fillId="2" borderId="16" xfId="0" applyNumberFormat="1" applyFont="1" applyFill="1" applyBorder="1" applyAlignment="1" applyProtection="1">
      <alignment horizontal="center"/>
    </xf>
    <xf numFmtId="0" fontId="11" fillId="2" borderId="0" xfId="0" applyFont="1" applyFill="1" applyProtection="1"/>
    <xf numFmtId="0" fontId="47" fillId="0" borderId="0" xfId="3" applyNumberFormat="1" applyFont="1"/>
    <xf numFmtId="2" fontId="30" fillId="2" borderId="2"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2" fontId="21" fillId="0" borderId="1" xfId="0" applyNumberFormat="1" applyFont="1" applyBorder="1" applyAlignment="1">
      <alignment horizontal="left" vertical="center"/>
    </xf>
    <xf numFmtId="0" fontId="30" fillId="0" borderId="1" xfId="0" applyFont="1" applyBorder="1" applyAlignment="1">
      <alignment horizontal="center" vertical="center" wrapText="1"/>
    </xf>
    <xf numFmtId="0" fontId="29" fillId="3" borderId="1" xfId="0" applyFont="1" applyFill="1" applyBorder="1" applyAlignment="1">
      <alignment horizontal="center" vertical="center" wrapText="1"/>
    </xf>
    <xf numFmtId="2" fontId="30" fillId="0" borderId="1" xfId="0" applyNumberFormat="1" applyFont="1" applyBorder="1"/>
    <xf numFmtId="0" fontId="30" fillId="0" borderId="1" xfId="0" applyFont="1" applyBorder="1" applyAlignment="1"/>
    <xf numFmtId="0" fontId="30" fillId="0" borderId="1" xfId="3" applyNumberFormat="1" applyFont="1" applyBorder="1" applyAlignment="1">
      <alignment horizontal="center" vertical="center" wrapText="1"/>
    </xf>
    <xf numFmtId="0" fontId="30" fillId="0" borderId="1" xfId="0" applyFont="1" applyBorder="1" applyAlignment="1">
      <alignment horizontal="center" vertical="center" wrapText="1"/>
    </xf>
    <xf numFmtId="2" fontId="30" fillId="0" borderId="1" xfId="0" applyNumberFormat="1" applyFont="1" applyBorder="1"/>
    <xf numFmtId="0" fontId="30" fillId="0" borderId="1" xfId="0" applyFont="1" applyBorder="1"/>
    <xf numFmtId="170" fontId="30" fillId="0" borderId="1" xfId="1" applyNumberFormat="1" applyFont="1" applyBorder="1" applyAlignment="1" applyProtection="1"/>
    <xf numFmtId="0" fontId="30" fillId="0" borderId="1" xfId="0" applyFont="1" applyBorder="1"/>
    <xf numFmtId="2" fontId="30" fillId="0" borderId="1" xfId="3" applyNumberFormat="1" applyFont="1" applyBorder="1" applyAlignment="1">
      <alignment horizontal="left" vertical="center" wrapText="1"/>
    </xf>
    <xf numFmtId="170" fontId="30" fillId="0" borderId="1" xfId="0" applyNumberFormat="1" applyFont="1" applyBorder="1"/>
    <xf numFmtId="2" fontId="21" fillId="0" borderId="1" xfId="0" applyNumberFormat="1" applyFont="1" applyBorder="1" applyAlignment="1">
      <alignment horizontal="left" vertical="center" wrapText="1"/>
    </xf>
    <xf numFmtId="0" fontId="30" fillId="0" borderId="1" xfId="0" applyFont="1" applyBorder="1"/>
    <xf numFmtId="0" fontId="48" fillId="0" borderId="0" xfId="0" applyFont="1" applyProtection="1">
      <protection locked="0"/>
    </xf>
    <xf numFmtId="0" fontId="48" fillId="0" borderId="0" xfId="0" applyFont="1" applyAlignment="1" applyProtection="1">
      <alignment horizontal="center"/>
      <protection locked="0"/>
    </xf>
    <xf numFmtId="0" fontId="30" fillId="0" borderId="0" xfId="0" applyFont="1" applyProtection="1">
      <protection locked="0"/>
    </xf>
    <xf numFmtId="10" fontId="30" fillId="2" borderId="25" xfId="3" applyNumberFormat="1" applyFont="1" applyFill="1" applyBorder="1" applyAlignment="1" applyProtection="1">
      <alignment horizontal="center" vertical="center" wrapText="1"/>
    </xf>
    <xf numFmtId="0" fontId="30" fillId="2" borderId="26" xfId="3" applyNumberFormat="1" applyFont="1" applyFill="1" applyBorder="1" applyAlignment="1" applyProtection="1">
      <alignment horizontal="center" vertical="center" wrapText="1"/>
    </xf>
    <xf numFmtId="0" fontId="30" fillId="2" borderId="27" xfId="0" applyFont="1" applyFill="1" applyBorder="1" applyAlignment="1" applyProtection="1">
      <alignment horizontal="center" vertical="center" wrapText="1"/>
    </xf>
    <xf numFmtId="0" fontId="30" fillId="2" borderId="28" xfId="3" applyNumberFormat="1" applyFont="1" applyFill="1" applyBorder="1" applyAlignment="1" applyProtection="1">
      <alignment horizontal="center" vertical="center" wrapText="1"/>
    </xf>
    <xf numFmtId="0" fontId="30" fillId="2" borderId="28" xfId="0" applyFont="1" applyFill="1" applyBorder="1" applyAlignment="1" applyProtection="1">
      <alignment horizontal="center" vertical="center" wrapText="1"/>
    </xf>
    <xf numFmtId="0" fontId="49" fillId="2" borderId="25" xfId="0" applyFont="1" applyFill="1" applyBorder="1" applyAlignment="1" applyProtection="1">
      <alignment horizontal="center" vertical="center" wrapText="1"/>
    </xf>
    <xf numFmtId="0" fontId="49" fillId="2" borderId="26" xfId="0" applyFont="1" applyFill="1" applyBorder="1" applyAlignment="1" applyProtection="1">
      <alignment horizontal="center" vertical="center" wrapText="1"/>
    </xf>
    <xf numFmtId="0" fontId="30" fillId="2" borderId="20" xfId="0" applyFont="1" applyFill="1" applyBorder="1" applyAlignment="1" applyProtection="1">
      <alignment horizontal="center" vertical="center" wrapText="1"/>
    </xf>
    <xf numFmtId="0" fontId="21" fillId="2" borderId="29" xfId="0" applyFont="1" applyFill="1" applyBorder="1" applyAlignment="1" applyProtection="1">
      <alignment horizontal="left" vertical="center" wrapText="1"/>
    </xf>
    <xf numFmtId="0" fontId="21" fillId="2" borderId="30" xfId="0" applyFont="1" applyFill="1" applyBorder="1" applyAlignment="1" applyProtection="1">
      <alignment horizontal="left" vertical="center" wrapText="1"/>
    </xf>
    <xf numFmtId="0" fontId="30" fillId="2" borderId="31" xfId="0" applyFont="1" applyFill="1" applyBorder="1" applyAlignment="1" applyProtection="1">
      <alignment horizontal="center" vertical="center" wrapText="1"/>
    </xf>
    <xf numFmtId="4" fontId="30" fillId="2" borderId="8" xfId="0" applyNumberFormat="1" applyFont="1" applyFill="1" applyBorder="1" applyAlignment="1" applyProtection="1">
      <alignment horizontal="center" vertical="center" wrapText="1"/>
    </xf>
    <xf numFmtId="3" fontId="21" fillId="2" borderId="9" xfId="3" applyNumberFormat="1" applyFont="1" applyFill="1" applyBorder="1" applyAlignment="1" applyProtection="1">
      <alignment horizontal="center" vertical="center" wrapText="1"/>
    </xf>
    <xf numFmtId="10" fontId="30" fillId="2" borderId="20" xfId="3" applyNumberFormat="1" applyFont="1" applyFill="1" applyBorder="1" applyAlignment="1" applyProtection="1">
      <alignment horizontal="center" vertical="center" wrapText="1"/>
    </xf>
    <xf numFmtId="3" fontId="30" fillId="2" borderId="21" xfId="3" applyNumberFormat="1" applyFont="1" applyFill="1" applyBorder="1" applyAlignment="1" applyProtection="1">
      <alignment horizontal="center" vertical="center" wrapText="1"/>
    </xf>
    <xf numFmtId="3" fontId="30" fillId="2" borderId="32" xfId="3" applyNumberFormat="1" applyFont="1" applyFill="1" applyBorder="1" applyAlignment="1" applyProtection="1">
      <alignment horizontal="center" vertical="center" wrapText="1"/>
    </xf>
    <xf numFmtId="0" fontId="30" fillId="2" borderId="32" xfId="0" applyFont="1" applyFill="1" applyBorder="1" applyAlignment="1" applyProtection="1">
      <alignment horizontal="center" vertical="center" wrapText="1"/>
    </xf>
    <xf numFmtId="3" fontId="50" fillId="2" borderId="20" xfId="0" applyNumberFormat="1" applyFont="1" applyFill="1" applyBorder="1" applyAlignment="1" applyProtection="1">
      <alignment horizontal="center" vertical="center" wrapText="1"/>
    </xf>
    <xf numFmtId="3" fontId="50" fillId="2" borderId="21" xfId="0" applyNumberFormat="1" applyFont="1" applyFill="1" applyBorder="1" applyAlignment="1" applyProtection="1">
      <alignment horizontal="center" vertical="center" wrapText="1"/>
    </xf>
    <xf numFmtId="3" fontId="30" fillId="2" borderId="20" xfId="3" applyNumberFormat="1" applyFont="1" applyFill="1" applyBorder="1" applyAlignment="1" applyProtection="1">
      <alignment horizontal="center" vertical="center" wrapText="1"/>
    </xf>
    <xf numFmtId="3" fontId="30" fillId="2" borderId="33" xfId="3" applyNumberFormat="1" applyFont="1" applyFill="1" applyBorder="1" applyAlignment="1" applyProtection="1">
      <alignment horizontal="center" vertical="center" wrapText="1"/>
    </xf>
    <xf numFmtId="0" fontId="30" fillId="2" borderId="12" xfId="0" applyFont="1" applyFill="1" applyBorder="1" applyAlignment="1" applyProtection="1">
      <alignment horizontal="center"/>
    </xf>
    <xf numFmtId="0" fontId="30" fillId="0" borderId="3" xfId="0" applyFont="1" applyBorder="1" applyAlignment="1" applyProtection="1">
      <alignment horizontal="left"/>
      <protection locked="0"/>
    </xf>
    <xf numFmtId="0" fontId="30" fillId="0" borderId="13" xfId="0" applyFont="1" applyBorder="1" applyAlignment="1" applyProtection="1">
      <alignment horizontal="center"/>
      <protection locked="0"/>
    </xf>
    <xf numFmtId="0" fontId="30" fillId="0" borderId="12" xfId="0" applyFont="1" applyBorder="1" applyAlignment="1" applyProtection="1">
      <alignment horizontal="center"/>
      <protection locked="0"/>
    </xf>
    <xf numFmtId="4" fontId="30" fillId="0" borderId="1" xfId="0" applyNumberFormat="1" applyFont="1" applyBorder="1" applyAlignment="1" applyProtection="1">
      <alignment horizontal="center"/>
      <protection locked="0"/>
    </xf>
    <xf numFmtId="4" fontId="30" fillId="0" borderId="1" xfId="0" applyNumberFormat="1" applyFont="1" applyBorder="1" applyAlignment="1" applyProtection="1">
      <alignment horizontal="center"/>
      <protection locked="0"/>
    </xf>
    <xf numFmtId="3" fontId="30" fillId="2" borderId="3" xfId="0" applyNumberFormat="1" applyFont="1" applyFill="1" applyBorder="1" applyAlignment="1" applyProtection="1">
      <alignment horizontal="center"/>
    </xf>
    <xf numFmtId="9" fontId="30" fillId="2" borderId="12" xfId="3" applyNumberFormat="1" applyFont="1" applyFill="1" applyBorder="1" applyAlignment="1" applyProtection="1">
      <alignment horizontal="center" vertical="center" wrapText="1"/>
    </xf>
    <xf numFmtId="3" fontId="30" fillId="2" borderId="13" xfId="0" applyNumberFormat="1" applyFont="1" applyFill="1" applyBorder="1" applyAlignment="1" applyProtection="1">
      <alignment horizontal="center" vertical="center" wrapText="1"/>
    </xf>
    <xf numFmtId="9" fontId="30" fillId="0" borderId="12" xfId="0" applyNumberFormat="1" applyFont="1" applyBorder="1" applyAlignment="1" applyProtection="1">
      <alignment horizontal="center" vertical="center" wrapText="1"/>
      <protection locked="0"/>
    </xf>
    <xf numFmtId="3" fontId="30" fillId="2" borderId="1" xfId="0" applyNumberFormat="1" applyFont="1" applyFill="1" applyBorder="1" applyAlignment="1" applyProtection="1">
      <alignment horizontal="center" vertical="center" wrapText="1"/>
    </xf>
    <xf numFmtId="9" fontId="30" fillId="0" borderId="1" xfId="0" applyNumberFormat="1" applyFont="1" applyBorder="1" applyAlignment="1" applyProtection="1">
      <alignment horizontal="center" vertical="center" wrapText="1"/>
      <protection locked="0"/>
    </xf>
    <xf numFmtId="9" fontId="30" fillId="0" borderId="12" xfId="0" applyNumberFormat="1" applyFont="1" applyBorder="1" applyAlignment="1" applyProtection="1">
      <alignment horizontal="center" vertical="center" wrapText="1"/>
      <protection locked="0"/>
    </xf>
    <xf numFmtId="3" fontId="30" fillId="2" borderId="12" xfId="0" applyNumberFormat="1" applyFont="1" applyFill="1" applyBorder="1" applyAlignment="1" applyProtection="1">
      <alignment horizontal="center"/>
    </xf>
    <xf numFmtId="3" fontId="30" fillId="2" borderId="13" xfId="0" applyNumberFormat="1" applyFont="1" applyFill="1" applyBorder="1" applyAlignment="1" applyProtection="1">
      <alignment horizontal="center"/>
    </xf>
    <xf numFmtId="3" fontId="30" fillId="2" borderId="12" xfId="0" applyNumberFormat="1" applyFont="1" applyFill="1" applyBorder="1" applyAlignment="1" applyProtection="1">
      <alignment horizontal="center" vertical="center" wrapText="1"/>
    </xf>
    <xf numFmtId="3" fontId="30" fillId="2" borderId="34" xfId="0" applyNumberFormat="1" applyFont="1" applyFill="1" applyBorder="1" applyAlignment="1" applyProtection="1">
      <alignment horizontal="center" vertical="center" wrapText="1"/>
    </xf>
    <xf numFmtId="171" fontId="30" fillId="0" borderId="0" xfId="0" applyNumberFormat="1" applyFont="1" applyProtection="1">
      <protection locked="0"/>
    </xf>
    <xf numFmtId="0" fontId="30" fillId="0" borderId="3" xfId="0" applyFont="1" applyBorder="1" applyProtection="1">
      <protection locked="0"/>
    </xf>
    <xf numFmtId="3" fontId="30" fillId="0" borderId="0" xfId="0" applyNumberFormat="1" applyFont="1" applyProtection="1">
      <protection locked="0"/>
    </xf>
    <xf numFmtId="0" fontId="30" fillId="0" borderId="13" xfId="0" applyFont="1" applyBorder="1" applyAlignment="1" applyProtection="1">
      <alignment horizontal="center" vertical="center"/>
      <protection locked="0"/>
    </xf>
    <xf numFmtId="0" fontId="30" fillId="0" borderId="4" xfId="0" applyFont="1" applyBorder="1" applyAlignment="1" applyProtection="1">
      <alignment horizontal="left"/>
      <protection locked="0"/>
    </xf>
    <xf numFmtId="0" fontId="30" fillId="0" borderId="35" xfId="0" applyFont="1" applyBorder="1" applyAlignment="1" applyProtection="1">
      <alignment horizontal="left"/>
      <protection locked="0"/>
    </xf>
    <xf numFmtId="0" fontId="30" fillId="0" borderId="25" xfId="0" applyFont="1" applyBorder="1" applyAlignment="1" applyProtection="1">
      <alignment horizontal="center"/>
      <protection locked="0"/>
    </xf>
    <xf numFmtId="4" fontId="30" fillId="0" borderId="2" xfId="0" applyNumberFormat="1" applyFont="1" applyBorder="1" applyAlignment="1" applyProtection="1">
      <alignment horizontal="center"/>
      <protection locked="0"/>
    </xf>
    <xf numFmtId="4" fontId="30" fillId="0" borderId="2" xfId="0" applyNumberFormat="1" applyFont="1" applyBorder="1" applyAlignment="1" applyProtection="1">
      <alignment horizontal="center"/>
      <protection locked="0"/>
    </xf>
    <xf numFmtId="0" fontId="30" fillId="2" borderId="20" xfId="0" applyFont="1" applyFill="1" applyBorder="1" applyAlignment="1" applyProtection="1">
      <alignment horizontal="center" vertical="center"/>
    </xf>
    <xf numFmtId="0" fontId="21" fillId="2" borderId="29" xfId="0" applyFont="1" applyFill="1" applyBorder="1" applyAlignment="1" applyProtection="1">
      <alignment horizontal="left" vertical="center"/>
    </xf>
    <xf numFmtId="0" fontId="21" fillId="2" borderId="30" xfId="0" applyFont="1" applyFill="1" applyBorder="1" applyAlignment="1" applyProtection="1">
      <alignment horizontal="left" vertical="center"/>
    </xf>
    <xf numFmtId="0" fontId="30" fillId="2" borderId="36" xfId="0" applyFont="1" applyFill="1" applyBorder="1" applyAlignment="1" applyProtection="1">
      <alignment horizontal="center" vertical="center"/>
    </xf>
    <xf numFmtId="3" fontId="30" fillId="2" borderId="32" xfId="0" applyNumberFormat="1" applyFont="1" applyFill="1" applyBorder="1" applyAlignment="1" applyProtection="1">
      <alignment horizontal="center" vertical="center"/>
    </xf>
    <xf numFmtId="3" fontId="30" fillId="2" borderId="21" xfId="0" applyNumberFormat="1" applyFont="1" applyFill="1" applyBorder="1" applyAlignment="1" applyProtection="1">
      <alignment horizontal="center" vertical="center"/>
    </xf>
    <xf numFmtId="9" fontId="30" fillId="2" borderId="20" xfId="3" applyNumberFormat="1" applyFont="1" applyFill="1" applyBorder="1" applyAlignment="1" applyProtection="1">
      <alignment horizontal="center" vertical="center" wrapText="1"/>
    </xf>
    <xf numFmtId="9" fontId="30" fillId="2" borderId="20" xfId="0" applyNumberFormat="1" applyFont="1" applyFill="1" applyBorder="1" applyAlignment="1" applyProtection="1">
      <alignment horizontal="center" vertical="center" wrapText="1"/>
    </xf>
    <xf numFmtId="9" fontId="30" fillId="2" borderId="32" xfId="0" applyNumberFormat="1" applyFont="1" applyFill="1" applyBorder="1" applyAlignment="1" applyProtection="1">
      <alignment horizontal="center" vertical="center" wrapText="1"/>
    </xf>
    <xf numFmtId="3" fontId="21" fillId="2" borderId="20" xfId="0" applyNumberFormat="1" applyFont="1" applyFill="1" applyBorder="1" applyAlignment="1" applyProtection="1">
      <alignment horizontal="center" vertical="center"/>
    </xf>
    <xf numFmtId="3" fontId="21" fillId="2" borderId="21" xfId="0" applyNumberFormat="1" applyFont="1" applyFill="1" applyBorder="1" applyAlignment="1" applyProtection="1">
      <alignment horizontal="center" vertical="center"/>
    </xf>
    <xf numFmtId="3" fontId="30" fillId="2" borderId="32" xfId="0" applyNumberFormat="1" applyFont="1" applyFill="1" applyBorder="1" applyAlignment="1" applyProtection="1">
      <alignment horizontal="center" vertical="center" wrapText="1"/>
    </xf>
    <xf numFmtId="0" fontId="30" fillId="0" borderId="3" xfId="0" applyFont="1" applyBorder="1" applyAlignment="1" applyProtection="1">
      <alignment horizontal="left" vertical="center"/>
      <protection locked="0"/>
    </xf>
    <xf numFmtId="0" fontId="30" fillId="0" borderId="13" xfId="0" applyFont="1" applyBorder="1" applyAlignment="1" applyProtection="1">
      <alignment horizontal="left" vertical="center" wrapText="1"/>
      <protection locked="0"/>
    </xf>
    <xf numFmtId="0" fontId="30" fillId="0" borderId="12" xfId="0" applyFont="1" applyBorder="1" applyAlignment="1" applyProtection="1">
      <alignment horizontal="center" vertical="center"/>
      <protection locked="0"/>
    </xf>
    <xf numFmtId="4" fontId="30" fillId="0" borderId="1" xfId="0" applyNumberFormat="1" applyFont="1" applyBorder="1" applyAlignment="1" applyProtection="1">
      <alignment horizontal="center" vertical="center"/>
      <protection locked="0"/>
    </xf>
    <xf numFmtId="3" fontId="30" fillId="2" borderId="12" xfId="0" applyNumberFormat="1" applyFont="1" applyFill="1" applyBorder="1" applyAlignment="1" applyProtection="1">
      <alignment horizontal="center" vertical="center"/>
    </xf>
    <xf numFmtId="3" fontId="30" fillId="2" borderId="13" xfId="0" applyNumberFormat="1" applyFont="1" applyFill="1" applyBorder="1" applyAlignment="1" applyProtection="1">
      <alignment horizontal="center" vertical="center"/>
    </xf>
    <xf numFmtId="0" fontId="30" fillId="0" borderId="4" xfId="0" applyFont="1" applyBorder="1" applyAlignment="1" applyProtection="1">
      <alignment horizontal="left" vertical="center"/>
      <protection locked="0"/>
    </xf>
    <xf numFmtId="0" fontId="30" fillId="0" borderId="26" xfId="0" applyFont="1" applyBorder="1" applyAlignment="1" applyProtection="1">
      <alignment horizontal="left" vertical="center" wrapText="1"/>
      <protection locked="0"/>
    </xf>
    <xf numFmtId="0" fontId="30" fillId="0" borderId="35" xfId="0" applyFont="1" applyBorder="1" applyAlignment="1" applyProtection="1">
      <alignment horizontal="left" vertical="center"/>
      <protection locked="0"/>
    </xf>
    <xf numFmtId="0" fontId="30" fillId="0" borderId="17" xfId="0" applyFont="1" applyBorder="1" applyAlignment="1" applyProtection="1">
      <alignment horizontal="left" vertical="center" wrapText="1"/>
      <protection locked="0"/>
    </xf>
    <xf numFmtId="0" fontId="30" fillId="0" borderId="37" xfId="0" applyFont="1" applyBorder="1" applyAlignment="1" applyProtection="1">
      <alignment horizontal="center" vertical="center"/>
      <protection locked="0"/>
    </xf>
    <xf numFmtId="4" fontId="30" fillId="0" borderId="38" xfId="0" applyNumberFormat="1" applyFont="1" applyBorder="1" applyAlignment="1" applyProtection="1">
      <alignment horizontal="center" vertical="center"/>
      <protection locked="0"/>
    </xf>
    <xf numFmtId="9" fontId="30" fillId="2" borderId="25" xfId="3" applyNumberFormat="1" applyFont="1" applyFill="1" applyBorder="1" applyAlignment="1" applyProtection="1">
      <alignment horizontal="center" vertical="center" wrapText="1"/>
    </xf>
    <xf numFmtId="0" fontId="30" fillId="0" borderId="0" xfId="0" applyFont="1" applyProtection="1">
      <protection locked="0"/>
    </xf>
    <xf numFmtId="3" fontId="21" fillId="2" borderId="32" xfId="0" applyNumberFormat="1" applyFont="1" applyFill="1" applyBorder="1" applyAlignment="1" applyProtection="1">
      <alignment horizontal="center"/>
    </xf>
    <xf numFmtId="3" fontId="30" fillId="2" borderId="32" xfId="0" applyNumberFormat="1" applyFont="1" applyFill="1" applyBorder="1" applyAlignment="1" applyProtection="1">
      <alignment horizontal="center"/>
    </xf>
    <xf numFmtId="3" fontId="21" fillId="2" borderId="21" xfId="0" applyNumberFormat="1" applyFont="1" applyFill="1" applyBorder="1" applyAlignment="1" applyProtection="1">
      <alignment horizontal="center"/>
    </xf>
    <xf numFmtId="3" fontId="30" fillId="2" borderId="1" xfId="0" applyNumberFormat="1" applyFont="1" applyFill="1" applyBorder="1" applyAlignment="1" applyProtection="1">
      <alignment horizontal="center"/>
    </xf>
    <xf numFmtId="0" fontId="21" fillId="0" borderId="0" xfId="0" applyFont="1" applyProtection="1">
      <protection locked="0"/>
    </xf>
    <xf numFmtId="3" fontId="21" fillId="2" borderId="38" xfId="0" applyNumberFormat="1" applyFont="1" applyFill="1" applyBorder="1" applyAlignment="1" applyProtection="1">
      <alignment horizontal="center"/>
    </xf>
    <xf numFmtId="3" fontId="30" fillId="2" borderId="38" xfId="0" applyNumberFormat="1" applyFont="1" applyFill="1" applyBorder="1" applyAlignment="1" applyProtection="1">
      <alignment horizontal="center"/>
    </xf>
    <xf numFmtId="3" fontId="21" fillId="2" borderId="17" xfId="0" applyNumberFormat="1" applyFont="1" applyFill="1" applyBorder="1" applyAlignment="1" applyProtection="1">
      <alignment horizontal="center"/>
    </xf>
    <xf numFmtId="0" fontId="51" fillId="0" borderId="0" xfId="0" applyFont="1" applyAlignment="1" applyProtection="1">
      <alignment horizontal="center"/>
      <protection locked="0"/>
    </xf>
    <xf numFmtId="0" fontId="52" fillId="0" borderId="0" xfId="0" applyFont="1" applyProtection="1">
      <protection locked="0"/>
    </xf>
    <xf numFmtId="3" fontId="53" fillId="0" borderId="0" xfId="0" applyNumberFormat="1" applyFont="1" applyBorder="1" applyAlignment="1" applyProtection="1">
      <alignment horizontal="center"/>
      <protection locked="0"/>
    </xf>
    <xf numFmtId="0" fontId="53" fillId="0" borderId="0" xfId="0" applyFont="1" applyBorder="1" applyAlignment="1" applyProtection="1">
      <alignment horizontal="center"/>
      <protection locked="0"/>
    </xf>
    <xf numFmtId="3" fontId="54" fillId="0" borderId="0" xfId="0" applyNumberFormat="1" applyFont="1" applyProtection="1">
      <protection locked="0"/>
    </xf>
    <xf numFmtId="0" fontId="55" fillId="0" borderId="0" xfId="0" applyFont="1" applyAlignment="1" applyProtection="1">
      <protection locked="0"/>
    </xf>
    <xf numFmtId="49" fontId="6" fillId="0" borderId="0" xfId="0" applyNumberFormat="1" applyFont="1" applyAlignment="1" applyProtection="1">
      <alignment horizontal="center"/>
      <protection locked="0"/>
    </xf>
    <xf numFmtId="0" fontId="56" fillId="0" borderId="0" xfId="0" applyFont="1" applyProtection="1">
      <protection locked="0"/>
    </xf>
    <xf numFmtId="0" fontId="6" fillId="0" borderId="0" xfId="0" applyFont="1" applyAlignment="1" applyProtection="1">
      <alignment horizontal="right"/>
      <protection locked="0"/>
    </xf>
    <xf numFmtId="0" fontId="6" fillId="2" borderId="0" xfId="0" applyFont="1" applyFill="1" applyAlignment="1" applyProtection="1">
      <alignment horizontal="center"/>
      <protection locked="0"/>
    </xf>
    <xf numFmtId="0" fontId="43" fillId="0" borderId="0" xfId="0" applyFont="1" applyAlignment="1" applyProtection="1">
      <protection locked="0"/>
    </xf>
    <xf numFmtId="0" fontId="57" fillId="0" borderId="0" xfId="0" applyFont="1" applyAlignment="1" applyProtection="1">
      <protection locked="0"/>
    </xf>
    <xf numFmtId="0" fontId="58" fillId="0" borderId="0" xfId="0" applyFont="1" applyAlignment="1" applyProtection="1">
      <alignment horizontal="right"/>
      <protection locked="0"/>
    </xf>
    <xf numFmtId="0" fontId="21" fillId="2" borderId="12" xfId="0" applyFont="1" applyFill="1" applyBorder="1" applyAlignment="1" applyProtection="1">
      <alignment horizontal="center" vertical="center" wrapText="1"/>
    </xf>
    <xf numFmtId="0" fontId="21" fillId="2" borderId="13"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xf>
    <xf numFmtId="0" fontId="21" fillId="2" borderId="13" xfId="0" applyFont="1" applyFill="1" applyBorder="1" applyAlignment="1" applyProtection="1">
      <alignment horizontal="center" vertical="center"/>
    </xf>
    <xf numFmtId="0" fontId="59" fillId="0" borderId="3" xfId="0" applyFont="1" applyBorder="1" applyAlignment="1" applyProtection="1">
      <alignment vertical="center" wrapText="1"/>
      <protection locked="0"/>
    </xf>
    <xf numFmtId="3" fontId="30" fillId="0" borderId="39" xfId="0" applyNumberFormat="1" applyFont="1" applyBorder="1" applyAlignment="1" applyProtection="1">
      <alignment horizontal="center" vertical="center" wrapText="1"/>
      <protection locked="0"/>
    </xf>
    <xf numFmtId="9" fontId="30" fillId="2" borderId="12" xfId="0" applyNumberFormat="1" applyFont="1" applyFill="1" applyBorder="1" applyAlignment="1" applyProtection="1">
      <alignment horizontal="center" vertical="center" wrapText="1"/>
    </xf>
    <xf numFmtId="9" fontId="30" fillId="0" borderId="1" xfId="0" applyNumberFormat="1" applyFont="1" applyBorder="1" applyAlignment="1" applyProtection="1">
      <alignment horizontal="center" vertical="center"/>
      <protection locked="0"/>
    </xf>
    <xf numFmtId="0" fontId="21" fillId="0" borderId="3" xfId="0" applyFont="1" applyBorder="1" applyAlignment="1" applyProtection="1">
      <alignment vertical="center" wrapText="1"/>
      <protection locked="0"/>
    </xf>
    <xf numFmtId="0" fontId="21" fillId="0" borderId="3" xfId="0" applyFont="1" applyBorder="1" applyProtection="1">
      <protection locked="0"/>
    </xf>
    <xf numFmtId="0" fontId="21" fillId="0" borderId="4" xfId="0" applyFont="1" applyBorder="1" applyProtection="1">
      <protection locked="0"/>
    </xf>
    <xf numFmtId="0" fontId="30" fillId="0" borderId="4" xfId="0" applyFont="1" applyBorder="1" applyProtection="1">
      <protection locked="0"/>
    </xf>
    <xf numFmtId="0" fontId="30" fillId="0" borderId="40" xfId="0" applyFont="1" applyBorder="1" applyProtection="1">
      <protection locked="0"/>
    </xf>
    <xf numFmtId="3" fontId="30" fillId="0" borderId="41" xfId="0" applyNumberFormat="1" applyFont="1" applyBorder="1" applyAlignment="1" applyProtection="1">
      <alignment horizontal="center"/>
      <protection locked="0"/>
    </xf>
    <xf numFmtId="9" fontId="30" fillId="2" borderId="42" xfId="0" applyNumberFormat="1" applyFont="1" applyFill="1" applyBorder="1" applyAlignment="1" applyProtection="1">
      <alignment horizontal="center"/>
    </xf>
    <xf numFmtId="3" fontId="30" fillId="2" borderId="43" xfId="0" applyNumberFormat="1" applyFont="1" applyFill="1" applyBorder="1" applyAlignment="1" applyProtection="1">
      <alignment horizontal="center"/>
    </xf>
    <xf numFmtId="9" fontId="30" fillId="0" borderId="42" xfId="0" applyNumberFormat="1" applyFont="1" applyBorder="1" applyAlignment="1" applyProtection="1">
      <alignment horizontal="center" vertical="center"/>
      <protection locked="0"/>
    </xf>
    <xf numFmtId="3" fontId="30" fillId="2" borderId="44" xfId="0" applyNumberFormat="1" applyFont="1" applyFill="1" applyBorder="1" applyAlignment="1" applyProtection="1">
      <alignment horizontal="center" vertical="center"/>
    </xf>
    <xf numFmtId="9" fontId="30" fillId="0" borderId="44" xfId="0" applyNumberFormat="1" applyFont="1" applyBorder="1" applyAlignment="1" applyProtection="1">
      <alignment horizontal="center" vertical="center"/>
      <protection locked="0"/>
    </xf>
    <xf numFmtId="0" fontId="30" fillId="2" borderId="44" xfId="0" applyFont="1" applyFill="1" applyBorder="1" applyAlignment="1" applyProtection="1">
      <alignment horizontal="center" vertical="center"/>
    </xf>
    <xf numFmtId="0" fontId="30" fillId="2" borderId="43" xfId="0" applyFont="1" applyFill="1" applyBorder="1" applyAlignment="1" applyProtection="1">
      <alignment horizontal="center" vertical="center"/>
    </xf>
    <xf numFmtId="0" fontId="21" fillId="2" borderId="8" xfId="0" applyFont="1" applyFill="1" applyBorder="1" applyAlignment="1" applyProtection="1">
      <alignment horizontal="right"/>
    </xf>
    <xf numFmtId="3" fontId="21" fillId="2" borderId="45" xfId="0" applyNumberFormat="1" applyFont="1" applyFill="1" applyBorder="1" applyAlignment="1" applyProtection="1">
      <alignment horizontal="center"/>
    </xf>
    <xf numFmtId="0" fontId="21" fillId="2" borderId="14" xfId="0" applyFont="1" applyFill="1" applyBorder="1" applyAlignment="1" applyProtection="1">
      <alignment horizontal="right"/>
    </xf>
    <xf numFmtId="0" fontId="6" fillId="0" borderId="0" xfId="3" applyNumberFormat="1" applyFont="1" applyBorder="1" applyProtection="1">
      <protection locked="0"/>
    </xf>
    <xf numFmtId="0" fontId="61" fillId="0" borderId="0" xfId="0" applyFont="1" applyAlignment="1" applyProtection="1">
      <protection locked="0"/>
    </xf>
    <xf numFmtId="0" fontId="30" fillId="0" borderId="3" xfId="0" applyFont="1" applyBorder="1" applyAlignment="1" applyProtection="1">
      <alignment vertical="center" wrapText="1"/>
      <protection locked="0"/>
    </xf>
    <xf numFmtId="3" fontId="30" fillId="0" borderId="46" xfId="0" applyNumberFormat="1" applyFont="1" applyBorder="1" applyAlignment="1" applyProtection="1">
      <alignment horizontal="center"/>
      <protection locked="0"/>
    </xf>
    <xf numFmtId="0" fontId="60" fillId="0" borderId="3" xfId="0" applyFont="1" applyBorder="1" applyAlignment="1" applyProtection="1">
      <alignment vertical="center" wrapText="1"/>
      <protection locked="0"/>
    </xf>
    <xf numFmtId="0" fontId="21" fillId="0" borderId="3" xfId="0" applyFont="1" applyBorder="1" applyAlignment="1" applyProtection="1">
      <alignment wrapText="1"/>
      <protection locked="0"/>
    </xf>
    <xf numFmtId="0" fontId="62" fillId="0" borderId="0" xfId="0" applyFont="1" applyAlignment="1" applyProtection="1">
      <protection locked="0"/>
    </xf>
    <xf numFmtId="0" fontId="11" fillId="6" borderId="0" xfId="0" applyFont="1" applyFill="1" applyProtection="1">
      <protection locked="0"/>
    </xf>
    <xf numFmtId="0" fontId="46" fillId="6" borderId="0" xfId="0" applyFont="1" applyFill="1" applyAlignment="1" applyProtection="1">
      <alignment wrapText="1"/>
      <protection locked="0"/>
    </xf>
    <xf numFmtId="0" fontId="5" fillId="0" borderId="0" xfId="3" applyNumberFormat="1" applyFont="1"/>
    <xf numFmtId="0" fontId="63" fillId="0" borderId="0" xfId="3" applyNumberFormat="1" applyFont="1" applyAlignment="1">
      <alignment horizontal="center"/>
    </xf>
    <xf numFmtId="0" fontId="63" fillId="0" borderId="0" xfId="3" applyNumberFormat="1" applyFont="1" applyAlignment="1">
      <alignment horizontal="center"/>
    </xf>
    <xf numFmtId="0" fontId="64" fillId="0" borderId="0" xfId="3" applyNumberFormat="1" applyFont="1" applyAlignment="1">
      <alignment horizontal="center"/>
    </xf>
    <xf numFmtId="0" fontId="64" fillId="0" borderId="0" xfId="3" applyNumberFormat="1" applyFont="1"/>
    <xf numFmtId="0" fontId="65" fillId="0" borderId="0" xfId="3" applyNumberFormat="1" applyFont="1" applyAlignment="1">
      <alignment horizontal="right"/>
    </xf>
    <xf numFmtId="0" fontId="43" fillId="0" borderId="0" xfId="3" applyNumberFormat="1" applyFont="1" applyAlignment="1">
      <alignment horizontal="center"/>
    </xf>
    <xf numFmtId="0" fontId="43" fillId="0" borderId="0" xfId="3" applyNumberFormat="1" applyFont="1" applyAlignment="1">
      <alignment horizontal="center"/>
    </xf>
    <xf numFmtId="0" fontId="5" fillId="0" borderId="0" xfId="3" applyNumberFormat="1" applyFont="1" applyAlignment="1">
      <alignment horizontal="center"/>
    </xf>
    <xf numFmtId="0" fontId="66" fillId="0" borderId="0" xfId="3" applyNumberFormat="1" applyFont="1"/>
    <xf numFmtId="0" fontId="4" fillId="2" borderId="47" xfId="3" applyNumberFormat="1" applyFont="1" applyFill="1" applyBorder="1"/>
    <xf numFmtId="0" fontId="5" fillId="0" borderId="0" xfId="3" applyNumberFormat="1" applyFont="1"/>
    <xf numFmtId="0" fontId="68" fillId="2" borderId="50" xfId="3" applyNumberFormat="1" applyFont="1" applyFill="1" applyBorder="1"/>
    <xf numFmtId="17" fontId="69" fillId="2" borderId="51" xfId="3" applyNumberFormat="1" applyFont="1" applyFill="1" applyBorder="1" applyAlignment="1">
      <alignment horizontal="center"/>
    </xf>
    <xf numFmtId="0" fontId="69" fillId="2" borderId="51" xfId="3" applyNumberFormat="1" applyFont="1" applyFill="1" applyBorder="1" applyAlignment="1">
      <alignment horizontal="center"/>
    </xf>
    <xf numFmtId="17" fontId="70" fillId="2" borderId="51" xfId="3" applyNumberFormat="1" applyFont="1" applyFill="1" applyBorder="1" applyAlignment="1">
      <alignment horizontal="center"/>
    </xf>
    <xf numFmtId="0" fontId="70" fillId="2" borderId="51" xfId="3" applyNumberFormat="1" applyFont="1" applyFill="1" applyBorder="1" applyAlignment="1">
      <alignment horizontal="center"/>
    </xf>
    <xf numFmtId="17" fontId="71" fillId="2" borderId="51" xfId="3" applyNumberFormat="1" applyFont="1" applyFill="1" applyBorder="1" applyAlignment="1">
      <alignment horizontal="center"/>
    </xf>
    <xf numFmtId="0" fontId="71" fillId="2" borderId="51" xfId="3" applyNumberFormat="1" applyFont="1" applyFill="1" applyBorder="1" applyAlignment="1">
      <alignment horizontal="center"/>
    </xf>
    <xf numFmtId="0" fontId="71" fillId="2" borderId="52" xfId="3" applyNumberFormat="1" applyFont="1" applyFill="1" applyBorder="1" applyAlignment="1">
      <alignment horizontal="center"/>
    </xf>
    <xf numFmtId="0" fontId="72" fillId="0" borderId="0" xfId="3" applyNumberFormat="1" applyFont="1"/>
    <xf numFmtId="0" fontId="45" fillId="0" borderId="53" xfId="3" applyNumberFormat="1" applyFont="1" applyBorder="1"/>
    <xf numFmtId="0" fontId="4" fillId="0" borderId="53" xfId="3" applyNumberFormat="1" applyFont="1" applyBorder="1" applyAlignment="1">
      <alignment horizontal="center"/>
    </xf>
    <xf numFmtId="2" fontId="4" fillId="0" borderId="53" xfId="3" applyNumberFormat="1" applyFont="1" applyBorder="1" applyAlignment="1">
      <alignment horizontal="center"/>
    </xf>
    <xf numFmtId="0" fontId="73" fillId="2" borderId="53" xfId="3" applyNumberFormat="1" applyFont="1" applyFill="1" applyBorder="1" applyAlignment="1">
      <alignment horizontal="center"/>
    </xf>
    <xf numFmtId="3" fontId="4" fillId="2" borderId="53" xfId="3" applyNumberFormat="1" applyFont="1" applyFill="1" applyBorder="1" applyAlignment="1">
      <alignment horizontal="center"/>
    </xf>
    <xf numFmtId="0" fontId="3" fillId="0" borderId="54" xfId="3" applyNumberFormat="1" applyFont="1" applyBorder="1"/>
    <xf numFmtId="0" fontId="4" fillId="0" borderId="54" xfId="3" applyNumberFormat="1" applyFont="1" applyBorder="1" applyAlignment="1">
      <alignment horizontal="center"/>
    </xf>
    <xf numFmtId="2" fontId="4" fillId="2" borderId="54" xfId="3" applyNumberFormat="1" applyFont="1" applyFill="1" applyBorder="1" applyAlignment="1">
      <alignment horizontal="center"/>
    </xf>
    <xf numFmtId="3" fontId="4" fillId="2" borderId="54" xfId="3" applyNumberFormat="1" applyFont="1" applyFill="1" applyBorder="1" applyAlignment="1">
      <alignment horizontal="center"/>
    </xf>
    <xf numFmtId="0" fontId="4" fillId="0" borderId="55" xfId="3" applyNumberFormat="1" applyFont="1" applyBorder="1"/>
    <xf numFmtId="0" fontId="4" fillId="0" borderId="54" xfId="3" applyNumberFormat="1" applyFont="1" applyBorder="1"/>
    <xf numFmtId="0" fontId="74" fillId="0" borderId="54" xfId="3" applyNumberFormat="1" applyFont="1" applyBorder="1" applyAlignment="1">
      <alignment horizontal="center"/>
    </xf>
    <xf numFmtId="2" fontId="4" fillId="2" borderId="55" xfId="3" applyNumberFormat="1" applyFont="1" applyFill="1" applyBorder="1" applyAlignment="1">
      <alignment horizontal="center"/>
    </xf>
    <xf numFmtId="0" fontId="4" fillId="0" borderId="55" xfId="3" applyNumberFormat="1" applyFont="1" applyBorder="1" applyAlignment="1">
      <alignment horizontal="center"/>
    </xf>
    <xf numFmtId="172" fontId="74" fillId="0" borderId="55" xfId="3" applyNumberFormat="1" applyFont="1" applyBorder="1" applyAlignment="1">
      <alignment horizontal="center"/>
    </xf>
    <xf numFmtId="3" fontId="4" fillId="2" borderId="55" xfId="3" applyNumberFormat="1" applyFont="1" applyFill="1" applyBorder="1" applyAlignment="1">
      <alignment horizontal="center"/>
    </xf>
    <xf numFmtId="0" fontId="19" fillId="2" borderId="56" xfId="3" applyNumberFormat="1" applyFont="1" applyFill="1" applyBorder="1" applyAlignment="1">
      <alignment horizontal="right"/>
    </xf>
    <xf numFmtId="3" fontId="19" fillId="2" borderId="57" xfId="3" applyNumberFormat="1" applyFont="1" applyFill="1" applyBorder="1" applyAlignment="1">
      <alignment horizontal="center"/>
    </xf>
    <xf numFmtId="3" fontId="19" fillId="2" borderId="58" xfId="3" applyNumberFormat="1" applyFont="1" applyFill="1" applyBorder="1" applyAlignment="1">
      <alignment horizontal="center"/>
    </xf>
    <xf numFmtId="0" fontId="19" fillId="2" borderId="57" xfId="3" applyNumberFormat="1" applyFont="1" applyFill="1" applyBorder="1" applyAlignment="1">
      <alignment horizontal="center"/>
    </xf>
    <xf numFmtId="0" fontId="19" fillId="2" borderId="58" xfId="3" applyNumberFormat="1" applyFont="1" applyFill="1" applyBorder="1" applyAlignment="1">
      <alignment horizontal="center"/>
    </xf>
    <xf numFmtId="0" fontId="19" fillId="2" borderId="56" xfId="3" applyNumberFormat="1" applyFont="1" applyFill="1" applyBorder="1"/>
    <xf numFmtId="0" fontId="4" fillId="3" borderId="53" xfId="3" applyNumberFormat="1" applyFont="1" applyFill="1" applyBorder="1" applyAlignment="1">
      <alignment horizontal="center"/>
    </xf>
    <xf numFmtId="0" fontId="45" fillId="0" borderId="53" xfId="3" applyNumberFormat="1" applyFont="1" applyBorder="1" applyAlignment="1">
      <alignment horizontal="left"/>
    </xf>
    <xf numFmtId="0" fontId="73" fillId="2" borderId="53" xfId="3" applyNumberFormat="1" applyFont="1" applyFill="1" applyBorder="1"/>
    <xf numFmtId="0" fontId="19" fillId="2" borderId="53" xfId="3" applyNumberFormat="1" applyFont="1" applyFill="1" applyBorder="1" applyAlignment="1">
      <alignment horizontal="center"/>
    </xf>
    <xf numFmtId="0" fontId="19" fillId="3" borderId="53" xfId="3" applyNumberFormat="1" applyFont="1" applyFill="1" applyBorder="1" applyAlignment="1">
      <alignment horizontal="center"/>
    </xf>
    <xf numFmtId="0" fontId="19" fillId="3" borderId="54" xfId="3" applyNumberFormat="1" applyFont="1" applyFill="1" applyBorder="1" applyAlignment="1">
      <alignment horizontal="center"/>
    </xf>
    <xf numFmtId="0" fontId="19" fillId="3" borderId="55" xfId="3" applyNumberFormat="1" applyFont="1" applyFill="1" applyBorder="1" applyAlignment="1">
      <alignment horizontal="center"/>
    </xf>
    <xf numFmtId="2" fontId="75" fillId="2" borderId="53" xfId="3" applyNumberFormat="1" applyFont="1" applyFill="1" applyBorder="1"/>
    <xf numFmtId="1" fontId="75" fillId="0" borderId="53" xfId="3" applyNumberFormat="1" applyFont="1" applyBorder="1" applyAlignment="1">
      <alignment horizontal="center"/>
    </xf>
    <xf numFmtId="0" fontId="75" fillId="0" borderId="53" xfId="3" applyNumberFormat="1" applyFont="1" applyBorder="1" applyAlignment="1">
      <alignment horizontal="center"/>
    </xf>
    <xf numFmtId="0" fontId="76" fillId="0" borderId="0" xfId="3" applyNumberFormat="1" applyFont="1"/>
    <xf numFmtId="0" fontId="64" fillId="0" borderId="54" xfId="3" applyNumberFormat="1" applyFont="1" applyBorder="1" applyAlignment="1">
      <alignment horizontal="center"/>
    </xf>
    <xf numFmtId="0" fontId="64" fillId="0" borderId="55" xfId="3" applyNumberFormat="1" applyFont="1" applyBorder="1" applyAlignment="1">
      <alignment horizontal="center"/>
    </xf>
    <xf numFmtId="0" fontId="64" fillId="2" borderId="53" xfId="3" applyNumberFormat="1" applyFont="1" applyFill="1" applyBorder="1"/>
    <xf numFmtId="0" fontId="64" fillId="0" borderId="53" xfId="3" applyNumberFormat="1" applyFont="1" applyBorder="1" applyAlignment="1">
      <alignment horizontal="center"/>
    </xf>
    <xf numFmtId="0" fontId="63" fillId="0" borderId="54" xfId="3" applyNumberFormat="1" applyFont="1" applyBorder="1" applyAlignment="1">
      <alignment horizontal="center"/>
    </xf>
    <xf numFmtId="0" fontId="63" fillId="0" borderId="55" xfId="3" applyNumberFormat="1" applyFont="1" applyBorder="1" applyAlignment="1">
      <alignment horizontal="center"/>
    </xf>
    <xf numFmtId="0" fontId="18" fillId="0" borderId="0" xfId="0" applyFont="1" applyAlignment="1" applyProtection="1">
      <protection locked="0"/>
    </xf>
    <xf numFmtId="0" fontId="10" fillId="0" borderId="0" xfId="0" applyFont="1" applyAlignment="1" applyProtection="1">
      <alignment horizontal="right"/>
      <protection locked="0"/>
    </xf>
    <xf numFmtId="9" fontId="30" fillId="2" borderId="42" xfId="0" applyNumberFormat="1" applyFont="1" applyFill="1" applyBorder="1" applyAlignment="1" applyProtection="1">
      <alignment horizontal="center" vertical="center" wrapText="1"/>
    </xf>
    <xf numFmtId="0" fontId="26" fillId="2" borderId="0" xfId="0" applyFont="1" applyFill="1" applyAlignment="1" applyProtection="1">
      <alignment wrapText="1"/>
      <protection locked="0"/>
    </xf>
    <xf numFmtId="0" fontId="59" fillId="0" borderId="1" xfId="0" applyFont="1" applyBorder="1" applyAlignment="1" applyProtection="1">
      <alignment vertical="center" wrapText="1"/>
      <protection locked="0"/>
    </xf>
    <xf numFmtId="3" fontId="30" fillId="0" borderId="1" xfId="0" applyNumberFormat="1" applyFont="1" applyBorder="1" applyAlignment="1" applyProtection="1">
      <alignment horizontal="center" vertical="center" wrapText="1"/>
      <protection locked="0"/>
    </xf>
    <xf numFmtId="3" fontId="30" fillId="0" borderId="13" xfId="0" applyNumberFormat="1" applyFont="1" applyBorder="1" applyAlignment="1" applyProtection="1">
      <alignment horizontal="center" vertical="center" wrapText="1"/>
      <protection locked="0"/>
    </xf>
    <xf numFmtId="3" fontId="30" fillId="2" borderId="39" xfId="0" applyNumberFormat="1"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30" fillId="0" borderId="1" xfId="0" applyFont="1" applyBorder="1" applyProtection="1">
      <protection locked="0"/>
    </xf>
    <xf numFmtId="0" fontId="30" fillId="0" borderId="2" xfId="0" applyFont="1" applyBorder="1" applyProtection="1">
      <protection locked="0"/>
    </xf>
    <xf numFmtId="3" fontId="30" fillId="0" borderId="2" xfId="0" applyNumberFormat="1" applyFont="1" applyBorder="1" applyAlignment="1" applyProtection="1">
      <alignment horizontal="center"/>
      <protection locked="0"/>
    </xf>
    <xf numFmtId="0" fontId="30" fillId="0" borderId="44" xfId="0" applyFont="1" applyBorder="1" applyProtection="1">
      <protection locked="0"/>
    </xf>
    <xf numFmtId="3" fontId="30" fillId="0" borderId="44" xfId="0" applyNumberFormat="1" applyFont="1" applyBorder="1" applyAlignment="1" applyProtection="1">
      <alignment horizontal="center"/>
      <protection locked="0"/>
    </xf>
    <xf numFmtId="3" fontId="30" fillId="0" borderId="43" xfId="0" applyNumberFormat="1" applyFont="1" applyBorder="1" applyAlignment="1" applyProtection="1">
      <alignment horizontal="center"/>
      <protection locked="0"/>
    </xf>
    <xf numFmtId="3" fontId="30" fillId="2" borderId="41" xfId="0" applyNumberFormat="1" applyFont="1" applyFill="1" applyBorder="1" applyAlignment="1" applyProtection="1">
      <alignment horizontal="center"/>
    </xf>
    <xf numFmtId="0" fontId="30" fillId="2" borderId="14" xfId="0" applyFont="1" applyFill="1" applyBorder="1" applyProtection="1"/>
    <xf numFmtId="0" fontId="21" fillId="2" borderId="15" xfId="0" applyFont="1" applyFill="1" applyBorder="1" applyAlignment="1" applyProtection="1">
      <alignment horizontal="right"/>
    </xf>
    <xf numFmtId="0" fontId="77" fillId="0" borderId="0" xfId="0" applyFont="1" applyProtection="1">
      <protection locked="0"/>
    </xf>
    <xf numFmtId="0" fontId="78" fillId="0" borderId="0" xfId="3" applyNumberFormat="1" applyFont="1" applyBorder="1" applyProtection="1">
      <protection locked="0"/>
    </xf>
    <xf numFmtId="0" fontId="6" fillId="2" borderId="0" xfId="0" applyFont="1" applyFill="1" applyProtection="1">
      <protection locked="0"/>
    </xf>
    <xf numFmtId="0" fontId="79" fillId="0" borderId="3" xfId="0" applyFont="1" applyBorder="1" applyAlignment="1" applyProtection="1">
      <alignment wrapText="1"/>
      <protection locked="0"/>
    </xf>
    <xf numFmtId="3" fontId="30" fillId="0" borderId="41" xfId="0" applyNumberFormat="1" applyFont="1" applyBorder="1" applyAlignment="1" applyProtection="1">
      <alignment horizontal="center" vertical="center" wrapText="1"/>
      <protection locked="0"/>
    </xf>
    <xf numFmtId="3" fontId="30" fillId="2" borderId="43" xfId="0" applyNumberFormat="1" applyFont="1" applyFill="1" applyBorder="1" applyAlignment="1" applyProtection="1">
      <alignment horizontal="center" vertical="center" wrapText="1"/>
    </xf>
    <xf numFmtId="9" fontId="30" fillId="0" borderId="42" xfId="0" applyNumberFormat="1" applyFont="1" applyBorder="1" applyAlignment="1" applyProtection="1">
      <alignment horizontal="center" vertical="center" wrapText="1"/>
      <protection locked="0"/>
    </xf>
    <xf numFmtId="3" fontId="30" fillId="2" borderId="43" xfId="0" applyNumberFormat="1" applyFont="1" applyFill="1" applyBorder="1" applyAlignment="1" applyProtection="1">
      <alignment horizontal="center" vertical="center"/>
    </xf>
    <xf numFmtId="0" fontId="46" fillId="2" borderId="0" xfId="0" applyFont="1" applyFill="1" applyAlignment="1" applyProtection="1">
      <alignment wrapText="1"/>
      <protection locked="0"/>
    </xf>
    <xf numFmtId="0" fontId="30" fillId="0" borderId="3" xfId="0" applyFont="1" applyBorder="1" applyAlignment="1" applyProtection="1">
      <alignment wrapText="1"/>
      <protection locked="0"/>
    </xf>
    <xf numFmtId="0" fontId="79" fillId="0" borderId="3" xfId="0" applyFont="1" applyBorder="1" applyAlignment="1" applyProtection="1">
      <alignment vertical="center" wrapText="1"/>
      <protection locked="0"/>
    </xf>
    <xf numFmtId="0" fontId="23" fillId="2" borderId="0" xfId="0" applyFont="1" applyFill="1" applyProtection="1">
      <protection locked="0"/>
    </xf>
    <xf numFmtId="167" fontId="2" fillId="0" borderId="0" xfId="2" applyNumberFormat="1" applyProtection="1">
      <protection locked="0"/>
    </xf>
    <xf numFmtId="0" fontId="4" fillId="0" borderId="55" xfId="3" applyNumberFormat="1" applyFont="1" applyBorder="1" applyAlignment="1">
      <alignment horizontal="center" vertical="center"/>
    </xf>
    <xf numFmtId="0" fontId="74" fillId="0" borderId="55" xfId="3" applyNumberFormat="1" applyFont="1" applyBorder="1" applyAlignment="1">
      <alignment horizontal="center"/>
    </xf>
    <xf numFmtId="3" fontId="82" fillId="0" borderId="1" xfId="0" applyNumberFormat="1" applyFont="1" applyBorder="1" applyAlignment="1" applyProtection="1">
      <alignment horizontal="center" vertical="center" wrapText="1"/>
      <protection locked="0"/>
    </xf>
    <xf numFmtId="0" fontId="11" fillId="2" borderId="1" xfId="0" applyFont="1" applyFill="1" applyBorder="1" applyAlignment="1" applyProtection="1">
      <alignment horizontal="center" textRotation="90" wrapText="1"/>
    </xf>
    <xf numFmtId="0" fontId="83" fillId="2" borderId="1" xfId="0" applyFont="1" applyFill="1" applyBorder="1" applyAlignment="1" applyProtection="1">
      <alignment horizontal="center" vertical="center" wrapText="1"/>
    </xf>
    <xf numFmtId="0" fontId="0" fillId="0" borderId="0" xfId="0" applyAlignment="1" applyProtection="1">
      <protection locked="0"/>
    </xf>
    <xf numFmtId="1" fontId="11" fillId="2" borderId="1" xfId="2" applyNumberFormat="1" applyFont="1" applyFill="1" applyBorder="1" applyAlignment="1" applyProtection="1">
      <alignment horizontal="center"/>
    </xf>
    <xf numFmtId="1" fontId="13" fillId="2" borderId="1" xfId="2" applyNumberFormat="1" applyFont="1" applyFill="1" applyBorder="1" applyAlignment="1" applyProtection="1">
      <alignment horizontal="center"/>
    </xf>
    <xf numFmtId="0" fontId="13" fillId="2" borderId="3" xfId="0" applyFont="1" applyFill="1" applyBorder="1" applyAlignment="1" applyProtection="1">
      <alignment vertical="center" wrapText="1"/>
    </xf>
    <xf numFmtId="0" fontId="0" fillId="0" borderId="0" xfId="0" applyProtection="1"/>
    <xf numFmtId="0" fontId="61" fillId="0" borderId="0" xfId="0" applyFont="1" applyAlignment="1" applyProtection="1">
      <alignment horizontal="left" vertical="center"/>
    </xf>
    <xf numFmtId="9" fontId="11" fillId="2" borderId="1" xfId="2" applyNumberFormat="1" applyFont="1" applyFill="1" applyBorder="1" applyAlignment="1" applyProtection="1">
      <alignment horizontal="center"/>
    </xf>
    <xf numFmtId="9" fontId="13" fillId="2" borderId="1" xfId="2" applyNumberFormat="1" applyFont="1" applyFill="1" applyBorder="1" applyAlignment="1" applyProtection="1">
      <alignment horizontal="center"/>
    </xf>
    <xf numFmtId="0" fontId="11"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textRotation="90" wrapText="1"/>
      <protection locked="0"/>
    </xf>
    <xf numFmtId="9" fontId="11" fillId="2" borderId="1" xfId="2" applyNumberFormat="1" applyFont="1" applyFill="1" applyBorder="1" applyAlignment="1" applyProtection="1">
      <alignment horizontal="center"/>
      <protection locked="0"/>
    </xf>
    <xf numFmtId="9" fontId="13" fillId="2" borderId="1" xfId="2" applyNumberFormat="1" applyFont="1" applyFill="1" applyBorder="1" applyAlignment="1" applyProtection="1">
      <alignment horizontal="center"/>
      <protection locked="0"/>
    </xf>
    <xf numFmtId="3" fontId="11" fillId="2" borderId="1" xfId="0" applyNumberFormat="1"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xf>
    <xf numFmtId="0" fontId="21" fillId="2" borderId="12" xfId="0" applyFont="1" applyFill="1" applyBorder="1" applyAlignment="1" applyProtection="1">
      <alignment horizontal="center" vertical="center" wrapText="1"/>
    </xf>
    <xf numFmtId="0" fontId="11" fillId="0" borderId="0" xfId="3" applyNumberFormat="1" applyFont="1" applyFill="1" applyBorder="1" applyProtection="1">
      <protection locked="0"/>
    </xf>
    <xf numFmtId="0" fontId="13" fillId="0" borderId="0" xfId="3" applyNumberFormat="1" applyFont="1" applyFill="1" applyBorder="1" applyProtection="1"/>
    <xf numFmtId="0" fontId="11" fillId="0" borderId="0" xfId="3" applyNumberFormat="1" applyFont="1" applyFill="1" applyBorder="1" applyProtection="1"/>
    <xf numFmtId="0" fontId="11" fillId="0" borderId="0" xfId="0" applyFont="1" applyFill="1" applyProtection="1">
      <protection locked="0"/>
    </xf>
    <xf numFmtId="0" fontId="13" fillId="0" borderId="0" xfId="3" applyNumberFormat="1" applyFont="1" applyFill="1" applyBorder="1" applyProtection="1">
      <protection locked="0"/>
    </xf>
    <xf numFmtId="0" fontId="13" fillId="2" borderId="1" xfId="3" applyNumberFormat="1" applyFont="1" applyFill="1" applyBorder="1" applyProtection="1"/>
    <xf numFmtId="0" fontId="19" fillId="0" borderId="0" xfId="0" applyFont="1"/>
    <xf numFmtId="4" fontId="11" fillId="2" borderId="1" xfId="0" applyNumberFormat="1" applyFont="1" applyFill="1" applyBorder="1" applyAlignment="1" applyProtection="1">
      <alignment horizontal="center"/>
    </xf>
    <xf numFmtId="9" fontId="11" fillId="2" borderId="1" xfId="3" applyNumberFormat="1" applyFont="1" applyFill="1" applyBorder="1" applyAlignment="1" applyProtection="1">
      <alignment horizontal="center"/>
    </xf>
    <xf numFmtId="9" fontId="13" fillId="8" borderId="1" xfId="3" applyNumberFormat="1" applyFont="1" applyFill="1" applyBorder="1" applyAlignment="1" applyProtection="1">
      <alignment horizontal="center"/>
    </xf>
    <xf numFmtId="3" fontId="61" fillId="0" borderId="0" xfId="3" applyNumberFormat="1" applyFont="1" applyBorder="1" applyAlignment="1" applyProtection="1">
      <alignment horizontal="center"/>
      <protection locked="0"/>
    </xf>
    <xf numFmtId="0" fontId="61" fillId="0" borderId="0" xfId="3" applyNumberFormat="1" applyFont="1" applyBorder="1" applyAlignment="1" applyProtection="1">
      <alignment horizontal="center"/>
      <protection locked="0"/>
    </xf>
    <xf numFmtId="0" fontId="0" fillId="0" borderId="0" xfId="0" applyFill="1"/>
    <xf numFmtId="49" fontId="11" fillId="7" borderId="1" xfId="3" applyNumberFormat="1" applyFont="1" applyFill="1" applyBorder="1" applyAlignment="1" applyProtection="1">
      <alignment horizontal="left"/>
    </xf>
    <xf numFmtId="0" fontId="11" fillId="7" borderId="1" xfId="0" applyFont="1" applyFill="1" applyBorder="1" applyProtection="1"/>
    <xf numFmtId="3" fontId="11" fillId="7" borderId="1" xfId="0" applyNumberFormat="1" applyFont="1" applyFill="1" applyBorder="1" applyAlignment="1" applyProtection="1">
      <alignment horizontal="center"/>
    </xf>
    <xf numFmtId="3" fontId="36" fillId="7" borderId="1" xfId="0" applyNumberFormat="1" applyFont="1" applyFill="1" applyBorder="1" applyAlignment="1" applyProtection="1">
      <alignment horizontal="center"/>
    </xf>
    <xf numFmtId="4" fontId="36" fillId="7" borderId="1" xfId="0" applyNumberFormat="1" applyFont="1" applyFill="1" applyBorder="1" applyAlignment="1" applyProtection="1">
      <alignment horizontal="center"/>
    </xf>
    <xf numFmtId="3" fontId="11" fillId="0" borderId="1" xfId="0" applyNumberFormat="1" applyFont="1" applyFill="1" applyBorder="1" applyAlignment="1" applyProtection="1">
      <alignment horizontal="center"/>
      <protection locked="0"/>
    </xf>
    <xf numFmtId="3" fontId="11" fillId="0" borderId="1" xfId="3" applyNumberFormat="1" applyFont="1" applyFill="1" applyBorder="1" applyAlignment="1" applyProtection="1">
      <alignment horizontal="center" vertical="center"/>
      <protection locked="0"/>
    </xf>
    <xf numFmtId="0" fontId="3" fillId="0" borderId="0" xfId="0" applyFont="1" applyFill="1" applyProtection="1">
      <protection locked="0"/>
    </xf>
    <xf numFmtId="3" fontId="11" fillId="7" borderId="1" xfId="0" applyNumberFormat="1" applyFont="1" applyFill="1" applyBorder="1" applyAlignment="1" applyProtection="1">
      <alignment horizontal="center" vertical="center" wrapText="1"/>
    </xf>
    <xf numFmtId="3" fontId="23" fillId="7" borderId="1" xfId="0" applyNumberFormat="1" applyFont="1" applyFill="1" applyBorder="1" applyAlignment="1" applyProtection="1">
      <alignment horizontal="center" vertical="center"/>
    </xf>
    <xf numFmtId="1" fontId="11" fillId="7" borderId="1" xfId="0" applyNumberFormat="1" applyFont="1" applyFill="1" applyBorder="1" applyAlignment="1" applyProtection="1">
      <alignment horizontal="center" vertical="center" wrapText="1"/>
    </xf>
    <xf numFmtId="1" fontId="23" fillId="7" borderId="1" xfId="0" applyNumberFormat="1" applyFont="1" applyFill="1" applyBorder="1" applyAlignment="1" applyProtection="1">
      <alignment horizontal="center" vertical="center" wrapText="1"/>
    </xf>
    <xf numFmtId="166" fontId="11" fillId="7" borderId="8" xfId="0" applyNumberFormat="1" applyFont="1" applyFill="1" applyBorder="1" applyAlignment="1" applyProtection="1">
      <alignment horizontal="center" vertical="center" wrapText="1"/>
    </xf>
    <xf numFmtId="0" fontId="11" fillId="0" borderId="1" xfId="3" applyNumberFormat="1" applyFont="1" applyFill="1" applyBorder="1" applyAlignment="1" applyProtection="1">
      <alignment horizontal="left"/>
    </xf>
    <xf numFmtId="0" fontId="29" fillId="0" borderId="1" xfId="0" applyFont="1" applyFill="1" applyBorder="1" applyAlignment="1" applyProtection="1">
      <alignment horizontal="left" vertical="center" wrapText="1"/>
    </xf>
    <xf numFmtId="167" fontId="36" fillId="0" borderId="1" xfId="2" applyNumberFormat="1" applyFont="1" applyFill="1" applyBorder="1" applyAlignment="1" applyProtection="1">
      <alignment horizontal="center"/>
      <protection locked="0"/>
    </xf>
    <xf numFmtId="3" fontId="36" fillId="0" borderId="0" xfId="2" applyNumberFormat="1" applyFont="1" applyFill="1" applyBorder="1" applyAlignment="1" applyProtection="1">
      <alignment horizontal="center"/>
    </xf>
    <xf numFmtId="2" fontId="36" fillId="0" borderId="0" xfId="2" applyNumberFormat="1" applyFont="1" applyFill="1" applyBorder="1" applyAlignment="1" applyProtection="1">
      <alignment horizontal="center"/>
    </xf>
    <xf numFmtId="0" fontId="15" fillId="2" borderId="1"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3" fontId="11" fillId="2" borderId="1" xfId="0" applyNumberFormat="1"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protection locked="0"/>
    </xf>
    <xf numFmtId="0" fontId="85" fillId="0" borderId="1" xfId="0" applyFont="1" applyBorder="1" applyAlignment="1" applyProtection="1">
      <alignment horizontal="center" vertical="center" wrapText="1"/>
    </xf>
    <xf numFmtId="0" fontId="84" fillId="0" borderId="1" xfId="0" applyFont="1" applyBorder="1" applyAlignment="1" applyProtection="1">
      <alignment horizontal="center" vertical="center" wrapText="1"/>
    </xf>
    <xf numFmtId="0" fontId="23" fillId="2" borderId="1" xfId="0" applyFont="1" applyFill="1" applyBorder="1" applyAlignment="1" applyProtection="1">
      <alignment horizontal="left" vertical="center" wrapText="1"/>
    </xf>
    <xf numFmtId="0" fontId="11" fillId="0" borderId="0" xfId="0" applyFont="1" applyAlignment="1" applyProtection="1">
      <alignment horizontal="left"/>
    </xf>
    <xf numFmtId="0" fontId="18" fillId="0" borderId="0" xfId="3" applyNumberFormat="1" applyFont="1" applyBorder="1" applyAlignment="1" applyProtection="1">
      <alignment horizontal="left"/>
    </xf>
    <xf numFmtId="0" fontId="15" fillId="7"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horizontal="left"/>
    </xf>
    <xf numFmtId="3" fontId="36" fillId="7" borderId="1" xfId="2" applyNumberFormat="1" applyFont="1" applyFill="1" applyBorder="1" applyAlignment="1" applyProtection="1">
      <alignment horizontal="center"/>
    </xf>
    <xf numFmtId="0" fontId="2" fillId="0" borderId="0" xfId="0" applyFont="1" applyProtection="1">
      <protection locked="0"/>
    </xf>
    <xf numFmtId="0" fontId="11" fillId="2" borderId="1" xfId="0" applyFont="1" applyFill="1" applyBorder="1" applyAlignment="1" applyProtection="1">
      <alignment horizontal="left" vertical="center" wrapText="1"/>
      <protection locked="0"/>
    </xf>
    <xf numFmtId="0" fontId="7" fillId="0" borderId="0" xfId="0" applyFont="1" applyAlignment="1" applyProtection="1">
      <alignment horizontal="left"/>
    </xf>
    <xf numFmtId="0" fontId="7" fillId="0" borderId="0" xfId="0" applyFont="1" applyAlignment="1" applyProtection="1"/>
    <xf numFmtId="0" fontId="89" fillId="0" borderId="0" xfId="4" applyFont="1"/>
    <xf numFmtId="0" fontId="89" fillId="0" borderId="0" xfId="4" applyFont="1" applyAlignment="1">
      <alignment wrapText="1"/>
    </xf>
    <xf numFmtId="0" fontId="90" fillId="0" borderId="0" xfId="4" applyFont="1" applyAlignment="1">
      <alignment horizontal="right" wrapText="1"/>
    </xf>
    <xf numFmtId="0" fontId="89" fillId="0" borderId="1" xfId="4" applyFont="1" applyBorder="1" applyAlignment="1">
      <alignment horizontal="center" vertical="center" wrapText="1"/>
    </xf>
    <xf numFmtId="3" fontId="89" fillId="0" borderId="1" xfId="4" applyNumberFormat="1" applyFont="1" applyBorder="1"/>
    <xf numFmtId="3" fontId="90" fillId="9" borderId="1" xfId="6" applyNumberFormat="1" applyFont="1" applyFill="1" applyBorder="1" applyAlignment="1">
      <alignment horizontal="left" vertical="top" wrapText="1"/>
    </xf>
    <xf numFmtId="3" fontId="90" fillId="9" borderId="1" xfId="6" applyNumberFormat="1" applyFont="1" applyFill="1" applyBorder="1" applyAlignment="1">
      <alignment horizontal="right" vertical="top" wrapText="1"/>
    </xf>
    <xf numFmtId="3" fontId="89" fillId="0" borderId="0" xfId="4" applyNumberFormat="1" applyFont="1"/>
    <xf numFmtId="0" fontId="89" fillId="0" borderId="1" xfId="4" applyFont="1" applyBorder="1"/>
    <xf numFmtId="0" fontId="89" fillId="0" borderId="1" xfId="7" applyFont="1" applyFill="1" applyBorder="1" applyAlignment="1">
      <alignment wrapText="1"/>
    </xf>
    <xf numFmtId="173" fontId="89" fillId="0" borderId="1" xfId="8" applyNumberFormat="1" applyFont="1" applyFill="1" applyBorder="1" applyAlignment="1">
      <alignment horizontal="center"/>
    </xf>
    <xf numFmtId="0" fontId="89" fillId="0" borderId="1" xfId="7" applyFont="1" applyFill="1" applyBorder="1" applyAlignment="1">
      <alignment horizontal="left" wrapText="1"/>
    </xf>
    <xf numFmtId="173" fontId="89" fillId="0" borderId="1" xfId="8" applyNumberFormat="1" applyFont="1" applyFill="1" applyBorder="1"/>
    <xf numFmtId="173" fontId="89" fillId="10" borderId="1" xfId="8" applyNumberFormat="1" applyFont="1" applyFill="1" applyBorder="1"/>
    <xf numFmtId="3" fontId="93" fillId="9" borderId="1" xfId="6" applyNumberFormat="1" applyFont="1" applyFill="1" applyBorder="1" applyAlignment="1">
      <alignment horizontal="left" vertical="top" wrapText="1"/>
    </xf>
    <xf numFmtId="3" fontId="93" fillId="9" borderId="1" xfId="6" applyNumberFormat="1" applyFont="1" applyFill="1" applyBorder="1" applyAlignment="1">
      <alignment horizontal="right" vertical="top" wrapText="1"/>
    </xf>
    <xf numFmtId="0" fontId="89" fillId="0" borderId="0" xfId="4" applyFont="1" applyBorder="1"/>
    <xf numFmtId="0" fontId="89" fillId="0" borderId="0" xfId="5" applyFont="1" applyBorder="1"/>
    <xf numFmtId="0" fontId="89" fillId="0" borderId="0" xfId="5" applyFont="1" applyBorder="1" applyAlignment="1">
      <alignment wrapText="1"/>
    </xf>
    <xf numFmtId="3" fontId="89" fillId="0" borderId="0" xfId="5" applyNumberFormat="1" applyFont="1" applyBorder="1"/>
    <xf numFmtId="0" fontId="94" fillId="0" borderId="0" xfId="5" applyFont="1" applyBorder="1"/>
    <xf numFmtId="0" fontId="94" fillId="0" borderId="0" xfId="4" applyFont="1" applyAlignment="1">
      <alignment wrapText="1"/>
    </xf>
    <xf numFmtId="0" fontId="94" fillId="0" borderId="0" xfId="5" applyFont="1" applyBorder="1" applyAlignment="1">
      <alignment horizontal="right"/>
    </xf>
    <xf numFmtId="0" fontId="94" fillId="0" borderId="0" xfId="4" applyFont="1"/>
    <xf numFmtId="0" fontId="89" fillId="0" borderId="0" xfId="5" applyFont="1" applyBorder="1" applyAlignment="1">
      <alignment horizontal="right"/>
    </xf>
    <xf numFmtId="0" fontId="89" fillId="0" borderId="0" xfId="5" applyFont="1" applyBorder="1" applyAlignment="1"/>
    <xf numFmtId="174" fontId="89" fillId="0" borderId="0" xfId="4" applyNumberFormat="1" applyFont="1"/>
    <xf numFmtId="0" fontId="10" fillId="0" borderId="0" xfId="3" applyNumberFormat="1" applyFont="1" applyBorder="1" applyProtection="1">
      <protection locked="0"/>
    </xf>
    <xf numFmtId="0" fontId="91" fillId="0" borderId="0" xfId="4" applyFont="1" applyAlignment="1">
      <alignment horizontal="right" wrapText="1"/>
    </xf>
    <xf numFmtId="0" fontId="11" fillId="0" borderId="1" xfId="0" applyFont="1" applyBorder="1" applyAlignment="1" applyProtection="1">
      <alignment horizontal="center" vertical="center"/>
      <protection locked="0"/>
    </xf>
    <xf numFmtId="0" fontId="17" fillId="11" borderId="0" xfId="0" applyFont="1" applyFill="1" applyProtection="1">
      <protection locked="0"/>
    </xf>
    <xf numFmtId="0" fontId="11" fillId="11" borderId="0" xfId="0" applyFont="1" applyFill="1" applyProtection="1">
      <protection locked="0"/>
    </xf>
    <xf numFmtId="0" fontId="0" fillId="11" borderId="0" xfId="0" applyFill="1" applyProtection="1">
      <protection locked="0"/>
    </xf>
    <xf numFmtId="0" fontId="11" fillId="11" borderId="0" xfId="0" applyFont="1" applyFill="1" applyAlignment="1" applyProtection="1">
      <alignment horizontal="center"/>
      <protection locked="0"/>
    </xf>
    <xf numFmtId="0" fontId="99" fillId="13" borderId="1" xfId="0" applyFont="1" applyFill="1" applyBorder="1" applyAlignment="1" applyProtection="1">
      <alignment wrapText="1"/>
      <protection locked="0"/>
    </xf>
    <xf numFmtId="0" fontId="11" fillId="0" borderId="64" xfId="0" applyFont="1" applyBorder="1" applyAlignment="1" applyProtection="1">
      <alignment horizontal="center"/>
      <protection locked="0"/>
    </xf>
    <xf numFmtId="0" fontId="1" fillId="0" borderId="0" xfId="9"/>
    <xf numFmtId="0" fontId="95" fillId="0" borderId="0" xfId="9" applyFont="1" applyAlignment="1">
      <alignment vertical="center" wrapText="1"/>
    </xf>
    <xf numFmtId="0" fontId="103" fillId="0" borderId="0" xfId="9" applyFont="1"/>
    <xf numFmtId="0" fontId="104" fillId="14" borderId="1" xfId="9" applyFont="1" applyFill="1" applyBorder="1"/>
    <xf numFmtId="0" fontId="105" fillId="14" borderId="1" xfId="9" applyFont="1" applyFill="1" applyBorder="1" applyAlignment="1">
      <alignment wrapText="1"/>
    </xf>
    <xf numFmtId="0" fontId="104" fillId="14" borderId="1" xfId="9" applyFont="1" applyFill="1" applyBorder="1" applyAlignment="1">
      <alignment wrapText="1"/>
    </xf>
    <xf numFmtId="0" fontId="99" fillId="0" borderId="0" xfId="0" applyFont="1" applyAlignment="1" applyProtection="1">
      <alignment wrapText="1"/>
      <protection locked="0"/>
    </xf>
    <xf numFmtId="0" fontId="96" fillId="0" borderId="0" xfId="9" applyFont="1"/>
    <xf numFmtId="0" fontId="106" fillId="0" borderId="0" xfId="9" applyFont="1"/>
    <xf numFmtId="0" fontId="107" fillId="0" borderId="0" xfId="9" applyFont="1"/>
    <xf numFmtId="0" fontId="108" fillId="0" borderId="0" xfId="9" applyFont="1"/>
    <xf numFmtId="0" fontId="103" fillId="0" borderId="0" xfId="9" applyFont="1" applyAlignment="1">
      <alignment horizontal="center"/>
    </xf>
    <xf numFmtId="0" fontId="108" fillId="0" borderId="0" xfId="9" applyFont="1" applyAlignment="1">
      <alignment horizontal="center"/>
    </xf>
    <xf numFmtId="2" fontId="103" fillId="0" borderId="0" xfId="9" applyNumberFormat="1" applyFont="1"/>
    <xf numFmtId="2" fontId="108" fillId="0" borderId="0" xfId="9" applyNumberFormat="1" applyFont="1"/>
    <xf numFmtId="0" fontId="30" fillId="0" borderId="0" xfId="9" applyFont="1"/>
    <xf numFmtId="0" fontId="104" fillId="15" borderId="0" xfId="9" applyFont="1" applyFill="1"/>
    <xf numFmtId="0" fontId="104" fillId="15" borderId="0" xfId="9" applyFont="1" applyFill="1" applyAlignment="1">
      <alignment horizontal="right"/>
    </xf>
    <xf numFmtId="0" fontId="104" fillId="15" borderId="0" xfId="9" applyFont="1" applyFill="1" applyAlignment="1">
      <alignment horizontal="center"/>
    </xf>
    <xf numFmtId="1" fontId="109" fillId="15" borderId="0" xfId="9" applyNumberFormat="1" applyFont="1" applyFill="1" applyAlignment="1">
      <alignment horizontal="center"/>
    </xf>
    <xf numFmtId="0" fontId="110" fillId="15" borderId="0" xfId="9" applyFont="1" applyFill="1"/>
    <xf numFmtId="2" fontId="109" fillId="15" borderId="0" xfId="9" applyNumberFormat="1" applyFont="1" applyFill="1"/>
    <xf numFmtId="2" fontId="104" fillId="15" borderId="0" xfId="9" applyNumberFormat="1" applyFont="1" applyFill="1"/>
    <xf numFmtId="0" fontId="111" fillId="0" borderId="0" xfId="9" applyFont="1"/>
    <xf numFmtId="0" fontId="112" fillId="0" borderId="0" xfId="9" applyFont="1"/>
    <xf numFmtId="0" fontId="113" fillId="0" borderId="0" xfId="9" applyFont="1"/>
    <xf numFmtId="0" fontId="114" fillId="0" borderId="0" xfId="9" applyFont="1"/>
    <xf numFmtId="0" fontId="112" fillId="0" borderId="0" xfId="9" applyFont="1" applyAlignment="1">
      <alignment horizontal="center"/>
    </xf>
    <xf numFmtId="0" fontId="103" fillId="15" borderId="0" xfId="9" applyFont="1" applyFill="1"/>
    <xf numFmtId="0" fontId="115" fillId="0" borderId="0" xfId="9" applyFont="1"/>
    <xf numFmtId="2" fontId="30" fillId="0" borderId="0" xfId="9" applyNumberFormat="1" applyFont="1"/>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wrapText="1"/>
      <protection locked="0"/>
    </xf>
    <xf numFmtId="10" fontId="11" fillId="0" borderId="0" xfId="0" applyNumberFormat="1" applyFont="1" applyFill="1" applyBorder="1" applyAlignment="1" applyProtection="1">
      <alignment horizontal="center" vertical="center" wrapText="1"/>
      <protection locked="0"/>
    </xf>
    <xf numFmtId="3" fontId="13" fillId="0" borderId="0" xfId="0" applyNumberFormat="1" applyFont="1" applyFill="1" applyBorder="1" applyAlignment="1" applyProtection="1">
      <alignment horizontal="center"/>
    </xf>
    <xf numFmtId="0" fontId="0" fillId="0" borderId="0" xfId="0" applyFill="1" applyBorder="1" applyProtection="1">
      <protection locked="0"/>
    </xf>
    <xf numFmtId="0" fontId="11"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10" fontId="11" fillId="7" borderId="1" xfId="0" applyNumberFormat="1" applyFont="1" applyFill="1" applyBorder="1" applyAlignment="1">
      <alignment horizontal="center" vertical="center" wrapText="1"/>
    </xf>
    <xf numFmtId="0" fontId="1" fillId="0" borderId="0" xfId="10"/>
    <xf numFmtId="0" fontId="1" fillId="0" borderId="0" xfId="10" applyAlignment="1">
      <alignment horizontal="center" vertical="center" wrapText="1"/>
    </xf>
    <xf numFmtId="0" fontId="96" fillId="0" borderId="0" xfId="10" applyFont="1" applyAlignment="1">
      <alignment horizontal="center" vertical="center" wrapText="1"/>
    </xf>
    <xf numFmtId="0" fontId="96" fillId="0" borderId="44" xfId="10" applyFont="1" applyBorder="1" applyAlignment="1">
      <alignment horizontal="center" vertical="center" wrapText="1"/>
    </xf>
    <xf numFmtId="0" fontId="96" fillId="0" borderId="65" xfId="10" applyFont="1" applyBorder="1" applyAlignment="1">
      <alignment horizontal="center" vertical="center" wrapText="1"/>
    </xf>
    <xf numFmtId="0" fontId="30" fillId="0" borderId="0" xfId="10" applyFont="1" applyAlignment="1" applyProtection="1">
      <alignment horizontal="left"/>
      <protection locked="0"/>
    </xf>
    <xf numFmtId="2" fontId="1" fillId="0" borderId="0" xfId="10" applyNumberFormat="1"/>
    <xf numFmtId="0" fontId="30" fillId="0" borderId="0" xfId="10" applyFont="1" applyProtection="1">
      <protection locked="0"/>
    </xf>
    <xf numFmtId="0" fontId="96" fillId="0" borderId="0" xfId="10" applyFont="1"/>
    <xf numFmtId="175" fontId="96" fillId="0" borderId="0" xfId="11" applyNumberFormat="1" applyFont="1"/>
    <xf numFmtId="2" fontId="96" fillId="0" borderId="0" xfId="10" applyNumberFormat="1" applyFont="1"/>
    <xf numFmtId="0" fontId="30" fillId="0" borderId="0" xfId="10" applyFont="1" applyAlignment="1" applyProtection="1">
      <alignment horizontal="left" vertical="center"/>
      <protection locked="0"/>
    </xf>
    <xf numFmtId="0" fontId="30" fillId="0" borderId="0" xfId="10" applyFont="1" applyAlignment="1" applyProtection="1">
      <alignment horizontal="right" vertical="center"/>
      <protection locked="0"/>
    </xf>
    <xf numFmtId="3" fontId="30" fillId="0" borderId="0" xfId="10" applyNumberFormat="1" applyFont="1" applyAlignment="1" applyProtection="1">
      <alignment horizontal="center" vertical="center"/>
      <protection locked="0"/>
    </xf>
    <xf numFmtId="166" fontId="96" fillId="0" borderId="0" xfId="10" applyNumberFormat="1" applyFont="1"/>
    <xf numFmtId="2" fontId="114" fillId="0" borderId="0" xfId="10" applyNumberFormat="1" applyFont="1"/>
    <xf numFmtId="175" fontId="114" fillId="0" borderId="0" xfId="10" applyNumberFormat="1" applyFont="1"/>
    <xf numFmtId="2" fontId="118" fillId="0" borderId="0" xfId="10" applyNumberFormat="1" applyFont="1"/>
    <xf numFmtId="0" fontId="21" fillId="2" borderId="10" xfId="0" applyFont="1" applyFill="1" applyBorder="1" applyAlignment="1" applyProtection="1">
      <alignment horizontal="left" vertical="center" wrapText="1"/>
    </xf>
    <xf numFmtId="0" fontId="30" fillId="0" borderId="60" xfId="0" applyFont="1" applyBorder="1" applyAlignment="1" applyProtection="1">
      <alignment horizontal="center"/>
      <protection locked="0"/>
    </xf>
    <xf numFmtId="0" fontId="30" fillId="0" borderId="60" xfId="0" applyFont="1" applyBorder="1" applyAlignment="1" applyProtection="1">
      <alignment horizontal="center" vertical="center"/>
      <protection locked="0"/>
    </xf>
    <xf numFmtId="0" fontId="30" fillId="0" borderId="5" xfId="0" applyFont="1" applyBorder="1" applyAlignment="1" applyProtection="1">
      <alignment horizontal="center"/>
      <protection locked="0"/>
    </xf>
    <xf numFmtId="0" fontId="30" fillId="0" borderId="60" xfId="0" applyFont="1" applyBorder="1" applyAlignment="1" applyProtection="1">
      <alignment horizontal="left" vertical="center" wrapText="1"/>
      <protection locked="0"/>
    </xf>
    <xf numFmtId="0" fontId="30" fillId="0" borderId="5" xfId="0" applyFont="1" applyBorder="1" applyAlignment="1" applyProtection="1">
      <alignment horizontal="left" vertical="center" wrapText="1"/>
      <protection locked="0"/>
    </xf>
    <xf numFmtId="0" fontId="30" fillId="0" borderId="66"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protection locked="0"/>
    </xf>
    <xf numFmtId="14" fontId="0" fillId="0" borderId="0" xfId="0" applyNumberFormat="1"/>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7" fillId="0" borderId="0" xfId="3" applyNumberFormat="1" applyFont="1" applyBorder="1" applyAlignment="1" applyProtection="1">
      <alignment horizontal="left"/>
      <protection locked="0"/>
    </xf>
    <xf numFmtId="0" fontId="11" fillId="2" borderId="3" xfId="0" applyFont="1" applyFill="1" applyBorder="1" applyAlignment="1" applyProtection="1">
      <alignment horizontal="center" vertical="center" wrapText="1"/>
    </xf>
    <xf numFmtId="0" fontId="11" fillId="2" borderId="60" xfId="0" applyFont="1" applyFill="1" applyBorder="1" applyAlignment="1" applyProtection="1">
      <alignment horizontal="center" vertical="center" wrapText="1"/>
    </xf>
    <xf numFmtId="0" fontId="11" fillId="2" borderId="34"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protection locked="0"/>
    </xf>
    <xf numFmtId="0" fontId="11" fillId="2" borderId="34" xfId="0" applyFont="1" applyFill="1" applyBorder="1" applyAlignment="1" applyProtection="1">
      <alignment horizontal="center" vertical="center" wrapText="1"/>
      <protection locked="0"/>
    </xf>
    <xf numFmtId="0" fontId="7" fillId="0" borderId="0" xfId="0" applyFont="1" applyBorder="1" applyAlignment="1" applyProtection="1">
      <alignment horizontal="left"/>
      <protection locked="0"/>
    </xf>
    <xf numFmtId="0" fontId="26" fillId="2" borderId="0" xfId="0" applyFont="1" applyFill="1" applyBorder="1" applyAlignment="1" applyProtection="1">
      <alignment horizontal="left" wrapText="1"/>
      <protection locked="0"/>
    </xf>
    <xf numFmtId="0" fontId="34" fillId="0" borderId="0" xfId="3" applyNumberFormat="1" applyFont="1" applyBorder="1" applyAlignment="1" applyProtection="1">
      <alignment horizontal="center"/>
    </xf>
    <xf numFmtId="0" fontId="13" fillId="4" borderId="1" xfId="3" applyNumberFormat="1" applyFont="1" applyFill="1" applyBorder="1" applyAlignment="1" applyProtection="1">
      <alignment horizontal="center"/>
    </xf>
    <xf numFmtId="0" fontId="13" fillId="5" borderId="1" xfId="3" applyNumberFormat="1" applyFont="1" applyFill="1" applyBorder="1" applyAlignment="1" applyProtection="1">
      <alignment horizontal="center"/>
    </xf>
    <xf numFmtId="4" fontId="20" fillId="2" borderId="1" xfId="0" applyNumberFormat="1" applyFont="1" applyFill="1" applyBorder="1" applyAlignment="1" applyProtection="1">
      <alignment horizontal="center" wrapText="1"/>
    </xf>
    <xf numFmtId="4" fontId="13" fillId="2" borderId="1" xfId="0" applyNumberFormat="1" applyFont="1" applyFill="1" applyBorder="1" applyAlignment="1" applyProtection="1">
      <alignment horizontal="center" wrapText="1"/>
    </xf>
    <xf numFmtId="4" fontId="13" fillId="2" borderId="2" xfId="0" applyNumberFormat="1" applyFont="1" applyFill="1" applyBorder="1" applyAlignment="1" applyProtection="1">
      <alignment horizontal="center"/>
    </xf>
    <xf numFmtId="167" fontId="36" fillId="0" borderId="1" xfId="2" applyNumberFormat="1" applyFont="1" applyBorder="1" applyAlignment="1" applyProtection="1">
      <alignment horizontal="center"/>
      <protection locked="0"/>
    </xf>
    <xf numFmtId="0" fontId="18" fillId="0" borderId="0" xfId="3" applyNumberFormat="1" applyFont="1" applyBorder="1" applyAlignment="1" applyProtection="1">
      <alignment horizontal="center"/>
      <protection locked="0"/>
    </xf>
    <xf numFmtId="0" fontId="13" fillId="4" borderId="1" xfId="3" applyNumberFormat="1" applyFont="1" applyFill="1" applyBorder="1" applyAlignment="1" applyProtection="1">
      <alignment horizontal="center"/>
      <protection locked="0"/>
    </xf>
    <xf numFmtId="0" fontId="13" fillId="5" borderId="1" xfId="3" applyNumberFormat="1" applyFont="1" applyFill="1" applyBorder="1" applyAlignment="1" applyProtection="1">
      <alignment horizontal="center"/>
      <protection locked="0"/>
    </xf>
    <xf numFmtId="0" fontId="13" fillId="4" borderId="6" xfId="3" applyNumberFormat="1" applyFont="1" applyFill="1" applyBorder="1" applyAlignment="1" applyProtection="1">
      <alignment horizontal="center"/>
    </xf>
    <xf numFmtId="0" fontId="13" fillId="4" borderId="0" xfId="3" applyNumberFormat="1" applyFont="1" applyFill="1" applyBorder="1" applyAlignment="1" applyProtection="1">
      <alignment horizontal="center"/>
    </xf>
    <xf numFmtId="3" fontId="61" fillId="0" borderId="0" xfId="3" applyNumberFormat="1" applyFont="1" applyBorder="1" applyAlignment="1" applyProtection="1">
      <alignment horizontal="center"/>
      <protection locked="0"/>
    </xf>
    <xf numFmtId="0" fontId="61" fillId="0" borderId="0" xfId="3" applyNumberFormat="1" applyFont="1" applyBorder="1" applyAlignment="1" applyProtection="1">
      <alignment horizontal="center"/>
      <protection locked="0"/>
    </xf>
    <xf numFmtId="0" fontId="34" fillId="16" borderId="0" xfId="3" applyNumberFormat="1" applyFont="1" applyFill="1" applyBorder="1" applyAlignment="1" applyProtection="1">
      <alignment horizontal="center"/>
    </xf>
    <xf numFmtId="0" fontId="2" fillId="0" borderId="3"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8" fillId="2" borderId="1" xfId="0" applyFont="1" applyFill="1" applyBorder="1" applyAlignment="1" applyProtection="1">
      <alignment horizontal="center" wrapText="1"/>
    </xf>
    <xf numFmtId="0" fontId="0" fillId="0" borderId="0" xfId="0" applyAlignment="1" applyProtection="1">
      <alignment horizontal="center"/>
      <protection locked="0"/>
    </xf>
    <xf numFmtId="0" fontId="0" fillId="0" borderId="0" xfId="0" applyAlignment="1">
      <alignment horizontal="center"/>
    </xf>
    <xf numFmtId="0" fontId="10" fillId="0" borderId="10" xfId="0" applyFont="1" applyBorder="1" applyAlignment="1" applyProtection="1">
      <alignment horizontal="center" vertical="center"/>
      <protection locked="0"/>
    </xf>
    <xf numFmtId="0" fontId="13" fillId="2" borderId="1" xfId="0" applyFont="1" applyFill="1" applyBorder="1" applyAlignment="1" applyProtection="1">
      <alignment horizontal="center" vertical="center" wrapText="1"/>
    </xf>
    <xf numFmtId="2" fontId="11" fillId="2" borderId="1" xfId="0" applyNumberFormat="1" applyFont="1" applyFill="1" applyBorder="1" applyAlignment="1" applyProtection="1">
      <alignment horizontal="center" vertical="center" wrapText="1"/>
    </xf>
    <xf numFmtId="3" fontId="11" fillId="2" borderId="1" xfId="0" applyNumberFormat="1" applyFont="1" applyFill="1" applyBorder="1" applyAlignment="1" applyProtection="1">
      <alignment horizontal="center" vertical="center" wrapText="1"/>
    </xf>
    <xf numFmtId="0" fontId="42" fillId="0" borderId="0" xfId="0" applyFont="1" applyBorder="1" applyAlignment="1" applyProtection="1">
      <alignment horizontal="center"/>
      <protection locked="0"/>
    </xf>
    <xf numFmtId="0" fontId="21" fillId="2" borderId="1" xfId="0" applyFont="1" applyFill="1" applyBorder="1" applyAlignment="1" applyProtection="1">
      <alignment horizontal="center" vertical="center" wrapText="1"/>
    </xf>
    <xf numFmtId="0" fontId="21" fillId="2" borderId="3" xfId="0" applyFont="1" applyFill="1" applyBorder="1" applyAlignment="1" applyProtection="1">
      <alignment horizontal="center" vertical="center" wrapText="1"/>
    </xf>
    <xf numFmtId="0" fontId="21" fillId="2" borderId="11" xfId="0" applyFont="1" applyFill="1" applyBorder="1" applyAlignment="1" applyProtection="1">
      <alignment horizontal="center" vertical="center" wrapText="1"/>
    </xf>
    <xf numFmtId="0" fontId="26" fillId="2" borderId="0" xfId="0" applyFont="1" applyFill="1" applyBorder="1" applyAlignment="1" applyProtection="1">
      <alignment horizontal="left" wrapText="1"/>
    </xf>
    <xf numFmtId="2" fontId="30" fillId="2"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 xfId="3" applyNumberFormat="1" applyFont="1" applyFill="1" applyBorder="1" applyAlignment="1">
      <alignment horizontal="center" vertical="center" wrapText="1"/>
    </xf>
    <xf numFmtId="2" fontId="30" fillId="2" borderId="1" xfId="0" applyNumberFormat="1" applyFont="1" applyFill="1" applyBorder="1" applyAlignment="1">
      <alignment horizontal="center"/>
    </xf>
    <xf numFmtId="2" fontId="30" fillId="2" borderId="1" xfId="0" applyNumberFormat="1" applyFont="1" applyFill="1" applyBorder="1" applyAlignment="1">
      <alignment horizontal="center" vertical="center"/>
    </xf>
    <xf numFmtId="0" fontId="97" fillId="7" borderId="1" xfId="4" applyFont="1" applyFill="1" applyBorder="1" applyAlignment="1">
      <alignment horizontal="center" wrapText="1"/>
    </xf>
    <xf numFmtId="10" fontId="2" fillId="0" borderId="1" xfId="2" applyNumberFormat="1" applyBorder="1" applyAlignment="1">
      <alignment horizontal="center" vertical="center"/>
    </xf>
    <xf numFmtId="0" fontId="91" fillId="0" borderId="0" xfId="5" applyFont="1" applyBorder="1" applyAlignment="1">
      <alignment horizontal="center"/>
    </xf>
    <xf numFmtId="0" fontId="89" fillId="0" borderId="0" xfId="5" applyFont="1" applyBorder="1" applyAlignment="1">
      <alignment horizontal="center"/>
    </xf>
    <xf numFmtId="0" fontId="90" fillId="0" borderId="1" xfId="4" applyFont="1" applyBorder="1" applyAlignment="1">
      <alignment horizontal="center" vertical="center" wrapText="1"/>
    </xf>
    <xf numFmtId="10" fontId="93" fillId="9" borderId="1" xfId="6" applyNumberFormat="1" applyFont="1" applyFill="1" applyBorder="1" applyAlignment="1">
      <alignment horizontal="center" vertical="top" wrapText="1"/>
    </xf>
    <xf numFmtId="0" fontId="89" fillId="12" borderId="1" xfId="4" applyFont="1" applyFill="1" applyBorder="1" applyAlignment="1">
      <alignment horizontal="center" vertical="top" wrapText="1"/>
    </xf>
    <xf numFmtId="0" fontId="21" fillId="2" borderId="12" xfId="3" applyNumberFormat="1" applyFont="1" applyFill="1" applyBorder="1" applyAlignment="1" applyProtection="1">
      <alignment horizontal="right"/>
    </xf>
    <xf numFmtId="0" fontId="21" fillId="2" borderId="37" xfId="3" applyNumberFormat="1" applyFont="1" applyFill="1" applyBorder="1" applyAlignment="1" applyProtection="1">
      <alignment horizontal="right"/>
    </xf>
    <xf numFmtId="3" fontId="53" fillId="0" borderId="0" xfId="0" applyNumberFormat="1" applyFont="1" applyBorder="1" applyAlignment="1" applyProtection="1">
      <alignment horizontal="center"/>
      <protection locked="0"/>
    </xf>
    <xf numFmtId="0" fontId="30" fillId="2" borderId="22" xfId="3" applyNumberFormat="1" applyFont="1" applyFill="1" applyBorder="1" applyAlignment="1" applyProtection="1">
      <alignment horizontal="center" vertical="center" wrapText="1"/>
    </xf>
    <xf numFmtId="0" fontId="30" fillId="2" borderId="18" xfId="0" applyFont="1" applyFill="1" applyBorder="1" applyAlignment="1" applyProtection="1">
      <alignment horizontal="center" vertical="center" wrapText="1"/>
    </xf>
    <xf numFmtId="0" fontId="30" fillId="2" borderId="23" xfId="3" applyNumberFormat="1" applyFont="1" applyFill="1" applyBorder="1" applyAlignment="1" applyProtection="1">
      <alignment horizontal="center" vertical="center" wrapText="1"/>
    </xf>
    <xf numFmtId="0" fontId="30" fillId="2" borderId="24" xfId="3" applyNumberFormat="1" applyFont="1" applyFill="1" applyBorder="1" applyAlignment="1" applyProtection="1">
      <alignment horizontal="center" vertical="center" wrapText="1"/>
    </xf>
    <xf numFmtId="0" fontId="49" fillId="2" borderId="11" xfId="0" applyFont="1" applyFill="1" applyBorder="1" applyAlignment="1" applyProtection="1">
      <alignment horizontal="center" vertical="center" wrapText="1"/>
    </xf>
    <xf numFmtId="0" fontId="21" fillId="2" borderId="20" xfId="3" applyNumberFormat="1" applyFont="1" applyFill="1" applyBorder="1" applyAlignment="1" applyProtection="1">
      <alignment horizontal="right"/>
    </xf>
    <xf numFmtId="0" fontId="30" fillId="2" borderId="21" xfId="3" applyNumberFormat="1" applyFont="1" applyFill="1" applyBorder="1" applyAlignment="1" applyProtection="1">
      <alignment horizontal="center" vertical="center" wrapText="1"/>
    </xf>
    <xf numFmtId="0" fontId="30" fillId="2" borderId="20" xfId="3" applyNumberFormat="1" applyFont="1" applyFill="1" applyBorder="1" applyAlignment="1" applyProtection="1">
      <alignment horizontal="center" vertical="center" wrapText="1"/>
    </xf>
    <xf numFmtId="0" fontId="30" fillId="2" borderId="19" xfId="3" applyNumberFormat="1"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30" fillId="2" borderId="2"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30" fillId="2" borderId="35" xfId="0" applyFont="1" applyFill="1" applyBorder="1" applyAlignment="1" applyProtection="1">
      <alignment horizontal="center" vertical="center" wrapText="1"/>
    </xf>
    <xf numFmtId="0" fontId="30" fillId="2" borderId="67" xfId="0" applyFont="1" applyFill="1" applyBorder="1" applyAlignment="1" applyProtection="1">
      <alignment horizontal="center" vertical="center" wrapText="1"/>
    </xf>
    <xf numFmtId="0" fontId="21" fillId="2" borderId="3" xfId="0" applyFont="1" applyFill="1" applyBorder="1" applyAlignment="1" applyProtection="1">
      <alignment horizontal="left" vertical="center" wrapText="1"/>
    </xf>
    <xf numFmtId="0" fontId="21" fillId="2" borderId="12" xfId="0" applyFont="1" applyFill="1" applyBorder="1" applyAlignment="1" applyProtection="1">
      <alignment horizontal="center" vertical="center" wrapText="1"/>
    </xf>
    <xf numFmtId="0" fontId="21" fillId="2" borderId="13" xfId="0" applyFont="1" applyFill="1" applyBorder="1" applyAlignment="1" applyProtection="1">
      <alignment horizontal="center" vertical="center" wrapText="1"/>
    </xf>
    <xf numFmtId="49" fontId="101" fillId="13" borderId="4" xfId="0" applyNumberFormat="1" applyFont="1" applyFill="1" applyBorder="1" applyAlignment="1" applyProtection="1">
      <alignment horizontal="center" vertical="top" wrapText="1"/>
      <protection locked="0"/>
    </xf>
    <xf numFmtId="49" fontId="101" fillId="13" borderId="5" xfId="0" applyNumberFormat="1" applyFont="1" applyFill="1" applyBorder="1" applyAlignment="1" applyProtection="1">
      <alignment horizontal="center" vertical="top" wrapText="1"/>
      <protection locked="0"/>
    </xf>
    <xf numFmtId="49" fontId="101" fillId="13" borderId="61" xfId="0" applyNumberFormat="1" applyFont="1" applyFill="1" applyBorder="1" applyAlignment="1" applyProtection="1">
      <alignment horizontal="center" vertical="top" wrapText="1"/>
      <protection locked="0"/>
    </xf>
    <xf numFmtId="49" fontId="101" fillId="13" borderId="6" xfId="0" applyNumberFormat="1" applyFont="1" applyFill="1" applyBorder="1" applyAlignment="1" applyProtection="1">
      <alignment horizontal="center" vertical="top" wrapText="1"/>
      <protection locked="0"/>
    </xf>
    <xf numFmtId="49" fontId="101" fillId="13" borderId="0" xfId="0" applyNumberFormat="1" applyFont="1" applyFill="1" applyAlignment="1" applyProtection="1">
      <alignment horizontal="center" vertical="top" wrapText="1"/>
      <protection locked="0"/>
    </xf>
    <xf numFmtId="49" fontId="101" fillId="13" borderId="7" xfId="0" applyNumberFormat="1" applyFont="1" applyFill="1" applyBorder="1" applyAlignment="1" applyProtection="1">
      <alignment horizontal="center" vertical="top" wrapText="1"/>
      <protection locked="0"/>
    </xf>
    <xf numFmtId="49" fontId="101" fillId="13" borderId="9" xfId="0" applyNumberFormat="1" applyFont="1" applyFill="1" applyBorder="1" applyAlignment="1" applyProtection="1">
      <alignment horizontal="center" vertical="top" wrapText="1"/>
      <protection locked="0"/>
    </xf>
    <xf numFmtId="49" fontId="101" fillId="13" borderId="10" xfId="0" applyNumberFormat="1" applyFont="1" applyFill="1" applyBorder="1" applyAlignment="1" applyProtection="1">
      <alignment horizontal="center" vertical="top" wrapText="1"/>
      <protection locked="0"/>
    </xf>
    <xf numFmtId="49" fontId="101" fillId="13" borderId="62" xfId="0" applyNumberFormat="1" applyFont="1" applyFill="1" applyBorder="1" applyAlignment="1" applyProtection="1">
      <alignment horizontal="center" vertical="top" wrapText="1"/>
      <protection locked="0"/>
    </xf>
    <xf numFmtId="49" fontId="37" fillId="7" borderId="36" xfId="0" applyNumberFormat="1" applyFont="1" applyFill="1" applyBorder="1" applyAlignment="1" applyProtection="1">
      <alignment horizontal="center" vertical="top" wrapText="1"/>
      <protection locked="0"/>
    </xf>
    <xf numFmtId="49" fontId="37" fillId="7" borderId="63" xfId="0" applyNumberFormat="1" applyFont="1" applyFill="1" applyBorder="1" applyAlignment="1" applyProtection="1">
      <alignment horizontal="center" vertical="top" wrapText="1"/>
      <protection locked="0"/>
    </xf>
    <xf numFmtId="0" fontId="4" fillId="0" borderId="54" xfId="3" applyNumberFormat="1" applyFont="1" applyBorder="1" applyAlignment="1">
      <alignment horizontal="center" vertical="center"/>
    </xf>
    <xf numFmtId="0" fontId="4" fillId="2" borderId="54" xfId="3" applyNumberFormat="1" applyFont="1" applyFill="1" applyBorder="1" applyAlignment="1">
      <alignment horizontal="center" vertical="center"/>
    </xf>
    <xf numFmtId="0" fontId="4" fillId="0" borderId="55" xfId="3" applyNumberFormat="1" applyFont="1" applyBorder="1" applyAlignment="1">
      <alignment horizontal="center" vertical="center"/>
    </xf>
    <xf numFmtId="0" fontId="4" fillId="0" borderId="59" xfId="3" applyNumberFormat="1" applyFont="1" applyBorder="1" applyAlignment="1">
      <alignment horizontal="center" vertical="center"/>
    </xf>
    <xf numFmtId="17" fontId="4" fillId="2" borderId="48" xfId="3" applyNumberFormat="1" applyFont="1" applyFill="1" applyBorder="1" applyAlignment="1">
      <alignment horizontal="center"/>
    </xf>
    <xf numFmtId="17" fontId="19" fillId="2" borderId="48" xfId="3" applyNumberFormat="1" applyFont="1" applyFill="1" applyBorder="1" applyAlignment="1">
      <alignment horizontal="center"/>
    </xf>
    <xf numFmtId="0" fontId="67" fillId="2" borderId="49" xfId="3" applyNumberFormat="1" applyFont="1" applyFill="1" applyBorder="1" applyAlignment="1">
      <alignment horizontal="center"/>
    </xf>
    <xf numFmtId="0" fontId="4" fillId="2" borderId="55" xfId="3" applyNumberFormat="1" applyFont="1" applyFill="1" applyBorder="1" applyAlignment="1">
      <alignment horizontal="center" vertical="center"/>
    </xf>
    <xf numFmtId="0" fontId="4" fillId="2" borderId="59" xfId="3" applyNumberFormat="1" applyFont="1" applyFill="1" applyBorder="1" applyAlignment="1">
      <alignment horizontal="center" vertical="center"/>
    </xf>
    <xf numFmtId="0" fontId="21" fillId="2" borderId="21" xfId="0" applyFont="1" applyFill="1" applyBorder="1" applyAlignment="1" applyProtection="1">
      <alignment horizontal="center" vertical="center" wrapText="1"/>
    </xf>
    <xf numFmtId="0" fontId="21" fillId="2" borderId="20" xfId="0" applyFont="1" applyFill="1" applyBorder="1" applyAlignment="1" applyProtection="1">
      <alignment horizontal="center" vertical="center" wrapText="1"/>
    </xf>
    <xf numFmtId="0" fontId="21" fillId="2" borderId="32" xfId="0" applyFont="1" applyFill="1" applyBorder="1" applyAlignment="1" applyProtection="1">
      <alignment horizontal="left" vertical="center" wrapText="1"/>
    </xf>
    <xf numFmtId="0" fontId="21" fillId="2" borderId="32" xfId="0" applyFont="1" applyFill="1" applyBorder="1" applyAlignment="1" applyProtection="1">
      <alignment horizontal="center" vertical="center" wrapText="1"/>
    </xf>
    <xf numFmtId="0" fontId="21" fillId="7" borderId="22" xfId="0" applyFont="1" applyFill="1" applyBorder="1" applyAlignment="1">
      <alignment horizontal="center" vertical="center" wrapText="1"/>
    </xf>
    <xf numFmtId="0" fontId="21" fillId="7" borderId="28"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22" xfId="0" applyFont="1" applyFill="1" applyBorder="1" applyAlignment="1" applyProtection="1">
      <alignment horizontal="center" vertical="center" wrapText="1"/>
    </xf>
    <xf numFmtId="0" fontId="21" fillId="7" borderId="28" xfId="0" applyFont="1" applyFill="1" applyBorder="1" applyAlignment="1" applyProtection="1">
      <alignment horizontal="center" vertical="center" wrapText="1"/>
    </xf>
    <xf numFmtId="0" fontId="21" fillId="7" borderId="8" xfId="0" applyFont="1" applyFill="1" applyBorder="1" applyAlignment="1" applyProtection="1">
      <alignment horizontal="center" vertical="center" wrapText="1"/>
    </xf>
    <xf numFmtId="3" fontId="13" fillId="0" borderId="0" xfId="0" applyNumberFormat="1" applyFont="1" applyFill="1" applyBorder="1" applyAlignment="1" applyProtection="1">
      <alignment horizontal="right"/>
    </xf>
    <xf numFmtId="0" fontId="26" fillId="2" borderId="0" xfId="0" applyFont="1" applyFill="1" applyAlignment="1" applyProtection="1">
      <alignment horizontal="left" wrapText="1"/>
      <protection locked="0"/>
    </xf>
    <xf numFmtId="0" fontId="13" fillId="0" borderId="0" xfId="0" applyFont="1" applyFill="1" applyBorder="1" applyAlignment="1" applyProtection="1">
      <alignment horizontal="center"/>
      <protection locked="0"/>
    </xf>
    <xf numFmtId="0" fontId="11" fillId="0" borderId="0" xfId="0" applyFont="1" applyFill="1" applyBorder="1" applyAlignment="1" applyProtection="1">
      <alignment horizontal="center" vertical="center" wrapText="1"/>
      <protection locked="0"/>
    </xf>
    <xf numFmtId="0" fontId="18" fillId="0" borderId="0" xfId="9" applyFont="1" applyAlignment="1" applyProtection="1">
      <alignment horizontal="center" wrapText="1"/>
      <protection locked="0"/>
    </xf>
    <xf numFmtId="0" fontId="99" fillId="13" borderId="3" xfId="0" applyFont="1" applyFill="1" applyBorder="1" applyAlignment="1" applyProtection="1">
      <alignment horizontal="center" wrapText="1"/>
      <protection locked="0"/>
    </xf>
    <xf numFmtId="0" fontId="99" fillId="13" borderId="60" xfId="0" applyFont="1" applyFill="1" applyBorder="1" applyAlignment="1" applyProtection="1">
      <alignment horizontal="center" wrapText="1"/>
      <protection locked="0"/>
    </xf>
    <xf numFmtId="0" fontId="99" fillId="13" borderId="34" xfId="0" applyFont="1" applyFill="1" applyBorder="1" applyAlignment="1" applyProtection="1">
      <alignment horizontal="center" wrapText="1"/>
      <protection locked="0"/>
    </xf>
    <xf numFmtId="0" fontId="112" fillId="0" borderId="0" xfId="9" applyFont="1" applyAlignment="1">
      <alignment horizontal="center"/>
    </xf>
    <xf numFmtId="0" fontId="112" fillId="0" borderId="0" xfId="9" applyFont="1" applyAlignment="1">
      <alignment horizontal="left"/>
    </xf>
    <xf numFmtId="0" fontId="11" fillId="0" borderId="1" xfId="0" applyFont="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3" fillId="7" borderId="1" xfId="0" applyFont="1" applyFill="1" applyBorder="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7"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8" xfId="0" applyFont="1" applyBorder="1" applyAlignment="1">
      <alignment horizontal="center" vertical="center" wrapText="1"/>
    </xf>
    <xf numFmtId="0" fontId="1" fillId="0" borderId="1" xfId="10" applyBorder="1" applyAlignment="1">
      <alignment horizontal="center"/>
    </xf>
    <xf numFmtId="0" fontId="117" fillId="11" borderId="0" xfId="0" applyFont="1" applyFill="1" applyAlignment="1">
      <alignment horizontal="center" vertical="center"/>
    </xf>
    <xf numFmtId="0" fontId="96" fillId="0" borderId="1" xfId="10" applyFont="1" applyBorder="1" applyAlignment="1">
      <alignment horizontal="center" vertical="center" wrapText="1"/>
    </xf>
    <xf numFmtId="0" fontId="96" fillId="0" borderId="44" xfId="10" applyFont="1" applyBorder="1" applyAlignment="1">
      <alignment horizontal="center" vertical="center" wrapText="1"/>
    </xf>
    <xf numFmtId="0" fontId="13" fillId="2" borderId="3" xfId="0" applyFont="1" applyFill="1" applyBorder="1" applyAlignment="1" applyProtection="1">
      <alignment horizontal="center" vertical="center" wrapText="1"/>
    </xf>
    <xf numFmtId="0" fontId="13" fillId="2" borderId="60"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wrapText="1"/>
    </xf>
  </cellXfs>
  <cellStyles count="12">
    <cellStyle name="Komats" xfId="1" builtinId="3"/>
    <cellStyle name="Normal_Sheet1_1" xfId="7" xr:uid="{62242FC1-C670-4EE2-93EA-8D946675EF4D}"/>
    <cellStyle name="Parastais_Exsel gada parskats" xfId="8" xr:uid="{F0E4100A-D018-4DCD-8D58-F5811CA8A06E}"/>
    <cellStyle name="Parastais_udens bez paroles" xfId="5" xr:uid="{57B84729-A783-4AB9-847E-3E3C36AA8AE1}"/>
    <cellStyle name="Parasts" xfId="0" builtinId="0"/>
    <cellStyle name="Parasts 2" xfId="6" xr:uid="{E6FF1079-0AD3-4C41-8CFA-3E0BEB567AB6}"/>
    <cellStyle name="Parasts 2 2" xfId="9" xr:uid="{F606ED61-A38B-4AB8-9B48-DEECEBA40D59}"/>
    <cellStyle name="Parasts 4" xfId="4" xr:uid="{21DC0761-6A6D-4E58-9940-6D1B45042371}"/>
    <cellStyle name="Parasts 4 2" xfId="10" xr:uid="{B0017FFB-F9A4-4029-AEF0-97666AD0F70F}"/>
    <cellStyle name="Paskaidrojošs teksts" xfId="3" builtinId="53" customBuiltin="1"/>
    <cellStyle name="Procenti" xfId="2" builtinId="5"/>
    <cellStyle name="Procenti 2" xfId="11" xr:uid="{FE065AA7-69B7-4A7A-B8A7-BC5FD3E95261}"/>
  </cellStyles>
  <dxfs count="6">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E6B9B8"/>
      <color rgb="FFFFCCFF"/>
      <color rgb="FFECF2FA"/>
      <color rgb="FFFF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1699-79D3-4444-9C82-9594C74D32C3}">
  <dimension ref="A1:A2"/>
  <sheetViews>
    <sheetView workbookViewId="0">
      <selection activeCell="A3" sqref="A3"/>
    </sheetView>
  </sheetViews>
  <sheetFormatPr defaultRowHeight="12.5"/>
  <cols>
    <col min="1" max="1" width="9.90625" bestFit="1" customWidth="1"/>
  </cols>
  <sheetData>
    <row r="1" spans="1:1">
      <c r="A1" s="694">
        <v>44344</v>
      </c>
    </row>
    <row r="2" spans="1:1">
      <c r="A2" t="s">
        <v>663</v>
      </c>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K76"/>
  <sheetViews>
    <sheetView zoomScaleNormal="100" workbookViewId="0">
      <pane ySplit="8" topLeftCell="A9" activePane="bottomLeft" state="frozen"/>
      <selection pane="bottomLeft"/>
    </sheetView>
  </sheetViews>
  <sheetFormatPr defaultRowHeight="13" outlineLevelCol="1"/>
  <cols>
    <col min="1" max="1" width="6.1796875" style="80" customWidth="1"/>
    <col min="2" max="2" width="72.7265625" style="80" customWidth="1"/>
    <col min="3" max="6" width="18.26953125" style="80" customWidth="1" outlineLevel="1"/>
    <col min="7" max="7" width="9.1796875" style="24" customWidth="1" outlineLevel="1"/>
    <col min="8" max="8" width="2.81640625" style="80" customWidth="1"/>
    <col min="9" max="9" width="17.7265625" style="81" customWidth="1" outlineLevel="1"/>
    <col min="10" max="10" width="18.26953125" style="81" customWidth="1" outlineLevel="1"/>
    <col min="11" max="11" width="9.1796875" style="545" customWidth="1" outlineLevel="1"/>
    <col min="12" max="12" width="17.7265625" style="81" customWidth="1" outlineLevel="1"/>
    <col min="13" max="13" width="18.26953125" style="81" customWidth="1" outlineLevel="1"/>
    <col min="14" max="1025" width="9.1796875" style="80" customWidth="1"/>
  </cols>
  <sheetData>
    <row r="1" spans="1:13" ht="13.5" customHeight="1">
      <c r="F1" s="82"/>
      <c r="G1" s="80"/>
    </row>
    <row r="2" spans="1:13" ht="19.5" customHeight="1">
      <c r="B2" s="83" t="s">
        <v>24</v>
      </c>
      <c r="C2" s="43" t="str">
        <f>'ūdens bilance'!C2</f>
        <v>SIA "________"</v>
      </c>
      <c r="F2" s="84"/>
      <c r="G2" s="80"/>
    </row>
    <row r="3" spans="1:13" ht="19.5" customHeight="1">
      <c r="B3" s="83" t="s">
        <v>26</v>
      </c>
      <c r="C3" s="43" t="str">
        <f>'ūdens bilance'!C3</f>
        <v>___________</v>
      </c>
      <c r="F3" s="85"/>
      <c r="G3" s="80"/>
    </row>
    <row r="4" spans="1:13" ht="6" customHeight="1">
      <c r="F4" s="84"/>
      <c r="G4" s="80"/>
    </row>
    <row r="5" spans="1:13" ht="6" customHeight="1">
      <c r="F5" s="84"/>
      <c r="G5" s="80"/>
    </row>
    <row r="6" spans="1:13" s="80" customFormat="1" ht="30" customHeight="1">
      <c r="B6" s="712" t="s">
        <v>677</v>
      </c>
      <c r="C6" s="712"/>
      <c r="D6" s="712"/>
      <c r="E6" s="712"/>
      <c r="F6" s="712"/>
      <c r="I6" s="713" t="s">
        <v>62</v>
      </c>
      <c r="J6" s="713"/>
      <c r="K6" s="549"/>
      <c r="L6" s="714" t="s">
        <v>63</v>
      </c>
      <c r="M6" s="714"/>
    </row>
    <row r="7" spans="1:13" ht="8.25" customHeight="1">
      <c r="F7" s="84"/>
      <c r="G7" s="80"/>
    </row>
    <row r="8" spans="1:13" s="86" customFormat="1" ht="26">
      <c r="A8" s="90"/>
      <c r="B8" s="91" t="s">
        <v>64</v>
      </c>
      <c r="C8" s="92" t="s">
        <v>65</v>
      </c>
      <c r="D8" s="92" t="s">
        <v>66</v>
      </c>
      <c r="E8" s="92" t="s">
        <v>67</v>
      </c>
      <c r="F8" s="92" t="s">
        <v>68</v>
      </c>
      <c r="I8" s="92" t="s">
        <v>69</v>
      </c>
      <c r="J8" s="92" t="s">
        <v>70</v>
      </c>
      <c r="K8" s="547"/>
      <c r="L8" s="92" t="s">
        <v>69</v>
      </c>
      <c r="M8" s="92" t="s">
        <v>70</v>
      </c>
    </row>
    <row r="9" spans="1:13" s="86" customFormat="1" ht="14.5">
      <c r="A9" s="94" t="s">
        <v>71</v>
      </c>
      <c r="B9" s="95" t="s">
        <v>72</v>
      </c>
      <c r="C9" s="96">
        <f>C10+C14</f>
        <v>0</v>
      </c>
      <c r="D9" s="96">
        <f>D10+D14</f>
        <v>0</v>
      </c>
      <c r="E9" s="96">
        <f>E10+E14</f>
        <v>0</v>
      </c>
      <c r="F9" s="96">
        <f>F10+F14</f>
        <v>0</v>
      </c>
      <c r="I9" s="96">
        <f t="shared" ref="I9:I14" si="0">C9+D9</f>
        <v>0</v>
      </c>
      <c r="J9" s="96">
        <f t="shared" ref="J9:J14" si="1">E9+F9</f>
        <v>0</v>
      </c>
      <c r="K9" s="547"/>
      <c r="L9" s="97" t="e">
        <f t="shared" ref="L9:L14" si="2">I9/$I$60</f>
        <v>#DIV/0!</v>
      </c>
      <c r="M9" s="97" t="e">
        <f t="shared" ref="M9:M14" si="3">J9/$J$61</f>
        <v>#DIV/0!</v>
      </c>
    </row>
    <row r="10" spans="1:13" s="86" customFormat="1" ht="17.25" customHeight="1">
      <c r="A10" s="94" t="s">
        <v>73</v>
      </c>
      <c r="B10" s="98" t="s">
        <v>74</v>
      </c>
      <c r="C10" s="96">
        <f>SUM(C11:C13)</f>
        <v>0</v>
      </c>
      <c r="D10" s="96">
        <f>SUM(D11:D13)</f>
        <v>0</v>
      </c>
      <c r="E10" s="96">
        <f>SUM(E11:E13)</f>
        <v>0</v>
      </c>
      <c r="F10" s="96">
        <f>SUM(F11:F13)</f>
        <v>0</v>
      </c>
      <c r="I10" s="96">
        <f t="shared" si="0"/>
        <v>0</v>
      </c>
      <c r="J10" s="96">
        <f t="shared" si="1"/>
        <v>0</v>
      </c>
      <c r="K10" s="547"/>
      <c r="L10" s="97" t="e">
        <f t="shared" si="2"/>
        <v>#DIV/0!</v>
      </c>
      <c r="M10" s="97" t="e">
        <f t="shared" si="3"/>
        <v>#DIV/0!</v>
      </c>
    </row>
    <row r="11" spans="1:13" s="80" customFormat="1" ht="17.25" customHeight="1">
      <c r="A11" s="94" t="s">
        <v>75</v>
      </c>
      <c r="B11" s="99" t="s">
        <v>76</v>
      </c>
      <c r="C11" s="155"/>
      <c r="D11" s="155"/>
      <c r="E11" s="155"/>
      <c r="F11" s="155"/>
      <c r="I11" s="96">
        <f t="shared" si="0"/>
        <v>0</v>
      </c>
      <c r="J11" s="96">
        <f t="shared" si="1"/>
        <v>0</v>
      </c>
      <c r="K11" s="547"/>
      <c r="L11" s="97" t="e">
        <f t="shared" si="2"/>
        <v>#DIV/0!</v>
      </c>
      <c r="M11" s="97" t="e">
        <f t="shared" si="3"/>
        <v>#DIV/0!</v>
      </c>
    </row>
    <row r="12" spans="1:13" s="80" customFormat="1" ht="17.25" customHeight="1">
      <c r="A12" s="94" t="s">
        <v>77</v>
      </c>
      <c r="B12" s="99" t="s">
        <v>78</v>
      </c>
      <c r="C12" s="155"/>
      <c r="D12" s="155"/>
      <c r="E12" s="155"/>
      <c r="F12" s="155"/>
      <c r="I12" s="96">
        <f t="shared" si="0"/>
        <v>0</v>
      </c>
      <c r="J12" s="96">
        <f t="shared" si="1"/>
        <v>0</v>
      </c>
      <c r="K12" s="547"/>
      <c r="L12" s="97" t="e">
        <f t="shared" si="2"/>
        <v>#DIV/0!</v>
      </c>
      <c r="M12" s="97" t="e">
        <f t="shared" si="3"/>
        <v>#DIV/0!</v>
      </c>
    </row>
    <row r="13" spans="1:13" s="80" customFormat="1" ht="17.25" customHeight="1">
      <c r="A13" s="94" t="s">
        <v>79</v>
      </c>
      <c r="B13" s="99" t="s">
        <v>80</v>
      </c>
      <c r="C13" s="155"/>
      <c r="D13" s="155"/>
      <c r="E13" s="155"/>
      <c r="F13" s="155"/>
      <c r="I13" s="96">
        <f t="shared" si="0"/>
        <v>0</v>
      </c>
      <c r="J13" s="96">
        <f t="shared" si="1"/>
        <v>0</v>
      </c>
      <c r="K13" s="547"/>
      <c r="L13" s="97" t="e">
        <f t="shared" si="2"/>
        <v>#DIV/0!</v>
      </c>
      <c r="M13" s="97" t="e">
        <f t="shared" si="3"/>
        <v>#DIV/0!</v>
      </c>
    </row>
    <row r="14" spans="1:13" s="80" customFormat="1" ht="17.25" customHeight="1">
      <c r="A14" s="94" t="s">
        <v>81</v>
      </c>
      <c r="B14" s="98" t="s">
        <v>82</v>
      </c>
      <c r="C14" s="156"/>
      <c r="D14" s="156"/>
      <c r="E14" s="156"/>
      <c r="F14" s="156"/>
      <c r="I14" s="96">
        <f t="shared" si="0"/>
        <v>0</v>
      </c>
      <c r="J14" s="96">
        <f t="shared" si="1"/>
        <v>0</v>
      </c>
      <c r="K14" s="547"/>
      <c r="L14" s="97" t="e">
        <f t="shared" si="2"/>
        <v>#DIV/0!</v>
      </c>
      <c r="M14" s="97" t="e">
        <f t="shared" si="3"/>
        <v>#DIV/0!</v>
      </c>
    </row>
    <row r="15" spans="1:13" s="80" customFormat="1" ht="6" customHeight="1">
      <c r="A15" s="100"/>
      <c r="B15" s="101"/>
      <c r="C15" s="158"/>
      <c r="D15" s="158"/>
      <c r="E15" s="158"/>
      <c r="F15" s="159"/>
      <c r="I15" s="104"/>
      <c r="J15" s="104"/>
      <c r="K15" s="547"/>
      <c r="L15" s="105"/>
      <c r="M15" s="105"/>
    </row>
    <row r="16" spans="1:13" s="80" customFormat="1" ht="31.5" customHeight="1">
      <c r="A16" s="94"/>
      <c r="B16" s="106" t="s">
        <v>83</v>
      </c>
      <c r="C16" s="107">
        <f>C18+C22+C24</f>
        <v>0</v>
      </c>
      <c r="D16" s="107">
        <f>D18+D22+D24</f>
        <v>0</v>
      </c>
      <c r="E16" s="107">
        <f>E18+E22+E24</f>
        <v>0</v>
      </c>
      <c r="F16" s="107">
        <f>F18+F22+F24</f>
        <v>0</v>
      </c>
      <c r="I16" s="96">
        <f>C16+D16</f>
        <v>0</v>
      </c>
      <c r="J16" s="96">
        <f>E16+F16</f>
        <v>0</v>
      </c>
      <c r="K16" s="547"/>
      <c r="L16" s="97" t="e">
        <f>I16/$I$60</f>
        <v>#DIV/0!</v>
      </c>
      <c r="M16" s="97" t="e">
        <f>J16/$J$61</f>
        <v>#DIV/0!</v>
      </c>
    </row>
    <row r="17" spans="1:13" s="80" customFormat="1" ht="6" customHeight="1">
      <c r="A17" s="100"/>
      <c r="B17" s="101"/>
      <c r="C17" s="158"/>
      <c r="D17" s="158"/>
      <c r="E17" s="158"/>
      <c r="F17" s="158"/>
      <c r="I17" s="104"/>
      <c r="J17" s="104"/>
      <c r="K17" s="547"/>
      <c r="L17" s="105"/>
      <c r="M17" s="105"/>
    </row>
    <row r="18" spans="1:13" s="80" customFormat="1" ht="27.75" customHeight="1">
      <c r="A18" s="94" t="s">
        <v>84</v>
      </c>
      <c r="B18" s="108" t="s">
        <v>85</v>
      </c>
      <c r="C18" s="96">
        <f>C19+C20</f>
        <v>0</v>
      </c>
      <c r="D18" s="96">
        <f>D19+D20</f>
        <v>0</v>
      </c>
      <c r="E18" s="96">
        <f>E19+E20</f>
        <v>0</v>
      </c>
      <c r="F18" s="96">
        <f>F19+F20</f>
        <v>0</v>
      </c>
      <c r="I18" s="96">
        <f>C18+D18</f>
        <v>0</v>
      </c>
      <c r="J18" s="96">
        <f>E18+F18</f>
        <v>0</v>
      </c>
      <c r="K18" s="547"/>
      <c r="L18" s="97" t="e">
        <f>I18/$I$60</f>
        <v>#DIV/0!</v>
      </c>
      <c r="M18" s="97" t="e">
        <f>J18/$J$61</f>
        <v>#DIV/0!</v>
      </c>
    </row>
    <row r="19" spans="1:13" s="80" customFormat="1" ht="18" customHeight="1">
      <c r="A19" s="94" t="s">
        <v>86</v>
      </c>
      <c r="B19" s="99" t="s">
        <v>87</v>
      </c>
      <c r="C19" s="155"/>
      <c r="D19" s="155"/>
      <c r="E19" s="155"/>
      <c r="F19" s="155"/>
      <c r="I19" s="96">
        <f>C19+D19</f>
        <v>0</v>
      </c>
      <c r="J19" s="96">
        <f>E19+F19</f>
        <v>0</v>
      </c>
      <c r="K19" s="547"/>
      <c r="L19" s="97" t="e">
        <f>I19/$I$60</f>
        <v>#DIV/0!</v>
      </c>
      <c r="M19" s="97" t="e">
        <f>J19/$J$61</f>
        <v>#DIV/0!</v>
      </c>
    </row>
    <row r="20" spans="1:13" s="80" customFormat="1" ht="18" customHeight="1">
      <c r="A20" s="94" t="s">
        <v>88</v>
      </c>
      <c r="B20" s="99" t="s">
        <v>538</v>
      </c>
      <c r="C20" s="155"/>
      <c r="D20" s="155"/>
      <c r="E20" s="155"/>
      <c r="F20" s="155"/>
      <c r="I20" s="96">
        <f>C20+D20</f>
        <v>0</v>
      </c>
      <c r="J20" s="96">
        <f>E20+F20</f>
        <v>0</v>
      </c>
      <c r="K20" s="547"/>
      <c r="L20" s="97" t="e">
        <f>I20/$I$60</f>
        <v>#DIV/0!</v>
      </c>
      <c r="M20" s="97" t="e">
        <f>J20/$J$61</f>
        <v>#DIV/0!</v>
      </c>
    </row>
    <row r="21" spans="1:13" s="114" customFormat="1" ht="6" customHeight="1">
      <c r="A21" s="109"/>
      <c r="B21" s="110"/>
      <c r="C21" s="161"/>
      <c r="D21" s="161"/>
      <c r="E21" s="161"/>
      <c r="F21" s="161"/>
      <c r="I21" s="112"/>
      <c r="J21" s="112"/>
      <c r="K21" s="547"/>
      <c r="L21" s="113"/>
      <c r="M21" s="113"/>
    </row>
    <row r="22" spans="1:13" s="80" customFormat="1" ht="25.5" customHeight="1">
      <c r="A22" s="94" t="s">
        <v>89</v>
      </c>
      <c r="B22" s="108" t="s">
        <v>90</v>
      </c>
      <c r="C22" s="156"/>
      <c r="D22" s="156"/>
      <c r="E22" s="156"/>
      <c r="F22" s="156"/>
      <c r="I22" s="96">
        <f>C22+D22</f>
        <v>0</v>
      </c>
      <c r="J22" s="96">
        <f>E22+F22</f>
        <v>0</v>
      </c>
      <c r="K22" s="547"/>
      <c r="L22" s="97" t="e">
        <f>I22/$I$60</f>
        <v>#DIV/0!</v>
      </c>
      <c r="M22" s="97" t="e">
        <f>J22/$J$61</f>
        <v>#DIV/0!</v>
      </c>
    </row>
    <row r="23" spans="1:13" s="80" customFormat="1" ht="6" customHeight="1">
      <c r="A23" s="100"/>
      <c r="B23" s="115"/>
      <c r="C23" s="131"/>
      <c r="D23" s="131"/>
      <c r="E23" s="131"/>
      <c r="F23" s="131"/>
      <c r="I23" s="117"/>
      <c r="J23" s="117"/>
      <c r="K23" s="547"/>
      <c r="L23" s="118"/>
      <c r="M23" s="118"/>
    </row>
    <row r="24" spans="1:13" s="80" customFormat="1" ht="27.75" customHeight="1">
      <c r="A24" s="94" t="s">
        <v>91</v>
      </c>
      <c r="B24" s="108" t="s">
        <v>92</v>
      </c>
      <c r="C24" s="96">
        <f>SUM(C25:C43)</f>
        <v>0</v>
      </c>
      <c r="D24" s="96">
        <f>SUM(D25:D43)</f>
        <v>0</v>
      </c>
      <c r="E24" s="96">
        <f>SUM(E25:E43)</f>
        <v>0</v>
      </c>
      <c r="F24" s="96">
        <f>SUM(F25:F43)</f>
        <v>0</v>
      </c>
      <c r="I24" s="96">
        <f>C24+D24</f>
        <v>0</v>
      </c>
      <c r="J24" s="96">
        <f>E24+F24</f>
        <v>0</v>
      </c>
      <c r="K24" s="547"/>
      <c r="L24" s="97" t="e">
        <f>I24/$I$60</f>
        <v>#DIV/0!</v>
      </c>
      <c r="M24" s="97" t="e">
        <f>J24/$J$61</f>
        <v>#DIV/0!</v>
      </c>
    </row>
    <row r="25" spans="1:13" s="80" customFormat="1" ht="26.5">
      <c r="A25" s="119" t="s">
        <v>34</v>
      </c>
      <c r="B25" s="120" t="s">
        <v>93</v>
      </c>
      <c r="C25" s="156"/>
      <c r="D25" s="121" t="s">
        <v>94</v>
      </c>
      <c r="E25" s="121" t="s">
        <v>94</v>
      </c>
      <c r="F25" s="121" t="s">
        <v>94</v>
      </c>
      <c r="I25" s="121">
        <f>C25</f>
        <v>0</v>
      </c>
      <c r="J25" s="121" t="s">
        <v>94</v>
      </c>
      <c r="K25" s="547"/>
      <c r="L25" s="97" t="e">
        <f>I25/$I$60</f>
        <v>#DIV/0!</v>
      </c>
      <c r="M25" s="97" t="s">
        <v>94</v>
      </c>
    </row>
    <row r="26" spans="1:13" s="80" customFormat="1" ht="26.5">
      <c r="A26" s="119" t="s">
        <v>36</v>
      </c>
      <c r="B26" s="120" t="s">
        <v>95</v>
      </c>
      <c r="C26" s="121" t="s">
        <v>94</v>
      </c>
      <c r="D26" s="121" t="s">
        <v>94</v>
      </c>
      <c r="E26" s="121" t="s">
        <v>94</v>
      </c>
      <c r="F26" s="156"/>
      <c r="I26" s="121" t="s">
        <v>94</v>
      </c>
      <c r="J26" s="121">
        <f>F26</f>
        <v>0</v>
      </c>
      <c r="K26" s="547"/>
      <c r="L26" s="97" t="s">
        <v>94</v>
      </c>
      <c r="M26" s="97" t="e">
        <f t="shared" ref="M26:M43" si="4">J26/$J$61</f>
        <v>#DIV/0!</v>
      </c>
    </row>
    <row r="27" spans="1:13" s="80" customFormat="1" ht="17.25" customHeight="1">
      <c r="A27" s="119" t="s">
        <v>96</v>
      </c>
      <c r="B27" s="99" t="s">
        <v>97</v>
      </c>
      <c r="C27" s="155"/>
      <c r="D27" s="155"/>
      <c r="E27" s="155"/>
      <c r="F27" s="155"/>
      <c r="I27" s="96">
        <f t="shared" ref="I27:I43" si="5">C27+D27</f>
        <v>0</v>
      </c>
      <c r="J27" s="96">
        <f t="shared" ref="J27:J43" si="6">E27+F27</f>
        <v>0</v>
      </c>
      <c r="K27" s="547"/>
      <c r="L27" s="97" t="e">
        <f t="shared" ref="L27:L43" si="7">I27/$I$60</f>
        <v>#DIV/0!</v>
      </c>
      <c r="M27" s="97" t="e">
        <f t="shared" si="4"/>
        <v>#DIV/0!</v>
      </c>
    </row>
    <row r="28" spans="1:13" s="80" customFormat="1" ht="17.25" customHeight="1">
      <c r="A28" s="119" t="s">
        <v>98</v>
      </c>
      <c r="B28" s="99" t="s">
        <v>99</v>
      </c>
      <c r="C28" s="155"/>
      <c r="D28" s="155"/>
      <c r="E28" s="155"/>
      <c r="F28" s="155"/>
      <c r="I28" s="96">
        <f t="shared" si="5"/>
        <v>0</v>
      </c>
      <c r="J28" s="96">
        <f t="shared" si="6"/>
        <v>0</v>
      </c>
      <c r="K28" s="547"/>
      <c r="L28" s="97" t="e">
        <f t="shared" si="7"/>
        <v>#DIV/0!</v>
      </c>
      <c r="M28" s="97" t="e">
        <f t="shared" si="4"/>
        <v>#DIV/0!</v>
      </c>
    </row>
    <row r="29" spans="1:13" s="80" customFormat="1" ht="17.25" customHeight="1">
      <c r="A29" s="119" t="s">
        <v>100</v>
      </c>
      <c r="B29" s="120" t="s">
        <v>101</v>
      </c>
      <c r="C29" s="155"/>
      <c r="D29" s="155"/>
      <c r="E29" s="155"/>
      <c r="F29" s="155"/>
      <c r="I29" s="96">
        <f t="shared" si="5"/>
        <v>0</v>
      </c>
      <c r="J29" s="96">
        <f t="shared" si="6"/>
        <v>0</v>
      </c>
      <c r="K29" s="547"/>
      <c r="L29" s="97" t="e">
        <f t="shared" si="7"/>
        <v>#DIV/0!</v>
      </c>
      <c r="M29" s="97" t="e">
        <f t="shared" si="4"/>
        <v>#DIV/0!</v>
      </c>
    </row>
    <row r="30" spans="1:13" s="80" customFormat="1" ht="17.25" customHeight="1">
      <c r="A30" s="119" t="s">
        <v>102</v>
      </c>
      <c r="B30" s="99" t="s">
        <v>103</v>
      </c>
      <c r="C30" s="155"/>
      <c r="D30" s="155"/>
      <c r="E30" s="155"/>
      <c r="F30" s="155"/>
      <c r="I30" s="96">
        <f t="shared" si="5"/>
        <v>0</v>
      </c>
      <c r="J30" s="96">
        <f t="shared" si="6"/>
        <v>0</v>
      </c>
      <c r="K30" s="547"/>
      <c r="L30" s="97" t="e">
        <f t="shared" si="7"/>
        <v>#DIV/0!</v>
      </c>
      <c r="M30" s="97" t="e">
        <f t="shared" si="4"/>
        <v>#DIV/0!</v>
      </c>
    </row>
    <row r="31" spans="1:13" s="80" customFormat="1" ht="17.25" customHeight="1">
      <c r="A31" s="119" t="s">
        <v>104</v>
      </c>
      <c r="B31" s="99" t="s">
        <v>105</v>
      </c>
      <c r="C31" s="155"/>
      <c r="D31" s="155"/>
      <c r="E31" s="155"/>
      <c r="F31" s="155"/>
      <c r="I31" s="96">
        <f t="shared" si="5"/>
        <v>0</v>
      </c>
      <c r="J31" s="96">
        <f t="shared" si="6"/>
        <v>0</v>
      </c>
      <c r="K31" s="547"/>
      <c r="L31" s="97" t="e">
        <f t="shared" si="7"/>
        <v>#DIV/0!</v>
      </c>
      <c r="M31" s="97" t="e">
        <f t="shared" si="4"/>
        <v>#DIV/0!</v>
      </c>
    </row>
    <row r="32" spans="1:13" s="80" customFormat="1" ht="17.25" customHeight="1">
      <c r="A32" s="119" t="s">
        <v>106</v>
      </c>
      <c r="B32" s="99" t="s">
        <v>107</v>
      </c>
      <c r="C32" s="155"/>
      <c r="D32" s="155"/>
      <c r="E32" s="155"/>
      <c r="F32" s="155"/>
      <c r="I32" s="96">
        <f t="shared" si="5"/>
        <v>0</v>
      </c>
      <c r="J32" s="96">
        <f t="shared" si="6"/>
        <v>0</v>
      </c>
      <c r="K32" s="547"/>
      <c r="L32" s="97" t="e">
        <f t="shared" si="7"/>
        <v>#DIV/0!</v>
      </c>
      <c r="M32" s="97" t="e">
        <f t="shared" si="4"/>
        <v>#DIV/0!</v>
      </c>
    </row>
    <row r="33" spans="1:1024" s="80" customFormat="1" ht="17.25" customHeight="1">
      <c r="A33" s="119" t="s">
        <v>108</v>
      </c>
      <c r="B33" s="99" t="s">
        <v>109</v>
      </c>
      <c r="C33" s="155"/>
      <c r="D33" s="155"/>
      <c r="E33" s="155"/>
      <c r="F33" s="155"/>
      <c r="I33" s="96">
        <f t="shared" si="5"/>
        <v>0</v>
      </c>
      <c r="J33" s="96">
        <f t="shared" si="6"/>
        <v>0</v>
      </c>
      <c r="K33" s="547"/>
      <c r="L33" s="97" t="e">
        <f t="shared" si="7"/>
        <v>#DIV/0!</v>
      </c>
      <c r="M33" s="97" t="e">
        <f t="shared" si="4"/>
        <v>#DIV/0!</v>
      </c>
    </row>
    <row r="34" spans="1:1024" s="80" customFormat="1" ht="17.25" customHeight="1">
      <c r="A34" s="119" t="s">
        <v>110</v>
      </c>
      <c r="B34" s="99" t="s">
        <v>111</v>
      </c>
      <c r="C34" s="155"/>
      <c r="D34" s="155"/>
      <c r="E34" s="155"/>
      <c r="F34" s="155"/>
      <c r="I34" s="96">
        <f t="shared" si="5"/>
        <v>0</v>
      </c>
      <c r="J34" s="96">
        <f t="shared" si="6"/>
        <v>0</v>
      </c>
      <c r="K34" s="547"/>
      <c r="L34" s="97" t="e">
        <f t="shared" si="7"/>
        <v>#DIV/0!</v>
      </c>
      <c r="M34" s="97" t="e">
        <f t="shared" si="4"/>
        <v>#DIV/0!</v>
      </c>
    </row>
    <row r="35" spans="1:1024" s="80" customFormat="1" ht="17.25" customHeight="1">
      <c r="A35" s="119" t="s">
        <v>112</v>
      </c>
      <c r="B35" s="99" t="s">
        <v>113</v>
      </c>
      <c r="C35" s="155"/>
      <c r="D35" s="155"/>
      <c r="E35" s="155"/>
      <c r="F35" s="155"/>
      <c r="I35" s="96">
        <f t="shared" si="5"/>
        <v>0</v>
      </c>
      <c r="J35" s="96">
        <f t="shared" si="6"/>
        <v>0</v>
      </c>
      <c r="K35" s="547"/>
      <c r="L35" s="97" t="e">
        <f t="shared" si="7"/>
        <v>#DIV/0!</v>
      </c>
      <c r="M35" s="97" t="e">
        <f t="shared" si="4"/>
        <v>#DIV/0!</v>
      </c>
    </row>
    <row r="36" spans="1:1024" s="80" customFormat="1" ht="17.25" customHeight="1">
      <c r="A36" s="119" t="s">
        <v>114</v>
      </c>
      <c r="B36" s="99" t="s">
        <v>115</v>
      </c>
      <c r="C36" s="155"/>
      <c r="D36" s="155"/>
      <c r="E36" s="155"/>
      <c r="F36" s="155"/>
      <c r="I36" s="96">
        <f t="shared" si="5"/>
        <v>0</v>
      </c>
      <c r="J36" s="96">
        <f t="shared" si="6"/>
        <v>0</v>
      </c>
      <c r="K36" s="547"/>
      <c r="L36" s="97" t="e">
        <f t="shared" si="7"/>
        <v>#DIV/0!</v>
      </c>
      <c r="M36" s="97" t="e">
        <f t="shared" si="4"/>
        <v>#DIV/0!</v>
      </c>
    </row>
    <row r="37" spans="1:1024" s="80" customFormat="1" ht="17.25" customHeight="1">
      <c r="A37" s="119" t="s">
        <v>116</v>
      </c>
      <c r="B37" s="99" t="s">
        <v>117</v>
      </c>
      <c r="C37" s="155"/>
      <c r="D37" s="155"/>
      <c r="E37" s="155"/>
      <c r="F37" s="155"/>
      <c r="I37" s="96">
        <f t="shared" si="5"/>
        <v>0</v>
      </c>
      <c r="J37" s="96">
        <f t="shared" si="6"/>
        <v>0</v>
      </c>
      <c r="K37" s="547"/>
      <c r="L37" s="97" t="e">
        <f t="shared" si="7"/>
        <v>#DIV/0!</v>
      </c>
      <c r="M37" s="97" t="e">
        <f t="shared" si="4"/>
        <v>#DIV/0!</v>
      </c>
    </row>
    <row r="38" spans="1:1024" s="80" customFormat="1" ht="17.25" customHeight="1">
      <c r="A38" s="119" t="s">
        <v>118</v>
      </c>
      <c r="B38" s="99" t="s">
        <v>119</v>
      </c>
      <c r="C38" s="155"/>
      <c r="D38" s="155"/>
      <c r="E38" s="155"/>
      <c r="F38" s="155"/>
      <c r="I38" s="96">
        <f t="shared" si="5"/>
        <v>0</v>
      </c>
      <c r="J38" s="96">
        <f t="shared" si="6"/>
        <v>0</v>
      </c>
      <c r="K38" s="547"/>
      <c r="L38" s="97" t="e">
        <f t="shared" si="7"/>
        <v>#DIV/0!</v>
      </c>
      <c r="M38" s="97" t="e">
        <f t="shared" si="4"/>
        <v>#DIV/0!</v>
      </c>
    </row>
    <row r="39" spans="1:1024" s="80" customFormat="1" ht="17.25" customHeight="1">
      <c r="A39" s="119" t="s">
        <v>120</v>
      </c>
      <c r="B39" s="99" t="s">
        <v>121</v>
      </c>
      <c r="C39" s="155"/>
      <c r="D39" s="155"/>
      <c r="E39" s="155"/>
      <c r="F39" s="155"/>
      <c r="I39" s="96">
        <f t="shared" si="5"/>
        <v>0</v>
      </c>
      <c r="J39" s="96">
        <f t="shared" si="6"/>
        <v>0</v>
      </c>
      <c r="K39" s="547"/>
      <c r="L39" s="97" t="e">
        <f t="shared" si="7"/>
        <v>#DIV/0!</v>
      </c>
      <c r="M39" s="97" t="e">
        <f t="shared" si="4"/>
        <v>#DIV/0!</v>
      </c>
    </row>
    <row r="40" spans="1:1024" s="557" customFormat="1" ht="17.25" customHeight="1">
      <c r="A40" s="558" t="s">
        <v>446</v>
      </c>
      <c r="B40" s="559" t="s">
        <v>448</v>
      </c>
      <c r="C40" s="563"/>
      <c r="D40" s="563"/>
      <c r="E40" s="563"/>
      <c r="F40" s="563"/>
      <c r="G40" s="547"/>
      <c r="H40" s="547"/>
      <c r="I40" s="561">
        <f t="shared" si="5"/>
        <v>0</v>
      </c>
      <c r="J40" s="561">
        <f t="shared" si="6"/>
        <v>0</v>
      </c>
      <c r="K40" s="547"/>
      <c r="L40" s="562" t="e">
        <f t="shared" si="7"/>
        <v>#DIV/0!</v>
      </c>
      <c r="M40" s="562" t="e">
        <f t="shared" si="4"/>
        <v>#DIV/0!</v>
      </c>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545"/>
      <c r="AV40" s="545"/>
      <c r="AW40" s="545"/>
      <c r="AX40" s="545"/>
      <c r="AY40" s="545"/>
      <c r="AZ40" s="545"/>
      <c r="BA40" s="545"/>
      <c r="BB40" s="545"/>
      <c r="BC40" s="545"/>
      <c r="BD40" s="545"/>
      <c r="BE40" s="545"/>
      <c r="BF40" s="545"/>
      <c r="BG40" s="545"/>
      <c r="BH40" s="545"/>
      <c r="BI40" s="545"/>
      <c r="BJ40" s="545"/>
      <c r="BK40" s="545"/>
      <c r="BL40" s="545"/>
      <c r="BM40" s="545"/>
      <c r="BN40" s="545"/>
      <c r="BO40" s="545"/>
      <c r="BP40" s="545"/>
      <c r="BQ40" s="545"/>
      <c r="BR40" s="545"/>
      <c r="BS40" s="545"/>
      <c r="BT40" s="545"/>
      <c r="BU40" s="545"/>
      <c r="BV40" s="545"/>
      <c r="BW40" s="545"/>
      <c r="BX40" s="545"/>
      <c r="BY40" s="545"/>
      <c r="BZ40" s="545"/>
      <c r="CA40" s="545"/>
      <c r="CB40" s="545"/>
      <c r="CC40" s="545"/>
      <c r="CD40" s="545"/>
      <c r="CE40" s="545"/>
      <c r="CF40" s="545"/>
      <c r="CG40" s="545"/>
      <c r="CH40" s="545"/>
      <c r="CI40" s="545"/>
      <c r="CJ40" s="545"/>
      <c r="CK40" s="545"/>
      <c r="CL40" s="545"/>
      <c r="CM40" s="545"/>
      <c r="CN40" s="545"/>
      <c r="CO40" s="545"/>
      <c r="CP40" s="545"/>
      <c r="CQ40" s="545"/>
      <c r="CR40" s="545"/>
      <c r="CS40" s="545"/>
      <c r="CT40" s="545"/>
      <c r="CU40" s="545"/>
      <c r="CV40" s="545"/>
      <c r="CW40" s="545"/>
      <c r="CX40" s="545"/>
      <c r="CY40" s="545"/>
      <c r="CZ40" s="545"/>
      <c r="DA40" s="545"/>
      <c r="DB40" s="545"/>
      <c r="DC40" s="545"/>
      <c r="DD40" s="545"/>
      <c r="DE40" s="545"/>
      <c r="DF40" s="545"/>
      <c r="DG40" s="545"/>
      <c r="DH40" s="545"/>
      <c r="DI40" s="545"/>
      <c r="DJ40" s="545"/>
      <c r="DK40" s="545"/>
      <c r="DL40" s="545"/>
      <c r="DM40" s="545"/>
      <c r="DN40" s="545"/>
      <c r="DO40" s="545"/>
      <c r="DP40" s="545"/>
      <c r="DQ40" s="545"/>
      <c r="DR40" s="545"/>
      <c r="DS40" s="545"/>
      <c r="DT40" s="545"/>
      <c r="DU40" s="545"/>
      <c r="DV40" s="545"/>
      <c r="DW40" s="545"/>
      <c r="DX40" s="545"/>
      <c r="DY40" s="545"/>
      <c r="DZ40" s="545"/>
      <c r="EA40" s="545"/>
      <c r="EB40" s="545"/>
      <c r="EC40" s="545"/>
      <c r="ED40" s="545"/>
      <c r="EE40" s="545"/>
      <c r="EF40" s="545"/>
      <c r="EG40" s="545"/>
      <c r="EH40" s="545"/>
      <c r="EI40" s="545"/>
      <c r="EJ40" s="545"/>
      <c r="EK40" s="545"/>
      <c r="EL40" s="545"/>
      <c r="EM40" s="545"/>
      <c r="EN40" s="545"/>
      <c r="EO40" s="545"/>
      <c r="EP40" s="545"/>
      <c r="EQ40" s="545"/>
      <c r="ER40" s="545"/>
      <c r="ES40" s="545"/>
      <c r="ET40" s="545"/>
      <c r="EU40" s="545"/>
      <c r="EV40" s="545"/>
      <c r="EW40" s="545"/>
      <c r="EX40" s="545"/>
      <c r="EY40" s="545"/>
      <c r="EZ40" s="545"/>
      <c r="FA40" s="545"/>
      <c r="FB40" s="545"/>
      <c r="FC40" s="545"/>
      <c r="FD40" s="545"/>
      <c r="FE40" s="545"/>
      <c r="FF40" s="545"/>
      <c r="FG40" s="545"/>
      <c r="FH40" s="545"/>
      <c r="FI40" s="545"/>
      <c r="FJ40" s="545"/>
      <c r="FK40" s="545"/>
      <c r="FL40" s="545"/>
      <c r="FM40" s="545"/>
      <c r="FN40" s="545"/>
      <c r="FO40" s="545"/>
      <c r="FP40" s="545"/>
      <c r="FQ40" s="545"/>
      <c r="FR40" s="545"/>
      <c r="FS40" s="545"/>
      <c r="FT40" s="545"/>
      <c r="FU40" s="545"/>
      <c r="FV40" s="545"/>
      <c r="FW40" s="545"/>
      <c r="FX40" s="545"/>
      <c r="FY40" s="545"/>
      <c r="FZ40" s="545"/>
      <c r="GA40" s="545"/>
      <c r="GB40" s="545"/>
      <c r="GC40" s="545"/>
      <c r="GD40" s="545"/>
      <c r="GE40" s="545"/>
      <c r="GF40" s="545"/>
      <c r="GG40" s="545"/>
      <c r="GH40" s="545"/>
      <c r="GI40" s="545"/>
      <c r="GJ40" s="545"/>
      <c r="GK40" s="545"/>
      <c r="GL40" s="545"/>
      <c r="GM40" s="545"/>
      <c r="GN40" s="545"/>
      <c r="GO40" s="545"/>
      <c r="GP40" s="545"/>
      <c r="GQ40" s="545"/>
      <c r="GR40" s="545"/>
      <c r="GS40" s="545"/>
      <c r="GT40" s="545"/>
      <c r="GU40" s="545"/>
      <c r="GV40" s="545"/>
      <c r="GW40" s="545"/>
      <c r="GX40" s="545"/>
      <c r="GY40" s="545"/>
      <c r="GZ40" s="545"/>
      <c r="HA40" s="545"/>
      <c r="HB40" s="545"/>
      <c r="HC40" s="545"/>
      <c r="HD40" s="545"/>
      <c r="HE40" s="545"/>
      <c r="HF40" s="545"/>
      <c r="HG40" s="545"/>
      <c r="HH40" s="545"/>
      <c r="HI40" s="545"/>
      <c r="HJ40" s="545"/>
      <c r="HK40" s="545"/>
      <c r="HL40" s="545"/>
      <c r="HM40" s="545"/>
      <c r="HN40" s="545"/>
      <c r="HO40" s="545"/>
      <c r="HP40" s="545"/>
      <c r="HQ40" s="545"/>
      <c r="HR40" s="545"/>
      <c r="HS40" s="545"/>
      <c r="HT40" s="545"/>
      <c r="HU40" s="545"/>
      <c r="HV40" s="545"/>
      <c r="HW40" s="545"/>
      <c r="HX40" s="545"/>
      <c r="HY40" s="545"/>
      <c r="HZ40" s="545"/>
      <c r="IA40" s="545"/>
      <c r="IB40" s="545"/>
      <c r="IC40" s="545"/>
      <c r="ID40" s="545"/>
      <c r="IE40" s="545"/>
      <c r="IF40" s="545"/>
      <c r="IG40" s="545"/>
      <c r="IH40" s="545"/>
      <c r="II40" s="545"/>
      <c r="IJ40" s="545"/>
      <c r="IK40" s="545"/>
      <c r="IL40" s="545"/>
      <c r="IM40" s="545"/>
      <c r="IN40" s="545"/>
      <c r="IO40" s="545"/>
      <c r="IP40" s="545"/>
      <c r="IQ40" s="545"/>
      <c r="IR40" s="545"/>
      <c r="IS40" s="545"/>
      <c r="IT40" s="545"/>
      <c r="IU40" s="545"/>
      <c r="IV40" s="545"/>
      <c r="IW40" s="545"/>
      <c r="IX40" s="545"/>
      <c r="IY40" s="545"/>
      <c r="IZ40" s="545"/>
      <c r="JA40" s="545"/>
      <c r="JB40" s="545"/>
      <c r="JC40" s="545"/>
      <c r="JD40" s="545"/>
      <c r="JE40" s="545"/>
      <c r="JF40" s="545"/>
      <c r="JG40" s="545"/>
      <c r="JH40" s="545"/>
      <c r="JI40" s="545"/>
      <c r="JJ40" s="545"/>
      <c r="JK40" s="545"/>
      <c r="JL40" s="545"/>
      <c r="JM40" s="545"/>
      <c r="JN40" s="545"/>
      <c r="JO40" s="545"/>
      <c r="JP40" s="545"/>
      <c r="JQ40" s="545"/>
      <c r="JR40" s="545"/>
      <c r="JS40" s="545"/>
      <c r="JT40" s="545"/>
      <c r="JU40" s="545"/>
      <c r="JV40" s="545"/>
      <c r="JW40" s="545"/>
      <c r="JX40" s="545"/>
      <c r="JY40" s="545"/>
      <c r="JZ40" s="545"/>
      <c r="KA40" s="545"/>
      <c r="KB40" s="545"/>
      <c r="KC40" s="545"/>
      <c r="KD40" s="545"/>
      <c r="KE40" s="545"/>
      <c r="KF40" s="545"/>
      <c r="KG40" s="545"/>
      <c r="KH40" s="545"/>
      <c r="KI40" s="545"/>
      <c r="KJ40" s="545"/>
      <c r="KK40" s="545"/>
      <c r="KL40" s="545"/>
      <c r="KM40" s="545"/>
      <c r="KN40" s="545"/>
      <c r="KO40" s="545"/>
      <c r="KP40" s="545"/>
      <c r="KQ40" s="545"/>
      <c r="KR40" s="545"/>
      <c r="KS40" s="545"/>
      <c r="KT40" s="545"/>
      <c r="KU40" s="545"/>
      <c r="KV40" s="545"/>
      <c r="KW40" s="545"/>
      <c r="KX40" s="545"/>
      <c r="KY40" s="545"/>
      <c r="KZ40" s="545"/>
      <c r="LA40" s="545"/>
      <c r="LB40" s="545"/>
      <c r="LC40" s="545"/>
      <c r="LD40" s="545"/>
      <c r="LE40" s="545"/>
      <c r="LF40" s="545"/>
      <c r="LG40" s="545"/>
      <c r="LH40" s="545"/>
      <c r="LI40" s="545"/>
      <c r="LJ40" s="545"/>
      <c r="LK40" s="545"/>
      <c r="LL40" s="545"/>
      <c r="LM40" s="545"/>
      <c r="LN40" s="545"/>
      <c r="LO40" s="545"/>
      <c r="LP40" s="545"/>
      <c r="LQ40" s="545"/>
      <c r="LR40" s="545"/>
      <c r="LS40" s="545"/>
      <c r="LT40" s="545"/>
      <c r="LU40" s="545"/>
      <c r="LV40" s="545"/>
      <c r="LW40" s="545"/>
      <c r="LX40" s="545"/>
      <c r="LY40" s="545"/>
      <c r="LZ40" s="545"/>
      <c r="MA40" s="545"/>
      <c r="MB40" s="545"/>
      <c r="MC40" s="545"/>
      <c r="MD40" s="545"/>
      <c r="ME40" s="545"/>
      <c r="MF40" s="545"/>
      <c r="MG40" s="545"/>
      <c r="MH40" s="545"/>
      <c r="MI40" s="545"/>
      <c r="MJ40" s="545"/>
      <c r="MK40" s="545"/>
      <c r="ML40" s="545"/>
      <c r="MM40" s="545"/>
      <c r="MN40" s="545"/>
      <c r="MO40" s="545"/>
      <c r="MP40" s="545"/>
      <c r="MQ40" s="545"/>
      <c r="MR40" s="545"/>
      <c r="MS40" s="545"/>
      <c r="MT40" s="545"/>
      <c r="MU40" s="545"/>
      <c r="MV40" s="545"/>
      <c r="MW40" s="545"/>
      <c r="MX40" s="545"/>
      <c r="MY40" s="545"/>
      <c r="MZ40" s="545"/>
      <c r="NA40" s="545"/>
      <c r="NB40" s="545"/>
      <c r="NC40" s="545"/>
      <c r="ND40" s="545"/>
      <c r="NE40" s="545"/>
      <c r="NF40" s="545"/>
      <c r="NG40" s="545"/>
      <c r="NH40" s="545"/>
      <c r="NI40" s="545"/>
      <c r="NJ40" s="545"/>
      <c r="NK40" s="545"/>
      <c r="NL40" s="545"/>
      <c r="NM40" s="545"/>
      <c r="NN40" s="545"/>
      <c r="NO40" s="545"/>
      <c r="NP40" s="545"/>
      <c r="NQ40" s="545"/>
      <c r="NR40" s="545"/>
      <c r="NS40" s="545"/>
      <c r="NT40" s="545"/>
      <c r="NU40" s="545"/>
      <c r="NV40" s="545"/>
      <c r="NW40" s="545"/>
      <c r="NX40" s="545"/>
      <c r="NY40" s="545"/>
      <c r="NZ40" s="545"/>
      <c r="OA40" s="545"/>
      <c r="OB40" s="545"/>
      <c r="OC40" s="545"/>
      <c r="OD40" s="545"/>
      <c r="OE40" s="545"/>
      <c r="OF40" s="545"/>
      <c r="OG40" s="545"/>
      <c r="OH40" s="545"/>
      <c r="OI40" s="545"/>
      <c r="OJ40" s="545"/>
      <c r="OK40" s="545"/>
      <c r="OL40" s="545"/>
      <c r="OM40" s="545"/>
      <c r="ON40" s="545"/>
      <c r="OO40" s="545"/>
      <c r="OP40" s="545"/>
      <c r="OQ40" s="545"/>
      <c r="OR40" s="545"/>
      <c r="OS40" s="545"/>
      <c r="OT40" s="545"/>
      <c r="OU40" s="545"/>
      <c r="OV40" s="545"/>
      <c r="OW40" s="545"/>
      <c r="OX40" s="545"/>
      <c r="OY40" s="545"/>
      <c r="OZ40" s="545"/>
      <c r="PA40" s="545"/>
      <c r="PB40" s="545"/>
      <c r="PC40" s="545"/>
      <c r="PD40" s="545"/>
      <c r="PE40" s="545"/>
      <c r="PF40" s="545"/>
      <c r="PG40" s="545"/>
      <c r="PH40" s="545"/>
      <c r="PI40" s="545"/>
      <c r="PJ40" s="545"/>
      <c r="PK40" s="545"/>
      <c r="PL40" s="545"/>
      <c r="PM40" s="545"/>
      <c r="PN40" s="545"/>
      <c r="PO40" s="545"/>
      <c r="PP40" s="545"/>
      <c r="PQ40" s="545"/>
      <c r="PR40" s="545"/>
      <c r="PS40" s="545"/>
      <c r="PT40" s="545"/>
      <c r="PU40" s="545"/>
      <c r="PV40" s="545"/>
      <c r="PW40" s="545"/>
      <c r="PX40" s="545"/>
      <c r="PY40" s="545"/>
      <c r="PZ40" s="545"/>
      <c r="QA40" s="545"/>
      <c r="QB40" s="545"/>
      <c r="QC40" s="545"/>
      <c r="QD40" s="545"/>
      <c r="QE40" s="545"/>
      <c r="QF40" s="545"/>
      <c r="QG40" s="545"/>
      <c r="QH40" s="545"/>
      <c r="QI40" s="545"/>
      <c r="QJ40" s="545"/>
      <c r="QK40" s="545"/>
      <c r="QL40" s="545"/>
      <c r="QM40" s="545"/>
      <c r="QN40" s="545"/>
      <c r="QO40" s="545"/>
      <c r="QP40" s="545"/>
      <c r="QQ40" s="545"/>
      <c r="QR40" s="545"/>
      <c r="QS40" s="545"/>
      <c r="QT40" s="545"/>
      <c r="QU40" s="545"/>
      <c r="QV40" s="545"/>
      <c r="QW40" s="545"/>
      <c r="QX40" s="545"/>
      <c r="QY40" s="545"/>
      <c r="QZ40" s="545"/>
      <c r="RA40" s="545"/>
      <c r="RB40" s="545"/>
      <c r="RC40" s="545"/>
      <c r="RD40" s="545"/>
      <c r="RE40" s="545"/>
      <c r="RF40" s="545"/>
      <c r="RG40" s="545"/>
      <c r="RH40" s="545"/>
      <c r="RI40" s="545"/>
      <c r="RJ40" s="545"/>
      <c r="RK40" s="545"/>
      <c r="RL40" s="545"/>
      <c r="RM40" s="545"/>
      <c r="RN40" s="545"/>
      <c r="RO40" s="545"/>
      <c r="RP40" s="545"/>
      <c r="RQ40" s="545"/>
      <c r="RR40" s="545"/>
      <c r="RS40" s="545"/>
      <c r="RT40" s="545"/>
      <c r="RU40" s="545"/>
      <c r="RV40" s="545"/>
      <c r="RW40" s="545"/>
      <c r="RX40" s="545"/>
      <c r="RY40" s="545"/>
      <c r="RZ40" s="545"/>
      <c r="SA40" s="545"/>
      <c r="SB40" s="545"/>
      <c r="SC40" s="545"/>
      <c r="SD40" s="545"/>
      <c r="SE40" s="545"/>
      <c r="SF40" s="545"/>
      <c r="SG40" s="545"/>
      <c r="SH40" s="545"/>
      <c r="SI40" s="545"/>
      <c r="SJ40" s="545"/>
      <c r="SK40" s="545"/>
      <c r="SL40" s="545"/>
      <c r="SM40" s="545"/>
      <c r="SN40" s="545"/>
      <c r="SO40" s="545"/>
      <c r="SP40" s="545"/>
      <c r="SQ40" s="545"/>
      <c r="SR40" s="545"/>
      <c r="SS40" s="545"/>
      <c r="ST40" s="545"/>
      <c r="SU40" s="545"/>
      <c r="SV40" s="545"/>
      <c r="SW40" s="545"/>
      <c r="SX40" s="545"/>
      <c r="SY40" s="545"/>
      <c r="SZ40" s="545"/>
      <c r="TA40" s="545"/>
      <c r="TB40" s="545"/>
      <c r="TC40" s="545"/>
      <c r="TD40" s="545"/>
      <c r="TE40" s="545"/>
      <c r="TF40" s="545"/>
      <c r="TG40" s="545"/>
      <c r="TH40" s="545"/>
      <c r="TI40" s="545"/>
      <c r="TJ40" s="545"/>
      <c r="TK40" s="545"/>
      <c r="TL40" s="545"/>
      <c r="TM40" s="545"/>
      <c r="TN40" s="545"/>
      <c r="TO40" s="545"/>
      <c r="TP40" s="545"/>
      <c r="TQ40" s="545"/>
      <c r="TR40" s="545"/>
      <c r="TS40" s="545"/>
      <c r="TT40" s="545"/>
      <c r="TU40" s="545"/>
      <c r="TV40" s="545"/>
      <c r="TW40" s="545"/>
      <c r="TX40" s="545"/>
      <c r="TY40" s="545"/>
      <c r="TZ40" s="545"/>
      <c r="UA40" s="545"/>
      <c r="UB40" s="545"/>
      <c r="UC40" s="545"/>
      <c r="UD40" s="545"/>
      <c r="UE40" s="545"/>
      <c r="UF40" s="545"/>
      <c r="UG40" s="545"/>
      <c r="UH40" s="545"/>
      <c r="UI40" s="545"/>
      <c r="UJ40" s="545"/>
      <c r="UK40" s="545"/>
      <c r="UL40" s="545"/>
      <c r="UM40" s="545"/>
      <c r="UN40" s="545"/>
      <c r="UO40" s="545"/>
      <c r="UP40" s="545"/>
      <c r="UQ40" s="545"/>
      <c r="UR40" s="545"/>
      <c r="US40" s="545"/>
      <c r="UT40" s="545"/>
      <c r="UU40" s="545"/>
      <c r="UV40" s="545"/>
      <c r="UW40" s="545"/>
      <c r="UX40" s="545"/>
      <c r="UY40" s="545"/>
      <c r="UZ40" s="545"/>
      <c r="VA40" s="545"/>
      <c r="VB40" s="545"/>
      <c r="VC40" s="545"/>
      <c r="VD40" s="545"/>
      <c r="VE40" s="545"/>
      <c r="VF40" s="545"/>
      <c r="VG40" s="545"/>
      <c r="VH40" s="545"/>
      <c r="VI40" s="545"/>
      <c r="VJ40" s="545"/>
      <c r="VK40" s="545"/>
      <c r="VL40" s="545"/>
      <c r="VM40" s="545"/>
      <c r="VN40" s="545"/>
      <c r="VO40" s="545"/>
      <c r="VP40" s="545"/>
      <c r="VQ40" s="545"/>
      <c r="VR40" s="545"/>
      <c r="VS40" s="545"/>
      <c r="VT40" s="545"/>
      <c r="VU40" s="545"/>
      <c r="VV40" s="545"/>
      <c r="VW40" s="545"/>
      <c r="VX40" s="545"/>
      <c r="VY40" s="545"/>
      <c r="VZ40" s="545"/>
      <c r="WA40" s="545"/>
      <c r="WB40" s="545"/>
      <c r="WC40" s="545"/>
      <c r="WD40" s="545"/>
      <c r="WE40" s="545"/>
      <c r="WF40" s="545"/>
      <c r="WG40" s="545"/>
      <c r="WH40" s="545"/>
      <c r="WI40" s="545"/>
      <c r="WJ40" s="545"/>
      <c r="WK40" s="545"/>
      <c r="WL40" s="545"/>
      <c r="WM40" s="545"/>
      <c r="WN40" s="545"/>
      <c r="WO40" s="545"/>
      <c r="WP40" s="545"/>
      <c r="WQ40" s="545"/>
      <c r="WR40" s="545"/>
      <c r="WS40" s="545"/>
      <c r="WT40" s="545"/>
      <c r="WU40" s="545"/>
      <c r="WV40" s="545"/>
      <c r="WW40" s="545"/>
      <c r="WX40" s="545"/>
      <c r="WY40" s="545"/>
      <c r="WZ40" s="545"/>
      <c r="XA40" s="545"/>
      <c r="XB40" s="545"/>
      <c r="XC40" s="545"/>
      <c r="XD40" s="545"/>
      <c r="XE40" s="545"/>
      <c r="XF40" s="545"/>
      <c r="XG40" s="545"/>
      <c r="XH40" s="545"/>
      <c r="XI40" s="545"/>
      <c r="XJ40" s="545"/>
      <c r="XK40" s="545"/>
      <c r="XL40" s="545"/>
      <c r="XM40" s="545"/>
      <c r="XN40" s="545"/>
      <c r="XO40" s="545"/>
      <c r="XP40" s="545"/>
      <c r="XQ40" s="545"/>
      <c r="XR40" s="545"/>
      <c r="XS40" s="545"/>
      <c r="XT40" s="545"/>
      <c r="XU40" s="545"/>
      <c r="XV40" s="545"/>
      <c r="XW40" s="545"/>
      <c r="XX40" s="545"/>
      <c r="XY40" s="545"/>
      <c r="XZ40" s="545"/>
      <c r="YA40" s="545"/>
      <c r="YB40" s="545"/>
      <c r="YC40" s="545"/>
      <c r="YD40" s="545"/>
      <c r="YE40" s="545"/>
      <c r="YF40" s="545"/>
      <c r="YG40" s="545"/>
      <c r="YH40" s="545"/>
      <c r="YI40" s="545"/>
      <c r="YJ40" s="545"/>
      <c r="YK40" s="545"/>
      <c r="YL40" s="545"/>
      <c r="YM40" s="545"/>
      <c r="YN40" s="545"/>
      <c r="YO40" s="545"/>
      <c r="YP40" s="545"/>
      <c r="YQ40" s="545"/>
      <c r="YR40" s="545"/>
      <c r="YS40" s="545"/>
      <c r="YT40" s="545"/>
      <c r="YU40" s="545"/>
      <c r="YV40" s="545"/>
      <c r="YW40" s="545"/>
      <c r="YX40" s="545"/>
      <c r="YY40" s="545"/>
      <c r="YZ40" s="545"/>
      <c r="ZA40" s="545"/>
      <c r="ZB40" s="545"/>
      <c r="ZC40" s="545"/>
      <c r="ZD40" s="545"/>
      <c r="ZE40" s="545"/>
      <c r="ZF40" s="545"/>
      <c r="ZG40" s="545"/>
      <c r="ZH40" s="545"/>
      <c r="ZI40" s="545"/>
      <c r="ZJ40" s="545"/>
      <c r="ZK40" s="545"/>
      <c r="ZL40" s="545"/>
      <c r="ZM40" s="545"/>
      <c r="ZN40" s="545"/>
      <c r="ZO40" s="545"/>
      <c r="ZP40" s="545"/>
      <c r="ZQ40" s="545"/>
      <c r="ZR40" s="545"/>
      <c r="ZS40" s="545"/>
      <c r="ZT40" s="545"/>
      <c r="ZU40" s="545"/>
      <c r="ZV40" s="545"/>
      <c r="ZW40" s="545"/>
      <c r="ZX40" s="545"/>
      <c r="ZY40" s="545"/>
      <c r="ZZ40" s="545"/>
      <c r="AAA40" s="545"/>
      <c r="AAB40" s="545"/>
      <c r="AAC40" s="545"/>
      <c r="AAD40" s="545"/>
      <c r="AAE40" s="545"/>
      <c r="AAF40" s="545"/>
      <c r="AAG40" s="545"/>
      <c r="AAH40" s="545"/>
      <c r="AAI40" s="545"/>
      <c r="AAJ40" s="545"/>
      <c r="AAK40" s="545"/>
      <c r="AAL40" s="545"/>
      <c r="AAM40" s="545"/>
      <c r="AAN40" s="545"/>
      <c r="AAO40" s="545"/>
      <c r="AAP40" s="545"/>
      <c r="AAQ40" s="545"/>
      <c r="AAR40" s="545"/>
      <c r="AAS40" s="545"/>
      <c r="AAT40" s="545"/>
      <c r="AAU40" s="545"/>
      <c r="AAV40" s="545"/>
      <c r="AAW40" s="545"/>
      <c r="AAX40" s="545"/>
      <c r="AAY40" s="545"/>
      <c r="AAZ40" s="545"/>
      <c r="ABA40" s="545"/>
      <c r="ABB40" s="545"/>
      <c r="ABC40" s="545"/>
      <c r="ABD40" s="545"/>
      <c r="ABE40" s="545"/>
      <c r="ABF40" s="545"/>
      <c r="ABG40" s="545"/>
      <c r="ABH40" s="545"/>
      <c r="ABI40" s="545"/>
      <c r="ABJ40" s="545"/>
      <c r="ABK40" s="545"/>
      <c r="ABL40" s="545"/>
      <c r="ABM40" s="545"/>
      <c r="ABN40" s="545"/>
      <c r="ABO40" s="545"/>
      <c r="ABP40" s="545"/>
      <c r="ABQ40" s="545"/>
      <c r="ABR40" s="545"/>
      <c r="ABS40" s="545"/>
      <c r="ABT40" s="545"/>
      <c r="ABU40" s="545"/>
      <c r="ABV40" s="545"/>
      <c r="ABW40" s="545"/>
      <c r="ABX40" s="545"/>
      <c r="ABY40" s="545"/>
      <c r="ABZ40" s="545"/>
      <c r="ACA40" s="545"/>
      <c r="ACB40" s="545"/>
      <c r="ACC40" s="545"/>
      <c r="ACD40" s="545"/>
      <c r="ACE40" s="545"/>
      <c r="ACF40" s="545"/>
      <c r="ACG40" s="545"/>
      <c r="ACH40" s="545"/>
      <c r="ACI40" s="545"/>
      <c r="ACJ40" s="545"/>
      <c r="ACK40" s="545"/>
      <c r="ACL40" s="545"/>
      <c r="ACM40" s="545"/>
      <c r="ACN40" s="545"/>
      <c r="ACO40" s="545"/>
      <c r="ACP40" s="545"/>
      <c r="ACQ40" s="545"/>
      <c r="ACR40" s="545"/>
      <c r="ACS40" s="545"/>
      <c r="ACT40" s="545"/>
      <c r="ACU40" s="545"/>
      <c r="ACV40" s="545"/>
      <c r="ACW40" s="545"/>
      <c r="ACX40" s="545"/>
      <c r="ACY40" s="545"/>
      <c r="ACZ40" s="545"/>
      <c r="ADA40" s="545"/>
      <c r="ADB40" s="545"/>
      <c r="ADC40" s="545"/>
      <c r="ADD40" s="545"/>
      <c r="ADE40" s="545"/>
      <c r="ADF40" s="545"/>
      <c r="ADG40" s="545"/>
      <c r="ADH40" s="545"/>
      <c r="ADI40" s="545"/>
      <c r="ADJ40" s="545"/>
      <c r="ADK40" s="545"/>
      <c r="ADL40" s="545"/>
      <c r="ADM40" s="545"/>
      <c r="ADN40" s="545"/>
      <c r="ADO40" s="545"/>
      <c r="ADP40" s="545"/>
      <c r="ADQ40" s="545"/>
      <c r="ADR40" s="545"/>
      <c r="ADS40" s="545"/>
      <c r="ADT40" s="545"/>
      <c r="ADU40" s="545"/>
      <c r="ADV40" s="545"/>
      <c r="ADW40" s="545"/>
      <c r="ADX40" s="545"/>
      <c r="ADY40" s="545"/>
      <c r="ADZ40" s="545"/>
      <c r="AEA40" s="545"/>
      <c r="AEB40" s="545"/>
      <c r="AEC40" s="545"/>
      <c r="AED40" s="545"/>
      <c r="AEE40" s="545"/>
      <c r="AEF40" s="545"/>
      <c r="AEG40" s="545"/>
      <c r="AEH40" s="545"/>
      <c r="AEI40" s="545"/>
      <c r="AEJ40" s="545"/>
      <c r="AEK40" s="545"/>
      <c r="AEL40" s="545"/>
      <c r="AEM40" s="545"/>
      <c r="AEN40" s="545"/>
      <c r="AEO40" s="545"/>
      <c r="AEP40" s="545"/>
      <c r="AEQ40" s="545"/>
      <c r="AER40" s="545"/>
      <c r="AES40" s="545"/>
      <c r="AET40" s="545"/>
      <c r="AEU40" s="545"/>
      <c r="AEV40" s="545"/>
      <c r="AEW40" s="545"/>
      <c r="AEX40" s="545"/>
      <c r="AEY40" s="545"/>
      <c r="AEZ40" s="545"/>
      <c r="AFA40" s="545"/>
      <c r="AFB40" s="545"/>
      <c r="AFC40" s="545"/>
      <c r="AFD40" s="545"/>
      <c r="AFE40" s="545"/>
      <c r="AFF40" s="545"/>
      <c r="AFG40" s="545"/>
      <c r="AFH40" s="545"/>
      <c r="AFI40" s="545"/>
      <c r="AFJ40" s="545"/>
      <c r="AFK40" s="545"/>
      <c r="AFL40" s="545"/>
      <c r="AFM40" s="545"/>
      <c r="AFN40" s="545"/>
      <c r="AFO40" s="545"/>
      <c r="AFP40" s="545"/>
      <c r="AFQ40" s="545"/>
      <c r="AFR40" s="545"/>
      <c r="AFS40" s="545"/>
      <c r="AFT40" s="545"/>
      <c r="AFU40" s="545"/>
      <c r="AFV40" s="545"/>
      <c r="AFW40" s="545"/>
      <c r="AFX40" s="545"/>
      <c r="AFY40" s="545"/>
      <c r="AFZ40" s="545"/>
      <c r="AGA40" s="545"/>
      <c r="AGB40" s="545"/>
      <c r="AGC40" s="545"/>
      <c r="AGD40" s="545"/>
      <c r="AGE40" s="545"/>
      <c r="AGF40" s="545"/>
      <c r="AGG40" s="545"/>
      <c r="AGH40" s="545"/>
      <c r="AGI40" s="545"/>
      <c r="AGJ40" s="545"/>
      <c r="AGK40" s="545"/>
      <c r="AGL40" s="545"/>
      <c r="AGM40" s="545"/>
      <c r="AGN40" s="545"/>
      <c r="AGO40" s="545"/>
      <c r="AGP40" s="545"/>
      <c r="AGQ40" s="545"/>
      <c r="AGR40" s="545"/>
      <c r="AGS40" s="545"/>
      <c r="AGT40" s="545"/>
      <c r="AGU40" s="545"/>
      <c r="AGV40" s="545"/>
      <c r="AGW40" s="545"/>
      <c r="AGX40" s="545"/>
      <c r="AGY40" s="545"/>
      <c r="AGZ40" s="545"/>
      <c r="AHA40" s="545"/>
      <c r="AHB40" s="545"/>
      <c r="AHC40" s="545"/>
      <c r="AHD40" s="545"/>
      <c r="AHE40" s="545"/>
      <c r="AHF40" s="545"/>
      <c r="AHG40" s="545"/>
      <c r="AHH40" s="545"/>
      <c r="AHI40" s="545"/>
      <c r="AHJ40" s="545"/>
      <c r="AHK40" s="545"/>
      <c r="AHL40" s="545"/>
      <c r="AHM40" s="545"/>
      <c r="AHN40" s="545"/>
      <c r="AHO40" s="545"/>
      <c r="AHP40" s="545"/>
      <c r="AHQ40" s="545"/>
      <c r="AHR40" s="545"/>
      <c r="AHS40" s="545"/>
      <c r="AHT40" s="545"/>
      <c r="AHU40" s="545"/>
      <c r="AHV40" s="545"/>
      <c r="AHW40" s="545"/>
      <c r="AHX40" s="545"/>
      <c r="AHY40" s="545"/>
      <c r="AHZ40" s="545"/>
      <c r="AIA40" s="545"/>
      <c r="AIB40" s="545"/>
      <c r="AIC40" s="545"/>
      <c r="AID40" s="545"/>
      <c r="AIE40" s="545"/>
      <c r="AIF40" s="545"/>
      <c r="AIG40" s="545"/>
      <c r="AIH40" s="545"/>
      <c r="AII40" s="545"/>
      <c r="AIJ40" s="545"/>
      <c r="AIK40" s="545"/>
      <c r="AIL40" s="545"/>
      <c r="AIM40" s="545"/>
      <c r="AIN40" s="545"/>
      <c r="AIO40" s="545"/>
      <c r="AIP40" s="545"/>
      <c r="AIQ40" s="545"/>
      <c r="AIR40" s="545"/>
      <c r="AIS40" s="545"/>
      <c r="AIT40" s="545"/>
      <c r="AIU40" s="545"/>
      <c r="AIV40" s="545"/>
      <c r="AIW40" s="545"/>
      <c r="AIX40" s="545"/>
      <c r="AIY40" s="545"/>
      <c r="AIZ40" s="545"/>
      <c r="AJA40" s="545"/>
      <c r="AJB40" s="545"/>
      <c r="AJC40" s="545"/>
      <c r="AJD40" s="545"/>
      <c r="AJE40" s="545"/>
      <c r="AJF40" s="545"/>
      <c r="AJG40" s="545"/>
      <c r="AJH40" s="545"/>
      <c r="AJI40" s="545"/>
      <c r="AJJ40" s="545"/>
      <c r="AJK40" s="545"/>
      <c r="AJL40" s="545"/>
      <c r="AJM40" s="545"/>
      <c r="AJN40" s="545"/>
      <c r="AJO40" s="545"/>
      <c r="AJP40" s="545"/>
      <c r="AJQ40" s="545"/>
      <c r="AJR40" s="545"/>
      <c r="AJS40" s="545"/>
      <c r="AJT40" s="545"/>
      <c r="AJU40" s="545"/>
      <c r="AJV40" s="545"/>
      <c r="AJW40" s="545"/>
      <c r="AJX40" s="545"/>
      <c r="AJY40" s="545"/>
      <c r="AJZ40" s="545"/>
      <c r="AKA40" s="545"/>
      <c r="AKB40" s="545"/>
      <c r="AKC40" s="545"/>
      <c r="AKD40" s="545"/>
      <c r="AKE40" s="545"/>
      <c r="AKF40" s="545"/>
      <c r="AKG40" s="545"/>
      <c r="AKH40" s="545"/>
      <c r="AKI40" s="545"/>
      <c r="AKJ40" s="545"/>
      <c r="AKK40" s="545"/>
      <c r="AKL40" s="545"/>
      <c r="AKM40" s="545"/>
      <c r="AKN40" s="545"/>
      <c r="AKO40" s="545"/>
      <c r="AKP40" s="545"/>
      <c r="AKQ40" s="545"/>
      <c r="AKR40" s="545"/>
      <c r="AKS40" s="545"/>
      <c r="AKT40" s="545"/>
      <c r="AKU40" s="545"/>
      <c r="AKV40" s="545"/>
      <c r="AKW40" s="545"/>
      <c r="AKX40" s="545"/>
      <c r="AKY40" s="545"/>
      <c r="AKZ40" s="545"/>
      <c r="ALA40" s="545"/>
      <c r="ALB40" s="545"/>
      <c r="ALC40" s="545"/>
      <c r="ALD40" s="545"/>
      <c r="ALE40" s="545"/>
      <c r="ALF40" s="545"/>
      <c r="ALG40" s="545"/>
      <c r="ALH40" s="545"/>
      <c r="ALI40" s="545"/>
      <c r="ALJ40" s="545"/>
      <c r="ALK40" s="545"/>
      <c r="ALL40" s="545"/>
      <c r="ALM40" s="545"/>
      <c r="ALN40" s="545"/>
      <c r="ALO40" s="545"/>
      <c r="ALP40" s="545"/>
      <c r="ALQ40" s="545"/>
      <c r="ALR40" s="545"/>
      <c r="ALS40" s="545"/>
      <c r="ALT40" s="545"/>
      <c r="ALU40" s="545"/>
      <c r="ALV40" s="545"/>
      <c r="ALW40" s="545"/>
      <c r="ALX40" s="545"/>
      <c r="ALY40" s="545"/>
      <c r="ALZ40" s="545"/>
      <c r="AMA40" s="545"/>
      <c r="AMB40" s="545"/>
      <c r="AMC40" s="545"/>
      <c r="AMD40" s="545"/>
      <c r="AME40" s="545"/>
      <c r="AMF40" s="545"/>
      <c r="AMG40" s="545"/>
      <c r="AMH40" s="545"/>
      <c r="AMI40" s="545"/>
      <c r="AMJ40" s="545"/>
    </row>
    <row r="41" spans="1:1024" s="557" customFormat="1" ht="17.25" customHeight="1">
      <c r="A41" s="558" t="s">
        <v>447</v>
      </c>
      <c r="B41" s="559" t="s">
        <v>449</v>
      </c>
      <c r="C41" s="563"/>
      <c r="D41" s="563"/>
      <c r="E41" s="563"/>
      <c r="F41" s="563"/>
      <c r="G41" s="547"/>
      <c r="H41" s="547"/>
      <c r="I41" s="561">
        <f t="shared" si="5"/>
        <v>0</v>
      </c>
      <c r="J41" s="561">
        <f t="shared" si="6"/>
        <v>0</v>
      </c>
      <c r="K41" s="547"/>
      <c r="L41" s="562" t="e">
        <f t="shared" si="7"/>
        <v>#DIV/0!</v>
      </c>
      <c r="M41" s="562" t="e">
        <f t="shared" si="4"/>
        <v>#DIV/0!</v>
      </c>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c r="AU41" s="545"/>
      <c r="AV41" s="545"/>
      <c r="AW41" s="545"/>
      <c r="AX41" s="545"/>
      <c r="AY41" s="545"/>
      <c r="AZ41" s="545"/>
      <c r="BA41" s="545"/>
      <c r="BB41" s="545"/>
      <c r="BC41" s="545"/>
      <c r="BD41" s="545"/>
      <c r="BE41" s="545"/>
      <c r="BF41" s="545"/>
      <c r="BG41" s="545"/>
      <c r="BH41" s="545"/>
      <c r="BI41" s="545"/>
      <c r="BJ41" s="545"/>
      <c r="BK41" s="545"/>
      <c r="BL41" s="545"/>
      <c r="BM41" s="545"/>
      <c r="BN41" s="545"/>
      <c r="BO41" s="545"/>
      <c r="BP41" s="545"/>
      <c r="BQ41" s="545"/>
      <c r="BR41" s="545"/>
      <c r="BS41" s="545"/>
      <c r="BT41" s="545"/>
      <c r="BU41" s="545"/>
      <c r="BV41" s="545"/>
      <c r="BW41" s="545"/>
      <c r="BX41" s="545"/>
      <c r="BY41" s="545"/>
      <c r="BZ41" s="545"/>
      <c r="CA41" s="545"/>
      <c r="CB41" s="545"/>
      <c r="CC41" s="545"/>
      <c r="CD41" s="545"/>
      <c r="CE41" s="545"/>
      <c r="CF41" s="545"/>
      <c r="CG41" s="545"/>
      <c r="CH41" s="545"/>
      <c r="CI41" s="545"/>
      <c r="CJ41" s="545"/>
      <c r="CK41" s="545"/>
      <c r="CL41" s="545"/>
      <c r="CM41" s="545"/>
      <c r="CN41" s="545"/>
      <c r="CO41" s="545"/>
      <c r="CP41" s="545"/>
      <c r="CQ41" s="545"/>
      <c r="CR41" s="545"/>
      <c r="CS41" s="545"/>
      <c r="CT41" s="545"/>
      <c r="CU41" s="545"/>
      <c r="CV41" s="545"/>
      <c r="CW41" s="545"/>
      <c r="CX41" s="545"/>
      <c r="CY41" s="545"/>
      <c r="CZ41" s="545"/>
      <c r="DA41" s="545"/>
      <c r="DB41" s="545"/>
      <c r="DC41" s="545"/>
      <c r="DD41" s="545"/>
      <c r="DE41" s="545"/>
      <c r="DF41" s="545"/>
      <c r="DG41" s="545"/>
      <c r="DH41" s="545"/>
      <c r="DI41" s="545"/>
      <c r="DJ41" s="545"/>
      <c r="DK41" s="545"/>
      <c r="DL41" s="545"/>
      <c r="DM41" s="545"/>
      <c r="DN41" s="545"/>
      <c r="DO41" s="545"/>
      <c r="DP41" s="545"/>
      <c r="DQ41" s="545"/>
      <c r="DR41" s="545"/>
      <c r="DS41" s="545"/>
      <c r="DT41" s="545"/>
      <c r="DU41" s="545"/>
      <c r="DV41" s="545"/>
      <c r="DW41" s="545"/>
      <c r="DX41" s="545"/>
      <c r="DY41" s="545"/>
      <c r="DZ41" s="545"/>
      <c r="EA41" s="545"/>
      <c r="EB41" s="545"/>
      <c r="EC41" s="545"/>
      <c r="ED41" s="545"/>
      <c r="EE41" s="545"/>
      <c r="EF41" s="545"/>
      <c r="EG41" s="545"/>
      <c r="EH41" s="545"/>
      <c r="EI41" s="545"/>
      <c r="EJ41" s="545"/>
      <c r="EK41" s="545"/>
      <c r="EL41" s="545"/>
      <c r="EM41" s="545"/>
      <c r="EN41" s="545"/>
      <c r="EO41" s="545"/>
      <c r="EP41" s="545"/>
      <c r="EQ41" s="545"/>
      <c r="ER41" s="545"/>
      <c r="ES41" s="545"/>
      <c r="ET41" s="545"/>
      <c r="EU41" s="545"/>
      <c r="EV41" s="545"/>
      <c r="EW41" s="545"/>
      <c r="EX41" s="545"/>
      <c r="EY41" s="545"/>
      <c r="EZ41" s="545"/>
      <c r="FA41" s="545"/>
      <c r="FB41" s="545"/>
      <c r="FC41" s="545"/>
      <c r="FD41" s="545"/>
      <c r="FE41" s="545"/>
      <c r="FF41" s="545"/>
      <c r="FG41" s="545"/>
      <c r="FH41" s="545"/>
      <c r="FI41" s="545"/>
      <c r="FJ41" s="545"/>
      <c r="FK41" s="545"/>
      <c r="FL41" s="545"/>
      <c r="FM41" s="545"/>
      <c r="FN41" s="545"/>
      <c r="FO41" s="545"/>
      <c r="FP41" s="545"/>
      <c r="FQ41" s="545"/>
      <c r="FR41" s="545"/>
      <c r="FS41" s="545"/>
      <c r="FT41" s="545"/>
      <c r="FU41" s="545"/>
      <c r="FV41" s="545"/>
      <c r="FW41" s="545"/>
      <c r="FX41" s="545"/>
      <c r="FY41" s="545"/>
      <c r="FZ41" s="545"/>
      <c r="GA41" s="545"/>
      <c r="GB41" s="545"/>
      <c r="GC41" s="545"/>
      <c r="GD41" s="545"/>
      <c r="GE41" s="545"/>
      <c r="GF41" s="545"/>
      <c r="GG41" s="545"/>
      <c r="GH41" s="545"/>
      <c r="GI41" s="545"/>
      <c r="GJ41" s="545"/>
      <c r="GK41" s="545"/>
      <c r="GL41" s="545"/>
      <c r="GM41" s="545"/>
      <c r="GN41" s="545"/>
      <c r="GO41" s="545"/>
      <c r="GP41" s="545"/>
      <c r="GQ41" s="545"/>
      <c r="GR41" s="545"/>
      <c r="GS41" s="545"/>
      <c r="GT41" s="545"/>
      <c r="GU41" s="545"/>
      <c r="GV41" s="545"/>
      <c r="GW41" s="545"/>
      <c r="GX41" s="545"/>
      <c r="GY41" s="545"/>
      <c r="GZ41" s="545"/>
      <c r="HA41" s="545"/>
      <c r="HB41" s="545"/>
      <c r="HC41" s="545"/>
      <c r="HD41" s="545"/>
      <c r="HE41" s="545"/>
      <c r="HF41" s="545"/>
      <c r="HG41" s="545"/>
      <c r="HH41" s="545"/>
      <c r="HI41" s="545"/>
      <c r="HJ41" s="545"/>
      <c r="HK41" s="545"/>
      <c r="HL41" s="545"/>
      <c r="HM41" s="545"/>
      <c r="HN41" s="545"/>
      <c r="HO41" s="545"/>
      <c r="HP41" s="545"/>
      <c r="HQ41" s="545"/>
      <c r="HR41" s="545"/>
      <c r="HS41" s="545"/>
      <c r="HT41" s="545"/>
      <c r="HU41" s="545"/>
      <c r="HV41" s="545"/>
      <c r="HW41" s="545"/>
      <c r="HX41" s="545"/>
      <c r="HY41" s="545"/>
      <c r="HZ41" s="545"/>
      <c r="IA41" s="545"/>
      <c r="IB41" s="545"/>
      <c r="IC41" s="545"/>
      <c r="ID41" s="545"/>
      <c r="IE41" s="545"/>
      <c r="IF41" s="545"/>
      <c r="IG41" s="545"/>
      <c r="IH41" s="545"/>
      <c r="II41" s="545"/>
      <c r="IJ41" s="545"/>
      <c r="IK41" s="545"/>
      <c r="IL41" s="545"/>
      <c r="IM41" s="545"/>
      <c r="IN41" s="545"/>
      <c r="IO41" s="545"/>
      <c r="IP41" s="545"/>
      <c r="IQ41" s="545"/>
      <c r="IR41" s="545"/>
      <c r="IS41" s="545"/>
      <c r="IT41" s="545"/>
      <c r="IU41" s="545"/>
      <c r="IV41" s="545"/>
      <c r="IW41" s="545"/>
      <c r="IX41" s="545"/>
      <c r="IY41" s="545"/>
      <c r="IZ41" s="545"/>
      <c r="JA41" s="545"/>
      <c r="JB41" s="545"/>
      <c r="JC41" s="545"/>
      <c r="JD41" s="545"/>
      <c r="JE41" s="545"/>
      <c r="JF41" s="545"/>
      <c r="JG41" s="545"/>
      <c r="JH41" s="545"/>
      <c r="JI41" s="545"/>
      <c r="JJ41" s="545"/>
      <c r="JK41" s="545"/>
      <c r="JL41" s="545"/>
      <c r="JM41" s="545"/>
      <c r="JN41" s="545"/>
      <c r="JO41" s="545"/>
      <c r="JP41" s="545"/>
      <c r="JQ41" s="545"/>
      <c r="JR41" s="545"/>
      <c r="JS41" s="545"/>
      <c r="JT41" s="545"/>
      <c r="JU41" s="545"/>
      <c r="JV41" s="545"/>
      <c r="JW41" s="545"/>
      <c r="JX41" s="545"/>
      <c r="JY41" s="545"/>
      <c r="JZ41" s="545"/>
      <c r="KA41" s="545"/>
      <c r="KB41" s="545"/>
      <c r="KC41" s="545"/>
      <c r="KD41" s="545"/>
      <c r="KE41" s="545"/>
      <c r="KF41" s="545"/>
      <c r="KG41" s="545"/>
      <c r="KH41" s="545"/>
      <c r="KI41" s="545"/>
      <c r="KJ41" s="545"/>
      <c r="KK41" s="545"/>
      <c r="KL41" s="545"/>
      <c r="KM41" s="545"/>
      <c r="KN41" s="545"/>
      <c r="KO41" s="545"/>
      <c r="KP41" s="545"/>
      <c r="KQ41" s="545"/>
      <c r="KR41" s="545"/>
      <c r="KS41" s="545"/>
      <c r="KT41" s="545"/>
      <c r="KU41" s="545"/>
      <c r="KV41" s="545"/>
      <c r="KW41" s="545"/>
      <c r="KX41" s="545"/>
      <c r="KY41" s="545"/>
      <c r="KZ41" s="545"/>
      <c r="LA41" s="545"/>
      <c r="LB41" s="545"/>
      <c r="LC41" s="545"/>
      <c r="LD41" s="545"/>
      <c r="LE41" s="545"/>
      <c r="LF41" s="545"/>
      <c r="LG41" s="545"/>
      <c r="LH41" s="545"/>
      <c r="LI41" s="545"/>
      <c r="LJ41" s="545"/>
      <c r="LK41" s="545"/>
      <c r="LL41" s="545"/>
      <c r="LM41" s="545"/>
      <c r="LN41" s="545"/>
      <c r="LO41" s="545"/>
      <c r="LP41" s="545"/>
      <c r="LQ41" s="545"/>
      <c r="LR41" s="545"/>
      <c r="LS41" s="545"/>
      <c r="LT41" s="545"/>
      <c r="LU41" s="545"/>
      <c r="LV41" s="545"/>
      <c r="LW41" s="545"/>
      <c r="LX41" s="545"/>
      <c r="LY41" s="545"/>
      <c r="LZ41" s="545"/>
      <c r="MA41" s="545"/>
      <c r="MB41" s="545"/>
      <c r="MC41" s="545"/>
      <c r="MD41" s="545"/>
      <c r="ME41" s="545"/>
      <c r="MF41" s="545"/>
      <c r="MG41" s="545"/>
      <c r="MH41" s="545"/>
      <c r="MI41" s="545"/>
      <c r="MJ41" s="545"/>
      <c r="MK41" s="545"/>
      <c r="ML41" s="545"/>
      <c r="MM41" s="545"/>
      <c r="MN41" s="545"/>
      <c r="MO41" s="545"/>
      <c r="MP41" s="545"/>
      <c r="MQ41" s="545"/>
      <c r="MR41" s="545"/>
      <c r="MS41" s="545"/>
      <c r="MT41" s="545"/>
      <c r="MU41" s="545"/>
      <c r="MV41" s="545"/>
      <c r="MW41" s="545"/>
      <c r="MX41" s="545"/>
      <c r="MY41" s="545"/>
      <c r="MZ41" s="545"/>
      <c r="NA41" s="545"/>
      <c r="NB41" s="545"/>
      <c r="NC41" s="545"/>
      <c r="ND41" s="545"/>
      <c r="NE41" s="545"/>
      <c r="NF41" s="545"/>
      <c r="NG41" s="545"/>
      <c r="NH41" s="545"/>
      <c r="NI41" s="545"/>
      <c r="NJ41" s="545"/>
      <c r="NK41" s="545"/>
      <c r="NL41" s="545"/>
      <c r="NM41" s="545"/>
      <c r="NN41" s="545"/>
      <c r="NO41" s="545"/>
      <c r="NP41" s="545"/>
      <c r="NQ41" s="545"/>
      <c r="NR41" s="545"/>
      <c r="NS41" s="545"/>
      <c r="NT41" s="545"/>
      <c r="NU41" s="545"/>
      <c r="NV41" s="545"/>
      <c r="NW41" s="545"/>
      <c r="NX41" s="545"/>
      <c r="NY41" s="545"/>
      <c r="NZ41" s="545"/>
      <c r="OA41" s="545"/>
      <c r="OB41" s="545"/>
      <c r="OC41" s="545"/>
      <c r="OD41" s="545"/>
      <c r="OE41" s="545"/>
      <c r="OF41" s="545"/>
      <c r="OG41" s="545"/>
      <c r="OH41" s="545"/>
      <c r="OI41" s="545"/>
      <c r="OJ41" s="545"/>
      <c r="OK41" s="545"/>
      <c r="OL41" s="545"/>
      <c r="OM41" s="545"/>
      <c r="ON41" s="545"/>
      <c r="OO41" s="545"/>
      <c r="OP41" s="545"/>
      <c r="OQ41" s="545"/>
      <c r="OR41" s="545"/>
      <c r="OS41" s="545"/>
      <c r="OT41" s="545"/>
      <c r="OU41" s="545"/>
      <c r="OV41" s="545"/>
      <c r="OW41" s="545"/>
      <c r="OX41" s="545"/>
      <c r="OY41" s="545"/>
      <c r="OZ41" s="545"/>
      <c r="PA41" s="545"/>
      <c r="PB41" s="545"/>
      <c r="PC41" s="545"/>
      <c r="PD41" s="545"/>
      <c r="PE41" s="545"/>
      <c r="PF41" s="545"/>
      <c r="PG41" s="545"/>
      <c r="PH41" s="545"/>
      <c r="PI41" s="545"/>
      <c r="PJ41" s="545"/>
      <c r="PK41" s="545"/>
      <c r="PL41" s="545"/>
      <c r="PM41" s="545"/>
      <c r="PN41" s="545"/>
      <c r="PO41" s="545"/>
      <c r="PP41" s="545"/>
      <c r="PQ41" s="545"/>
      <c r="PR41" s="545"/>
      <c r="PS41" s="545"/>
      <c r="PT41" s="545"/>
      <c r="PU41" s="545"/>
      <c r="PV41" s="545"/>
      <c r="PW41" s="545"/>
      <c r="PX41" s="545"/>
      <c r="PY41" s="545"/>
      <c r="PZ41" s="545"/>
      <c r="QA41" s="545"/>
      <c r="QB41" s="545"/>
      <c r="QC41" s="545"/>
      <c r="QD41" s="545"/>
      <c r="QE41" s="545"/>
      <c r="QF41" s="545"/>
      <c r="QG41" s="545"/>
      <c r="QH41" s="545"/>
      <c r="QI41" s="545"/>
      <c r="QJ41" s="545"/>
      <c r="QK41" s="545"/>
      <c r="QL41" s="545"/>
      <c r="QM41" s="545"/>
      <c r="QN41" s="545"/>
      <c r="QO41" s="545"/>
      <c r="QP41" s="545"/>
      <c r="QQ41" s="545"/>
      <c r="QR41" s="545"/>
      <c r="QS41" s="545"/>
      <c r="QT41" s="545"/>
      <c r="QU41" s="545"/>
      <c r="QV41" s="545"/>
      <c r="QW41" s="545"/>
      <c r="QX41" s="545"/>
      <c r="QY41" s="545"/>
      <c r="QZ41" s="545"/>
      <c r="RA41" s="545"/>
      <c r="RB41" s="545"/>
      <c r="RC41" s="545"/>
      <c r="RD41" s="545"/>
      <c r="RE41" s="545"/>
      <c r="RF41" s="545"/>
      <c r="RG41" s="545"/>
      <c r="RH41" s="545"/>
      <c r="RI41" s="545"/>
      <c r="RJ41" s="545"/>
      <c r="RK41" s="545"/>
      <c r="RL41" s="545"/>
      <c r="RM41" s="545"/>
      <c r="RN41" s="545"/>
      <c r="RO41" s="545"/>
      <c r="RP41" s="545"/>
      <c r="RQ41" s="545"/>
      <c r="RR41" s="545"/>
      <c r="RS41" s="545"/>
      <c r="RT41" s="545"/>
      <c r="RU41" s="545"/>
      <c r="RV41" s="545"/>
      <c r="RW41" s="545"/>
      <c r="RX41" s="545"/>
      <c r="RY41" s="545"/>
      <c r="RZ41" s="545"/>
      <c r="SA41" s="545"/>
      <c r="SB41" s="545"/>
      <c r="SC41" s="545"/>
      <c r="SD41" s="545"/>
      <c r="SE41" s="545"/>
      <c r="SF41" s="545"/>
      <c r="SG41" s="545"/>
      <c r="SH41" s="545"/>
      <c r="SI41" s="545"/>
      <c r="SJ41" s="545"/>
      <c r="SK41" s="545"/>
      <c r="SL41" s="545"/>
      <c r="SM41" s="545"/>
      <c r="SN41" s="545"/>
      <c r="SO41" s="545"/>
      <c r="SP41" s="545"/>
      <c r="SQ41" s="545"/>
      <c r="SR41" s="545"/>
      <c r="SS41" s="545"/>
      <c r="ST41" s="545"/>
      <c r="SU41" s="545"/>
      <c r="SV41" s="545"/>
      <c r="SW41" s="545"/>
      <c r="SX41" s="545"/>
      <c r="SY41" s="545"/>
      <c r="SZ41" s="545"/>
      <c r="TA41" s="545"/>
      <c r="TB41" s="545"/>
      <c r="TC41" s="545"/>
      <c r="TD41" s="545"/>
      <c r="TE41" s="545"/>
      <c r="TF41" s="545"/>
      <c r="TG41" s="545"/>
      <c r="TH41" s="545"/>
      <c r="TI41" s="545"/>
      <c r="TJ41" s="545"/>
      <c r="TK41" s="545"/>
      <c r="TL41" s="545"/>
      <c r="TM41" s="545"/>
      <c r="TN41" s="545"/>
      <c r="TO41" s="545"/>
      <c r="TP41" s="545"/>
      <c r="TQ41" s="545"/>
      <c r="TR41" s="545"/>
      <c r="TS41" s="545"/>
      <c r="TT41" s="545"/>
      <c r="TU41" s="545"/>
      <c r="TV41" s="545"/>
      <c r="TW41" s="545"/>
      <c r="TX41" s="545"/>
      <c r="TY41" s="545"/>
      <c r="TZ41" s="545"/>
      <c r="UA41" s="545"/>
      <c r="UB41" s="545"/>
      <c r="UC41" s="545"/>
      <c r="UD41" s="545"/>
      <c r="UE41" s="545"/>
      <c r="UF41" s="545"/>
      <c r="UG41" s="545"/>
      <c r="UH41" s="545"/>
      <c r="UI41" s="545"/>
      <c r="UJ41" s="545"/>
      <c r="UK41" s="545"/>
      <c r="UL41" s="545"/>
      <c r="UM41" s="545"/>
      <c r="UN41" s="545"/>
      <c r="UO41" s="545"/>
      <c r="UP41" s="545"/>
      <c r="UQ41" s="545"/>
      <c r="UR41" s="545"/>
      <c r="US41" s="545"/>
      <c r="UT41" s="545"/>
      <c r="UU41" s="545"/>
      <c r="UV41" s="545"/>
      <c r="UW41" s="545"/>
      <c r="UX41" s="545"/>
      <c r="UY41" s="545"/>
      <c r="UZ41" s="545"/>
      <c r="VA41" s="545"/>
      <c r="VB41" s="545"/>
      <c r="VC41" s="545"/>
      <c r="VD41" s="545"/>
      <c r="VE41" s="545"/>
      <c r="VF41" s="545"/>
      <c r="VG41" s="545"/>
      <c r="VH41" s="545"/>
      <c r="VI41" s="545"/>
      <c r="VJ41" s="545"/>
      <c r="VK41" s="545"/>
      <c r="VL41" s="545"/>
      <c r="VM41" s="545"/>
      <c r="VN41" s="545"/>
      <c r="VO41" s="545"/>
      <c r="VP41" s="545"/>
      <c r="VQ41" s="545"/>
      <c r="VR41" s="545"/>
      <c r="VS41" s="545"/>
      <c r="VT41" s="545"/>
      <c r="VU41" s="545"/>
      <c r="VV41" s="545"/>
      <c r="VW41" s="545"/>
      <c r="VX41" s="545"/>
      <c r="VY41" s="545"/>
      <c r="VZ41" s="545"/>
      <c r="WA41" s="545"/>
      <c r="WB41" s="545"/>
      <c r="WC41" s="545"/>
      <c r="WD41" s="545"/>
      <c r="WE41" s="545"/>
      <c r="WF41" s="545"/>
      <c r="WG41" s="545"/>
      <c r="WH41" s="545"/>
      <c r="WI41" s="545"/>
      <c r="WJ41" s="545"/>
      <c r="WK41" s="545"/>
      <c r="WL41" s="545"/>
      <c r="WM41" s="545"/>
      <c r="WN41" s="545"/>
      <c r="WO41" s="545"/>
      <c r="WP41" s="545"/>
      <c r="WQ41" s="545"/>
      <c r="WR41" s="545"/>
      <c r="WS41" s="545"/>
      <c r="WT41" s="545"/>
      <c r="WU41" s="545"/>
      <c r="WV41" s="545"/>
      <c r="WW41" s="545"/>
      <c r="WX41" s="545"/>
      <c r="WY41" s="545"/>
      <c r="WZ41" s="545"/>
      <c r="XA41" s="545"/>
      <c r="XB41" s="545"/>
      <c r="XC41" s="545"/>
      <c r="XD41" s="545"/>
      <c r="XE41" s="545"/>
      <c r="XF41" s="545"/>
      <c r="XG41" s="545"/>
      <c r="XH41" s="545"/>
      <c r="XI41" s="545"/>
      <c r="XJ41" s="545"/>
      <c r="XK41" s="545"/>
      <c r="XL41" s="545"/>
      <c r="XM41" s="545"/>
      <c r="XN41" s="545"/>
      <c r="XO41" s="545"/>
      <c r="XP41" s="545"/>
      <c r="XQ41" s="545"/>
      <c r="XR41" s="545"/>
      <c r="XS41" s="545"/>
      <c r="XT41" s="545"/>
      <c r="XU41" s="545"/>
      <c r="XV41" s="545"/>
      <c r="XW41" s="545"/>
      <c r="XX41" s="545"/>
      <c r="XY41" s="545"/>
      <c r="XZ41" s="545"/>
      <c r="YA41" s="545"/>
      <c r="YB41" s="545"/>
      <c r="YC41" s="545"/>
      <c r="YD41" s="545"/>
      <c r="YE41" s="545"/>
      <c r="YF41" s="545"/>
      <c r="YG41" s="545"/>
      <c r="YH41" s="545"/>
      <c r="YI41" s="545"/>
      <c r="YJ41" s="545"/>
      <c r="YK41" s="545"/>
      <c r="YL41" s="545"/>
      <c r="YM41" s="545"/>
      <c r="YN41" s="545"/>
      <c r="YO41" s="545"/>
      <c r="YP41" s="545"/>
      <c r="YQ41" s="545"/>
      <c r="YR41" s="545"/>
      <c r="YS41" s="545"/>
      <c r="YT41" s="545"/>
      <c r="YU41" s="545"/>
      <c r="YV41" s="545"/>
      <c r="YW41" s="545"/>
      <c r="YX41" s="545"/>
      <c r="YY41" s="545"/>
      <c r="YZ41" s="545"/>
      <c r="ZA41" s="545"/>
      <c r="ZB41" s="545"/>
      <c r="ZC41" s="545"/>
      <c r="ZD41" s="545"/>
      <c r="ZE41" s="545"/>
      <c r="ZF41" s="545"/>
      <c r="ZG41" s="545"/>
      <c r="ZH41" s="545"/>
      <c r="ZI41" s="545"/>
      <c r="ZJ41" s="545"/>
      <c r="ZK41" s="545"/>
      <c r="ZL41" s="545"/>
      <c r="ZM41" s="545"/>
      <c r="ZN41" s="545"/>
      <c r="ZO41" s="545"/>
      <c r="ZP41" s="545"/>
      <c r="ZQ41" s="545"/>
      <c r="ZR41" s="545"/>
      <c r="ZS41" s="545"/>
      <c r="ZT41" s="545"/>
      <c r="ZU41" s="545"/>
      <c r="ZV41" s="545"/>
      <c r="ZW41" s="545"/>
      <c r="ZX41" s="545"/>
      <c r="ZY41" s="545"/>
      <c r="ZZ41" s="545"/>
      <c r="AAA41" s="545"/>
      <c r="AAB41" s="545"/>
      <c r="AAC41" s="545"/>
      <c r="AAD41" s="545"/>
      <c r="AAE41" s="545"/>
      <c r="AAF41" s="545"/>
      <c r="AAG41" s="545"/>
      <c r="AAH41" s="545"/>
      <c r="AAI41" s="545"/>
      <c r="AAJ41" s="545"/>
      <c r="AAK41" s="545"/>
      <c r="AAL41" s="545"/>
      <c r="AAM41" s="545"/>
      <c r="AAN41" s="545"/>
      <c r="AAO41" s="545"/>
      <c r="AAP41" s="545"/>
      <c r="AAQ41" s="545"/>
      <c r="AAR41" s="545"/>
      <c r="AAS41" s="545"/>
      <c r="AAT41" s="545"/>
      <c r="AAU41" s="545"/>
      <c r="AAV41" s="545"/>
      <c r="AAW41" s="545"/>
      <c r="AAX41" s="545"/>
      <c r="AAY41" s="545"/>
      <c r="AAZ41" s="545"/>
      <c r="ABA41" s="545"/>
      <c r="ABB41" s="545"/>
      <c r="ABC41" s="545"/>
      <c r="ABD41" s="545"/>
      <c r="ABE41" s="545"/>
      <c r="ABF41" s="545"/>
      <c r="ABG41" s="545"/>
      <c r="ABH41" s="545"/>
      <c r="ABI41" s="545"/>
      <c r="ABJ41" s="545"/>
      <c r="ABK41" s="545"/>
      <c r="ABL41" s="545"/>
      <c r="ABM41" s="545"/>
      <c r="ABN41" s="545"/>
      <c r="ABO41" s="545"/>
      <c r="ABP41" s="545"/>
      <c r="ABQ41" s="545"/>
      <c r="ABR41" s="545"/>
      <c r="ABS41" s="545"/>
      <c r="ABT41" s="545"/>
      <c r="ABU41" s="545"/>
      <c r="ABV41" s="545"/>
      <c r="ABW41" s="545"/>
      <c r="ABX41" s="545"/>
      <c r="ABY41" s="545"/>
      <c r="ABZ41" s="545"/>
      <c r="ACA41" s="545"/>
      <c r="ACB41" s="545"/>
      <c r="ACC41" s="545"/>
      <c r="ACD41" s="545"/>
      <c r="ACE41" s="545"/>
      <c r="ACF41" s="545"/>
      <c r="ACG41" s="545"/>
      <c r="ACH41" s="545"/>
      <c r="ACI41" s="545"/>
      <c r="ACJ41" s="545"/>
      <c r="ACK41" s="545"/>
      <c r="ACL41" s="545"/>
      <c r="ACM41" s="545"/>
      <c r="ACN41" s="545"/>
      <c r="ACO41" s="545"/>
      <c r="ACP41" s="545"/>
      <c r="ACQ41" s="545"/>
      <c r="ACR41" s="545"/>
      <c r="ACS41" s="545"/>
      <c r="ACT41" s="545"/>
      <c r="ACU41" s="545"/>
      <c r="ACV41" s="545"/>
      <c r="ACW41" s="545"/>
      <c r="ACX41" s="545"/>
      <c r="ACY41" s="545"/>
      <c r="ACZ41" s="545"/>
      <c r="ADA41" s="545"/>
      <c r="ADB41" s="545"/>
      <c r="ADC41" s="545"/>
      <c r="ADD41" s="545"/>
      <c r="ADE41" s="545"/>
      <c r="ADF41" s="545"/>
      <c r="ADG41" s="545"/>
      <c r="ADH41" s="545"/>
      <c r="ADI41" s="545"/>
      <c r="ADJ41" s="545"/>
      <c r="ADK41" s="545"/>
      <c r="ADL41" s="545"/>
      <c r="ADM41" s="545"/>
      <c r="ADN41" s="545"/>
      <c r="ADO41" s="545"/>
      <c r="ADP41" s="545"/>
      <c r="ADQ41" s="545"/>
      <c r="ADR41" s="545"/>
      <c r="ADS41" s="545"/>
      <c r="ADT41" s="545"/>
      <c r="ADU41" s="545"/>
      <c r="ADV41" s="545"/>
      <c r="ADW41" s="545"/>
      <c r="ADX41" s="545"/>
      <c r="ADY41" s="545"/>
      <c r="ADZ41" s="545"/>
      <c r="AEA41" s="545"/>
      <c r="AEB41" s="545"/>
      <c r="AEC41" s="545"/>
      <c r="AED41" s="545"/>
      <c r="AEE41" s="545"/>
      <c r="AEF41" s="545"/>
      <c r="AEG41" s="545"/>
      <c r="AEH41" s="545"/>
      <c r="AEI41" s="545"/>
      <c r="AEJ41" s="545"/>
      <c r="AEK41" s="545"/>
      <c r="AEL41" s="545"/>
      <c r="AEM41" s="545"/>
      <c r="AEN41" s="545"/>
      <c r="AEO41" s="545"/>
      <c r="AEP41" s="545"/>
      <c r="AEQ41" s="545"/>
      <c r="AER41" s="545"/>
      <c r="AES41" s="545"/>
      <c r="AET41" s="545"/>
      <c r="AEU41" s="545"/>
      <c r="AEV41" s="545"/>
      <c r="AEW41" s="545"/>
      <c r="AEX41" s="545"/>
      <c r="AEY41" s="545"/>
      <c r="AEZ41" s="545"/>
      <c r="AFA41" s="545"/>
      <c r="AFB41" s="545"/>
      <c r="AFC41" s="545"/>
      <c r="AFD41" s="545"/>
      <c r="AFE41" s="545"/>
      <c r="AFF41" s="545"/>
      <c r="AFG41" s="545"/>
      <c r="AFH41" s="545"/>
      <c r="AFI41" s="545"/>
      <c r="AFJ41" s="545"/>
      <c r="AFK41" s="545"/>
      <c r="AFL41" s="545"/>
      <c r="AFM41" s="545"/>
      <c r="AFN41" s="545"/>
      <c r="AFO41" s="545"/>
      <c r="AFP41" s="545"/>
      <c r="AFQ41" s="545"/>
      <c r="AFR41" s="545"/>
      <c r="AFS41" s="545"/>
      <c r="AFT41" s="545"/>
      <c r="AFU41" s="545"/>
      <c r="AFV41" s="545"/>
      <c r="AFW41" s="545"/>
      <c r="AFX41" s="545"/>
      <c r="AFY41" s="545"/>
      <c r="AFZ41" s="545"/>
      <c r="AGA41" s="545"/>
      <c r="AGB41" s="545"/>
      <c r="AGC41" s="545"/>
      <c r="AGD41" s="545"/>
      <c r="AGE41" s="545"/>
      <c r="AGF41" s="545"/>
      <c r="AGG41" s="545"/>
      <c r="AGH41" s="545"/>
      <c r="AGI41" s="545"/>
      <c r="AGJ41" s="545"/>
      <c r="AGK41" s="545"/>
      <c r="AGL41" s="545"/>
      <c r="AGM41" s="545"/>
      <c r="AGN41" s="545"/>
      <c r="AGO41" s="545"/>
      <c r="AGP41" s="545"/>
      <c r="AGQ41" s="545"/>
      <c r="AGR41" s="545"/>
      <c r="AGS41" s="545"/>
      <c r="AGT41" s="545"/>
      <c r="AGU41" s="545"/>
      <c r="AGV41" s="545"/>
      <c r="AGW41" s="545"/>
      <c r="AGX41" s="545"/>
      <c r="AGY41" s="545"/>
      <c r="AGZ41" s="545"/>
      <c r="AHA41" s="545"/>
      <c r="AHB41" s="545"/>
      <c r="AHC41" s="545"/>
      <c r="AHD41" s="545"/>
      <c r="AHE41" s="545"/>
      <c r="AHF41" s="545"/>
      <c r="AHG41" s="545"/>
      <c r="AHH41" s="545"/>
      <c r="AHI41" s="545"/>
      <c r="AHJ41" s="545"/>
      <c r="AHK41" s="545"/>
      <c r="AHL41" s="545"/>
      <c r="AHM41" s="545"/>
      <c r="AHN41" s="545"/>
      <c r="AHO41" s="545"/>
      <c r="AHP41" s="545"/>
      <c r="AHQ41" s="545"/>
      <c r="AHR41" s="545"/>
      <c r="AHS41" s="545"/>
      <c r="AHT41" s="545"/>
      <c r="AHU41" s="545"/>
      <c r="AHV41" s="545"/>
      <c r="AHW41" s="545"/>
      <c r="AHX41" s="545"/>
      <c r="AHY41" s="545"/>
      <c r="AHZ41" s="545"/>
      <c r="AIA41" s="545"/>
      <c r="AIB41" s="545"/>
      <c r="AIC41" s="545"/>
      <c r="AID41" s="545"/>
      <c r="AIE41" s="545"/>
      <c r="AIF41" s="545"/>
      <c r="AIG41" s="545"/>
      <c r="AIH41" s="545"/>
      <c r="AII41" s="545"/>
      <c r="AIJ41" s="545"/>
      <c r="AIK41" s="545"/>
      <c r="AIL41" s="545"/>
      <c r="AIM41" s="545"/>
      <c r="AIN41" s="545"/>
      <c r="AIO41" s="545"/>
      <c r="AIP41" s="545"/>
      <c r="AIQ41" s="545"/>
      <c r="AIR41" s="545"/>
      <c r="AIS41" s="545"/>
      <c r="AIT41" s="545"/>
      <c r="AIU41" s="545"/>
      <c r="AIV41" s="545"/>
      <c r="AIW41" s="545"/>
      <c r="AIX41" s="545"/>
      <c r="AIY41" s="545"/>
      <c r="AIZ41" s="545"/>
      <c r="AJA41" s="545"/>
      <c r="AJB41" s="545"/>
      <c r="AJC41" s="545"/>
      <c r="AJD41" s="545"/>
      <c r="AJE41" s="545"/>
      <c r="AJF41" s="545"/>
      <c r="AJG41" s="545"/>
      <c r="AJH41" s="545"/>
      <c r="AJI41" s="545"/>
      <c r="AJJ41" s="545"/>
      <c r="AJK41" s="545"/>
      <c r="AJL41" s="545"/>
      <c r="AJM41" s="545"/>
      <c r="AJN41" s="545"/>
      <c r="AJO41" s="545"/>
      <c r="AJP41" s="545"/>
      <c r="AJQ41" s="545"/>
      <c r="AJR41" s="545"/>
      <c r="AJS41" s="545"/>
      <c r="AJT41" s="545"/>
      <c r="AJU41" s="545"/>
      <c r="AJV41" s="545"/>
      <c r="AJW41" s="545"/>
      <c r="AJX41" s="545"/>
      <c r="AJY41" s="545"/>
      <c r="AJZ41" s="545"/>
      <c r="AKA41" s="545"/>
      <c r="AKB41" s="545"/>
      <c r="AKC41" s="545"/>
      <c r="AKD41" s="545"/>
      <c r="AKE41" s="545"/>
      <c r="AKF41" s="545"/>
      <c r="AKG41" s="545"/>
      <c r="AKH41" s="545"/>
      <c r="AKI41" s="545"/>
      <c r="AKJ41" s="545"/>
      <c r="AKK41" s="545"/>
      <c r="AKL41" s="545"/>
      <c r="AKM41" s="545"/>
      <c r="AKN41" s="545"/>
      <c r="AKO41" s="545"/>
      <c r="AKP41" s="545"/>
      <c r="AKQ41" s="545"/>
      <c r="AKR41" s="545"/>
      <c r="AKS41" s="545"/>
      <c r="AKT41" s="545"/>
      <c r="AKU41" s="545"/>
      <c r="AKV41" s="545"/>
      <c r="AKW41" s="545"/>
      <c r="AKX41" s="545"/>
      <c r="AKY41" s="545"/>
      <c r="AKZ41" s="545"/>
      <c r="ALA41" s="545"/>
      <c r="ALB41" s="545"/>
      <c r="ALC41" s="545"/>
      <c r="ALD41" s="545"/>
      <c r="ALE41" s="545"/>
      <c r="ALF41" s="545"/>
      <c r="ALG41" s="545"/>
      <c r="ALH41" s="545"/>
      <c r="ALI41" s="545"/>
      <c r="ALJ41" s="545"/>
      <c r="ALK41" s="545"/>
      <c r="ALL41" s="545"/>
      <c r="ALM41" s="545"/>
      <c r="ALN41" s="545"/>
      <c r="ALO41" s="545"/>
      <c r="ALP41" s="545"/>
      <c r="ALQ41" s="545"/>
      <c r="ALR41" s="545"/>
      <c r="ALS41" s="545"/>
      <c r="ALT41" s="545"/>
      <c r="ALU41" s="545"/>
      <c r="ALV41" s="545"/>
      <c r="ALW41" s="545"/>
      <c r="ALX41" s="545"/>
      <c r="ALY41" s="545"/>
      <c r="ALZ41" s="545"/>
      <c r="AMA41" s="545"/>
      <c r="AMB41" s="545"/>
      <c r="AMC41" s="545"/>
      <c r="AMD41" s="545"/>
      <c r="AME41" s="545"/>
      <c r="AMF41" s="545"/>
      <c r="AMG41" s="545"/>
      <c r="AMH41" s="545"/>
      <c r="AMI41" s="545"/>
      <c r="AMJ41" s="545"/>
    </row>
    <row r="42" spans="1:1024" s="80" customFormat="1" ht="17.25" customHeight="1">
      <c r="A42" s="119" t="s">
        <v>122</v>
      </c>
      <c r="B42" s="99" t="s">
        <v>123</v>
      </c>
      <c r="C42" s="155"/>
      <c r="D42" s="155"/>
      <c r="E42" s="155"/>
      <c r="F42" s="155"/>
      <c r="I42" s="96">
        <f t="shared" si="5"/>
        <v>0</v>
      </c>
      <c r="J42" s="96">
        <f t="shared" si="6"/>
        <v>0</v>
      </c>
      <c r="K42" s="547"/>
      <c r="L42" s="97" t="e">
        <f t="shared" si="7"/>
        <v>#DIV/0!</v>
      </c>
      <c r="M42" s="97" t="e">
        <f t="shared" si="4"/>
        <v>#DIV/0!</v>
      </c>
    </row>
    <row r="43" spans="1:1024" s="80" customFormat="1" ht="17.25" customHeight="1">
      <c r="A43" s="119" t="s">
        <v>124</v>
      </c>
      <c r="B43" s="122" t="s">
        <v>125</v>
      </c>
      <c r="C43" s="155"/>
      <c r="D43" s="155"/>
      <c r="E43" s="155"/>
      <c r="F43" s="155"/>
      <c r="I43" s="96">
        <f t="shared" si="5"/>
        <v>0</v>
      </c>
      <c r="J43" s="96">
        <f t="shared" si="6"/>
        <v>0</v>
      </c>
      <c r="K43" s="547"/>
      <c r="L43" s="97" t="e">
        <f t="shared" si="7"/>
        <v>#DIV/0!</v>
      </c>
      <c r="M43" s="97" t="e">
        <f t="shared" si="4"/>
        <v>#DIV/0!</v>
      </c>
    </row>
    <row r="44" spans="1:1024" s="80" customFormat="1" ht="7.5" customHeight="1">
      <c r="A44" s="100"/>
      <c r="B44" s="86"/>
      <c r="C44" s="162"/>
      <c r="D44" s="162"/>
      <c r="E44" s="162"/>
      <c r="F44" s="163"/>
      <c r="I44" s="112"/>
      <c r="J44" s="112"/>
      <c r="K44" s="547"/>
      <c r="L44" s="113"/>
      <c r="M44" s="113"/>
    </row>
    <row r="45" spans="1:1024" s="80" customFormat="1" ht="27" customHeight="1">
      <c r="A45" s="94" t="s">
        <v>40</v>
      </c>
      <c r="B45" s="95" t="s">
        <v>126</v>
      </c>
      <c r="C45" s="121" t="s">
        <v>94</v>
      </c>
      <c r="D45" s="96" t="e">
        <f>ROUND((C59-D60)*(C53/C59),0)</f>
        <v>#DIV/0!</v>
      </c>
      <c r="E45" s="121" t="s">
        <v>94</v>
      </c>
      <c r="F45" s="121" t="s">
        <v>94</v>
      </c>
      <c r="I45" s="96" t="e">
        <f>D45</f>
        <v>#DIV/0!</v>
      </c>
      <c r="J45" s="96" t="s">
        <v>94</v>
      </c>
      <c r="K45" s="547"/>
      <c r="L45" s="97" t="e">
        <f>I45/$I$60</f>
        <v>#DIV/0!</v>
      </c>
      <c r="M45" s="97" t="s">
        <v>94</v>
      </c>
    </row>
    <row r="46" spans="1:1024" s="80" customFormat="1" ht="6" customHeight="1">
      <c r="A46" s="100"/>
      <c r="B46" s="86"/>
      <c r="C46" s="162"/>
      <c r="D46" s="162"/>
      <c r="E46" s="162"/>
      <c r="F46" s="163"/>
      <c r="I46" s="112"/>
      <c r="J46" s="112"/>
      <c r="K46" s="547"/>
      <c r="L46" s="113"/>
      <c r="M46" s="113"/>
    </row>
    <row r="47" spans="1:1024" s="80" customFormat="1" ht="24" customHeight="1">
      <c r="A47" s="94" t="s">
        <v>46</v>
      </c>
      <c r="B47" s="95" t="s">
        <v>127</v>
      </c>
      <c r="C47" s="156"/>
      <c r="D47" s="156"/>
      <c r="E47" s="156"/>
      <c r="F47" s="156"/>
      <c r="H47" s="164"/>
      <c r="I47" s="96">
        <f>C47+D47</f>
        <v>0</v>
      </c>
      <c r="J47" s="96">
        <f>E47+F47</f>
        <v>0</v>
      </c>
      <c r="K47" s="547"/>
      <c r="L47" s="97" t="e">
        <f>I47/$I$60</f>
        <v>#DIV/0!</v>
      </c>
      <c r="M47" s="97" t="e">
        <f>J47/$J$61</f>
        <v>#DIV/0!</v>
      </c>
    </row>
    <row r="48" spans="1:1024" s="80" customFormat="1" ht="6" customHeight="1">
      <c r="A48" s="100"/>
      <c r="B48" s="126"/>
      <c r="C48" s="165"/>
      <c r="D48" s="165"/>
      <c r="E48" s="165"/>
      <c r="F48" s="166"/>
      <c r="I48" s="117"/>
      <c r="J48" s="117"/>
      <c r="K48" s="547"/>
      <c r="L48" s="118"/>
      <c r="M48" s="118"/>
    </row>
    <row r="49" spans="1:13" s="80" customFormat="1" ht="24" customHeight="1">
      <c r="A49" s="94" t="s">
        <v>48</v>
      </c>
      <c r="B49" s="95" t="s">
        <v>128</v>
      </c>
      <c r="C49" s="156"/>
      <c r="D49" s="156"/>
      <c r="E49" s="156"/>
      <c r="F49" s="156"/>
      <c r="I49" s="96">
        <f>C49+D49</f>
        <v>0</v>
      </c>
      <c r="J49" s="96">
        <f>E49+F49</f>
        <v>0</v>
      </c>
      <c r="K49" s="547"/>
      <c r="L49" s="97" t="e">
        <f>I49/$I$60</f>
        <v>#DIV/0!</v>
      </c>
      <c r="M49" s="97" t="e">
        <f>J49/$J$61</f>
        <v>#DIV/0!</v>
      </c>
    </row>
    <row r="50" spans="1:13" s="80" customFormat="1" ht="7.5" customHeight="1">
      <c r="A50" s="100"/>
      <c r="B50" s="115"/>
      <c r="C50" s="131"/>
      <c r="D50" s="131"/>
      <c r="E50" s="131"/>
      <c r="F50" s="132"/>
      <c r="I50" s="117"/>
      <c r="J50" s="117"/>
      <c r="K50" s="547"/>
      <c r="L50" s="117"/>
      <c r="M50" s="117"/>
    </row>
    <row r="51" spans="1:13" s="80" customFormat="1" ht="24" customHeight="1">
      <c r="A51" s="94" t="s">
        <v>129</v>
      </c>
      <c r="B51" s="95" t="s">
        <v>130</v>
      </c>
      <c r="C51" s="156"/>
      <c r="D51" s="156"/>
      <c r="E51" s="156"/>
      <c r="F51" s="156"/>
      <c r="I51" s="96">
        <f>C51+D51</f>
        <v>0</v>
      </c>
      <c r="J51" s="96">
        <f>E51+F51</f>
        <v>0</v>
      </c>
      <c r="K51" s="547"/>
      <c r="L51" s="97" t="e">
        <f>I51/$I$60</f>
        <v>#DIV/0!</v>
      </c>
      <c r="M51" s="97" t="e">
        <f>J51/$J$61</f>
        <v>#DIV/0!</v>
      </c>
    </row>
    <row r="52" spans="1:13" s="80" customFormat="1" ht="7.5" customHeight="1">
      <c r="A52" s="130"/>
      <c r="B52" s="61"/>
      <c r="C52" s="131"/>
      <c r="D52" s="131"/>
      <c r="E52" s="131"/>
      <c r="F52" s="132"/>
      <c r="I52" s="117"/>
      <c r="J52" s="117"/>
      <c r="K52" s="547"/>
      <c r="L52" s="117"/>
      <c r="M52" s="117"/>
    </row>
    <row r="53" spans="1:13" s="80" customFormat="1" ht="30.75" customHeight="1">
      <c r="A53" s="94"/>
      <c r="B53" s="106" t="s">
        <v>131</v>
      </c>
      <c r="C53" s="107">
        <f>ROUND(C9+C16+C47+C49-C51,0)</f>
        <v>0</v>
      </c>
      <c r="D53" s="107" t="e">
        <f>ROUND(D9+D16+D45+D47+D49-D51,0)</f>
        <v>#DIV/0!</v>
      </c>
      <c r="E53" s="107">
        <f>ROUND(E9+E16+E47+E49-E51,0)</f>
        <v>0</v>
      </c>
      <c r="F53" s="107">
        <f>ROUND(F9+F16+F47+F49-F51,0)</f>
        <v>0</v>
      </c>
      <c r="I53" s="96" t="e">
        <f>ROUND(C53+D53-D45,0)</f>
        <v>#DIV/0!</v>
      </c>
      <c r="J53" s="96">
        <f>ROUND(E53+F53,0)</f>
        <v>0</v>
      </c>
      <c r="K53" s="547"/>
      <c r="L53" s="97" t="e">
        <f>I53/$I$60</f>
        <v>#DIV/0!</v>
      </c>
      <c r="M53" s="97" t="e">
        <f>J53/$J$61</f>
        <v>#DIV/0!</v>
      </c>
    </row>
    <row r="54" spans="1:13" s="80" customFormat="1" ht="5.25" customHeight="1">
      <c r="A54" s="130"/>
      <c r="B54" s="61"/>
      <c r="C54" s="131"/>
      <c r="D54" s="131"/>
      <c r="E54" s="131"/>
      <c r="F54" s="132"/>
      <c r="I54" s="117"/>
      <c r="J54" s="117"/>
      <c r="K54" s="547"/>
      <c r="L54" s="117"/>
      <c r="M54" s="117"/>
    </row>
    <row r="55" spans="1:13" s="80" customFormat="1" ht="26.25" hidden="1" customHeight="1">
      <c r="A55" s="171" t="s">
        <v>132</v>
      </c>
      <c r="B55" s="172" t="s">
        <v>133</v>
      </c>
      <c r="C55" s="711"/>
      <c r="D55" s="711"/>
      <c r="E55" s="711"/>
      <c r="F55" s="711"/>
      <c r="I55" s="135" t="e">
        <f>ROUND(I53*C55,0)</f>
        <v>#DIV/0!</v>
      </c>
      <c r="J55" s="136">
        <f>ROUND(J53*E55,0)</f>
        <v>0</v>
      </c>
      <c r="K55" s="547"/>
      <c r="L55" s="137" t="e">
        <f>L53*C55</f>
        <v>#DIV/0!</v>
      </c>
      <c r="M55" s="137" t="e">
        <f>M53*E55</f>
        <v>#DIV/0!</v>
      </c>
    </row>
    <row r="56" spans="1:13" s="80" customFormat="1" ht="6" hidden="1" customHeight="1">
      <c r="A56" s="130"/>
      <c r="B56" s="61"/>
      <c r="C56" s="131"/>
      <c r="D56" s="131"/>
      <c r="E56" s="131"/>
      <c r="F56" s="132"/>
      <c r="I56" s="117"/>
      <c r="J56" s="117"/>
      <c r="K56" s="547"/>
      <c r="L56" s="117"/>
      <c r="M56" s="117"/>
    </row>
    <row r="57" spans="1:13" s="80" customFormat="1" ht="27.75" hidden="1" customHeight="1">
      <c r="A57" s="173"/>
      <c r="B57" s="174" t="s">
        <v>134</v>
      </c>
      <c r="C57" s="175">
        <f>ROUND(C53+C53*C55,0)</f>
        <v>0</v>
      </c>
      <c r="D57" s="175" t="e">
        <f>ROUND(D53+D53*C55,0)</f>
        <v>#DIV/0!</v>
      </c>
      <c r="E57" s="175">
        <f>ROUND(E53+E53*E55,0)</f>
        <v>0</v>
      </c>
      <c r="F57" s="175">
        <f>ROUND(F53+F53*E55,0)</f>
        <v>0</v>
      </c>
      <c r="I57" s="107" t="e">
        <f>ROUND(I53+I55,0)</f>
        <v>#DIV/0!</v>
      </c>
      <c r="J57" s="107">
        <f>ROUND(J53+J55,0)</f>
        <v>0</v>
      </c>
      <c r="K57" s="547"/>
      <c r="L57" s="97" t="e">
        <f>I57/$I$60</f>
        <v>#DIV/0!</v>
      </c>
      <c r="M57" s="97" t="e">
        <f>J57/$J$61</f>
        <v>#DIV/0!</v>
      </c>
    </row>
    <row r="58" spans="1:13" s="80" customFormat="1" ht="7.5" hidden="1" customHeight="1">
      <c r="A58" s="130"/>
      <c r="B58" s="61"/>
      <c r="C58" s="131"/>
      <c r="D58" s="131"/>
      <c r="E58" s="131"/>
      <c r="F58" s="132"/>
      <c r="I58" s="117"/>
      <c r="J58" s="117"/>
      <c r="K58" s="547"/>
      <c r="L58" s="117"/>
      <c r="M58" s="117"/>
    </row>
    <row r="59" spans="1:13" s="80" customFormat="1" ht="28.5" customHeight="1">
      <c r="A59" s="94" t="s">
        <v>135</v>
      </c>
      <c r="B59" s="139" t="s">
        <v>136</v>
      </c>
      <c r="C59" s="155"/>
      <c r="D59" s="9" t="s">
        <v>94</v>
      </c>
      <c r="E59" s="9" t="s">
        <v>94</v>
      </c>
      <c r="F59" s="9" t="s">
        <v>94</v>
      </c>
      <c r="I59" s="9"/>
      <c r="J59" s="9"/>
      <c r="K59" s="547"/>
      <c r="L59" s="93"/>
      <c r="M59" s="93"/>
    </row>
    <row r="60" spans="1:13" s="80" customFormat="1" ht="28.5" customHeight="1">
      <c r="A60" s="94" t="s">
        <v>137</v>
      </c>
      <c r="B60" s="140" t="s">
        <v>138</v>
      </c>
      <c r="C60" s="9" t="s">
        <v>94</v>
      </c>
      <c r="D60" s="155"/>
      <c r="E60" s="9" t="s">
        <v>94</v>
      </c>
      <c r="F60" s="9" t="s">
        <v>94</v>
      </c>
      <c r="I60" s="96">
        <f>D60</f>
        <v>0</v>
      </c>
      <c r="J60" s="96"/>
      <c r="K60" s="547"/>
      <c r="L60" s="93"/>
      <c r="M60" s="93"/>
    </row>
    <row r="61" spans="1:13" s="80" customFormat="1" ht="28.5" customHeight="1">
      <c r="A61" s="94" t="s">
        <v>139</v>
      </c>
      <c r="B61" s="140" t="s">
        <v>140</v>
      </c>
      <c r="C61" s="9" t="s">
        <v>94</v>
      </c>
      <c r="D61" s="9" t="s">
        <v>94</v>
      </c>
      <c r="E61" s="155"/>
      <c r="F61" s="155"/>
      <c r="I61" s="9"/>
      <c r="J61" s="96">
        <f>F61</f>
        <v>0</v>
      </c>
      <c r="K61" s="547"/>
      <c r="L61" s="93"/>
      <c r="M61" s="93"/>
    </row>
    <row r="62" spans="1:13" s="80" customFormat="1" ht="6.75" customHeight="1">
      <c r="B62" s="61"/>
      <c r="C62" s="167"/>
      <c r="D62" s="167"/>
      <c r="E62" s="167"/>
      <c r="F62" s="167"/>
      <c r="I62" s="142"/>
      <c r="J62" s="142"/>
      <c r="K62" s="547"/>
      <c r="L62" s="93"/>
      <c r="M62" s="93"/>
    </row>
    <row r="63" spans="1:13" s="80" customFormat="1" ht="38.25" customHeight="1">
      <c r="B63" s="168"/>
      <c r="C63" s="144" t="s">
        <v>141</v>
      </c>
      <c r="D63" s="144" t="s">
        <v>142</v>
      </c>
      <c r="E63" s="144" t="s">
        <v>143</v>
      </c>
      <c r="F63" s="144" t="s">
        <v>144</v>
      </c>
      <c r="I63" s="144" t="s">
        <v>145</v>
      </c>
      <c r="J63" s="144" t="s">
        <v>146</v>
      </c>
      <c r="K63" s="547"/>
      <c r="L63" s="93"/>
      <c r="M63" s="145"/>
    </row>
    <row r="64" spans="1:13" s="80" customFormat="1" ht="15">
      <c r="B64" s="82" t="s">
        <v>147</v>
      </c>
      <c r="C64" s="147" t="e">
        <f>ROUND(C57/C59,2)</f>
        <v>#DIV/0!</v>
      </c>
      <c r="D64" s="147" t="e">
        <f>ROUND(D57/D60,2)</f>
        <v>#DIV/0!</v>
      </c>
      <c r="E64" s="147" t="e">
        <f>ROUND(E57/E61,2)</f>
        <v>#DIV/0!</v>
      </c>
      <c r="F64" s="147" t="e">
        <f>ROUND(F57/F61,2)</f>
        <v>#DIV/0!</v>
      </c>
      <c r="I64" s="32" t="e">
        <f>I57/I60</f>
        <v>#DIV/0!</v>
      </c>
      <c r="J64" s="32" t="e">
        <f>J57/J61</f>
        <v>#DIV/0!</v>
      </c>
      <c r="K64" s="547"/>
      <c r="L64" s="93"/>
      <c r="M64" s="93"/>
    </row>
    <row r="65" spans="1:13" ht="27.75" customHeight="1">
      <c r="B65" s="168"/>
      <c r="C65" s="709" t="s">
        <v>145</v>
      </c>
      <c r="D65" s="709"/>
      <c r="E65" s="709" t="s">
        <v>146</v>
      </c>
      <c r="F65" s="709"/>
      <c r="G65" s="80"/>
    </row>
    <row r="66" spans="1:13" ht="15">
      <c r="B66" s="82" t="s">
        <v>147</v>
      </c>
      <c r="C66" s="710" t="e">
        <f>C64+D64</f>
        <v>#DIV/0!</v>
      </c>
      <c r="D66" s="710"/>
      <c r="E66" s="710" t="e">
        <f>E64+F64</f>
        <v>#DIV/0!</v>
      </c>
      <c r="F66" s="710"/>
      <c r="G66" s="80"/>
    </row>
    <row r="67" spans="1:13" ht="27" customHeight="1">
      <c r="B67" s="168"/>
      <c r="C67" s="709" t="s">
        <v>148</v>
      </c>
      <c r="D67" s="709"/>
      <c r="E67" s="709"/>
      <c r="F67" s="709"/>
      <c r="G67" s="80"/>
    </row>
    <row r="68" spans="1:13" ht="15">
      <c r="B68" s="82" t="s">
        <v>147</v>
      </c>
      <c r="C68" s="708" t="e">
        <f>C66+E66</f>
        <v>#DIV/0!</v>
      </c>
      <c r="D68" s="708"/>
      <c r="E68" s="708"/>
      <c r="F68" s="708"/>
      <c r="G68" s="80"/>
      <c r="J68" s="153"/>
      <c r="M68" s="169"/>
    </row>
    <row r="69" spans="1:13" ht="7.5" customHeight="1">
      <c r="G69" s="80"/>
      <c r="M69" s="150"/>
    </row>
    <row r="70" spans="1:13" ht="12.75" customHeight="1">
      <c r="C70" s="151"/>
      <c r="D70" s="151"/>
      <c r="E70" s="151"/>
      <c r="F70" s="151"/>
      <c r="G70" s="152"/>
      <c r="J70" s="153"/>
    </row>
    <row r="71" spans="1:13">
      <c r="B71" s="154"/>
      <c r="C71" s="151"/>
      <c r="D71" s="151"/>
      <c r="E71" s="151"/>
      <c r="F71" s="151"/>
      <c r="G71" s="80"/>
    </row>
    <row r="72" spans="1:13" s="31" customFormat="1">
      <c r="A72" s="31" t="str">
        <f>'ūdens bilance'!B25</f>
        <v>Datums: __.__.202_</v>
      </c>
      <c r="G72" s="24"/>
      <c r="H72" s="60"/>
      <c r="I72" s="60"/>
      <c r="K72" s="548"/>
    </row>
    <row r="73" spans="1:13" s="31" customFormat="1">
      <c r="B73" s="61"/>
      <c r="G73" s="24"/>
      <c r="H73" s="41"/>
      <c r="I73" s="41"/>
      <c r="K73" s="548"/>
    </row>
    <row r="74" spans="1:13" s="31" customFormat="1">
      <c r="A74" s="31" t="s">
        <v>51</v>
      </c>
      <c r="G74" s="24"/>
      <c r="H74" s="41"/>
      <c r="I74" s="41"/>
      <c r="K74" s="548"/>
    </row>
    <row r="75" spans="1:13" s="31" customFormat="1">
      <c r="A75" s="42" t="str">
        <f>'ūdens bilance'!B28</f>
        <v>kas tiesīga pārstāvēt Komersantu _________________________________ Vārds Uzvārds</v>
      </c>
      <c r="B75" s="42"/>
      <c r="C75" s="42"/>
      <c r="G75" s="24"/>
      <c r="H75" s="41"/>
      <c r="I75" s="41"/>
      <c r="K75" s="548"/>
    </row>
    <row r="76" spans="1:13" s="31" customFormat="1">
      <c r="B76" s="62" t="s">
        <v>149</v>
      </c>
      <c r="G76" s="24"/>
      <c r="H76" s="41"/>
      <c r="I76" s="41"/>
      <c r="K76" s="548"/>
    </row>
  </sheetData>
  <sheetProtection algorithmName="SHA-512" hashValue="Sc6fWqSb3O9t8QqfUqwrr9iDoaHSXOOb9myxyjJGj+FJO8RK6WRzm+X/BIk29qzpxgJuxfdZC1rsIFwemUpxIw==" saltValue="p6kBOGRA7Hj9AqulSL2JTg==" spinCount="100000" sheet="1" objects="1" scenarios="1" formatCells="0" formatColumns="0" formatRows="0" autoFilter="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76"/>
  <sheetViews>
    <sheetView zoomScaleNormal="100" workbookViewId="0">
      <pane ySplit="8" topLeftCell="A9" activePane="bottomLeft" state="frozen"/>
      <selection pane="bottomLeft"/>
    </sheetView>
  </sheetViews>
  <sheetFormatPr defaultRowHeight="13" outlineLevelCol="1"/>
  <cols>
    <col min="1" max="1" width="6.1796875" style="80" customWidth="1"/>
    <col min="2" max="2" width="72.7265625" style="80" customWidth="1"/>
    <col min="3" max="6" width="18.26953125" style="80" customWidth="1" outlineLevel="1"/>
    <col min="7" max="7" width="9.1796875" style="24" customWidth="1" outlineLevel="1"/>
    <col min="8" max="8" width="2.81640625" style="80" customWidth="1"/>
    <col min="9" max="9" width="17.7265625" style="81" customWidth="1" outlineLevel="1"/>
    <col min="10" max="10" width="18.26953125" style="81" customWidth="1" outlineLevel="1"/>
    <col min="11" max="11" width="9.1796875" style="545" customWidth="1" outlineLevel="1"/>
    <col min="12" max="12" width="17.7265625" style="81" customWidth="1" outlineLevel="1"/>
    <col min="13" max="13" width="18.26953125" style="81" customWidth="1" outlineLevel="1"/>
    <col min="14" max="1025" width="9.1796875" style="80" customWidth="1"/>
  </cols>
  <sheetData>
    <row r="1" spans="1:13" ht="13.5" customHeight="1">
      <c r="F1" s="82"/>
      <c r="G1" s="80"/>
    </row>
    <row r="2" spans="1:13" ht="19.5" customHeight="1">
      <c r="B2" s="83" t="s">
        <v>24</v>
      </c>
      <c r="C2" s="43" t="str">
        <f>'ūdens bilance'!C2</f>
        <v>SIA "________"</v>
      </c>
      <c r="F2" s="84"/>
      <c r="G2" s="80"/>
    </row>
    <row r="3" spans="1:13" ht="19.5" customHeight="1">
      <c r="B3" s="83" t="s">
        <v>26</v>
      </c>
      <c r="C3" s="43" t="str">
        <f>'ūdens bilance'!C3</f>
        <v>___________</v>
      </c>
      <c r="F3" s="85"/>
      <c r="G3" s="80"/>
    </row>
    <row r="4" spans="1:13" ht="6" customHeight="1">
      <c r="F4" s="84"/>
      <c r="G4" s="80"/>
    </row>
    <row r="5" spans="1:13" ht="6" customHeight="1">
      <c r="F5" s="84"/>
      <c r="G5" s="80"/>
    </row>
    <row r="6" spans="1:13" s="80" customFormat="1" ht="30" customHeight="1">
      <c r="B6" s="712" t="s">
        <v>678</v>
      </c>
      <c r="C6" s="712"/>
      <c r="D6" s="712"/>
      <c r="E6" s="712"/>
      <c r="F6" s="712"/>
      <c r="I6" s="713" t="s">
        <v>62</v>
      </c>
      <c r="J6" s="713"/>
      <c r="K6" s="549"/>
      <c r="L6" s="714" t="s">
        <v>63</v>
      </c>
      <c r="M6" s="714"/>
    </row>
    <row r="7" spans="1:13" ht="8.25" customHeight="1">
      <c r="F7" s="84"/>
      <c r="G7" s="80"/>
    </row>
    <row r="8" spans="1:13" ht="26">
      <c r="A8" s="90"/>
      <c r="B8" s="91" t="s">
        <v>64</v>
      </c>
      <c r="C8" s="92" t="s">
        <v>65</v>
      </c>
      <c r="D8" s="92" t="s">
        <v>66</v>
      </c>
      <c r="E8" s="92" t="s">
        <v>67</v>
      </c>
      <c r="F8" s="92" t="s">
        <v>68</v>
      </c>
      <c r="G8" s="86"/>
      <c r="H8" s="86"/>
      <c r="I8" s="92" t="s">
        <v>69</v>
      </c>
      <c r="J8" s="92" t="s">
        <v>70</v>
      </c>
      <c r="K8" s="547"/>
      <c r="L8" s="92" t="s">
        <v>69</v>
      </c>
      <c r="M8" s="92" t="s">
        <v>70</v>
      </c>
    </row>
    <row r="9" spans="1:13" ht="14.5">
      <c r="A9" s="94" t="s">
        <v>71</v>
      </c>
      <c r="B9" s="95" t="s">
        <v>72</v>
      </c>
      <c r="C9" s="96">
        <f>C10+C14</f>
        <v>0</v>
      </c>
      <c r="D9" s="96">
        <f>D10+D14</f>
        <v>0</v>
      </c>
      <c r="E9" s="96">
        <f>E10+E14</f>
        <v>0</v>
      </c>
      <c r="F9" s="96">
        <f>F10+F14</f>
        <v>0</v>
      </c>
      <c r="G9" s="86"/>
      <c r="H9" s="86"/>
      <c r="I9" s="96">
        <f t="shared" ref="I9:I14" si="0">C9+D9</f>
        <v>0</v>
      </c>
      <c r="J9" s="96">
        <f t="shared" ref="J9:J14" si="1">E9+F9</f>
        <v>0</v>
      </c>
      <c r="K9" s="547"/>
      <c r="L9" s="97" t="e">
        <f t="shared" ref="L9:L14" si="2">I9/$I$60</f>
        <v>#DIV/0!</v>
      </c>
      <c r="M9" s="97" t="e">
        <f t="shared" ref="M9:M14" si="3">J9/$J$61</f>
        <v>#DIV/0!</v>
      </c>
    </row>
    <row r="10" spans="1:13" ht="17.25" customHeight="1">
      <c r="A10" s="94" t="s">
        <v>73</v>
      </c>
      <c r="B10" s="98" t="s">
        <v>74</v>
      </c>
      <c r="C10" s="96">
        <f>SUM(C11:C13)</f>
        <v>0</v>
      </c>
      <c r="D10" s="96">
        <f>SUM(D11:D13)</f>
        <v>0</v>
      </c>
      <c r="E10" s="96">
        <f>SUM(E11:E13)</f>
        <v>0</v>
      </c>
      <c r="F10" s="96">
        <f>SUM(F11:F13)</f>
        <v>0</v>
      </c>
      <c r="G10" s="86"/>
      <c r="H10" s="86"/>
      <c r="I10" s="96">
        <f t="shared" si="0"/>
        <v>0</v>
      </c>
      <c r="J10" s="96">
        <f t="shared" si="1"/>
        <v>0</v>
      </c>
      <c r="K10" s="547"/>
      <c r="L10" s="97" t="e">
        <f t="shared" si="2"/>
        <v>#DIV/0!</v>
      </c>
      <c r="M10" s="97" t="e">
        <f t="shared" si="3"/>
        <v>#DIV/0!</v>
      </c>
    </row>
    <row r="11" spans="1:13" s="80" customFormat="1" ht="17.25" customHeight="1">
      <c r="A11" s="94" t="s">
        <v>75</v>
      </c>
      <c r="B11" s="99" t="s">
        <v>76</v>
      </c>
      <c r="C11" s="155"/>
      <c r="D11" s="155"/>
      <c r="E11" s="155"/>
      <c r="F11" s="155"/>
      <c r="I11" s="96">
        <f t="shared" si="0"/>
        <v>0</v>
      </c>
      <c r="J11" s="96">
        <f t="shared" si="1"/>
        <v>0</v>
      </c>
      <c r="K11" s="547"/>
      <c r="L11" s="97" t="e">
        <f t="shared" si="2"/>
        <v>#DIV/0!</v>
      </c>
      <c r="M11" s="97" t="e">
        <f t="shared" si="3"/>
        <v>#DIV/0!</v>
      </c>
    </row>
    <row r="12" spans="1:13" s="80" customFormat="1" ht="17.25" customHeight="1">
      <c r="A12" s="94" t="s">
        <v>77</v>
      </c>
      <c r="B12" s="99" t="s">
        <v>78</v>
      </c>
      <c r="C12" s="155"/>
      <c r="D12" s="155"/>
      <c r="E12" s="155"/>
      <c r="F12" s="155"/>
      <c r="I12" s="96">
        <f t="shared" si="0"/>
        <v>0</v>
      </c>
      <c r="J12" s="96">
        <f t="shared" si="1"/>
        <v>0</v>
      </c>
      <c r="K12" s="547"/>
      <c r="L12" s="97" t="e">
        <f t="shared" si="2"/>
        <v>#DIV/0!</v>
      </c>
      <c r="M12" s="97" t="e">
        <f t="shared" si="3"/>
        <v>#DIV/0!</v>
      </c>
    </row>
    <row r="13" spans="1:13" s="80" customFormat="1" ht="17.25" customHeight="1">
      <c r="A13" s="94" t="s">
        <v>79</v>
      </c>
      <c r="B13" s="99" t="s">
        <v>80</v>
      </c>
      <c r="C13" s="155"/>
      <c r="D13" s="155"/>
      <c r="E13" s="155"/>
      <c r="F13" s="155"/>
      <c r="I13" s="96">
        <f t="shared" si="0"/>
        <v>0</v>
      </c>
      <c r="J13" s="96">
        <f t="shared" si="1"/>
        <v>0</v>
      </c>
      <c r="K13" s="547"/>
      <c r="L13" s="97" t="e">
        <f t="shared" si="2"/>
        <v>#DIV/0!</v>
      </c>
      <c r="M13" s="97" t="e">
        <f t="shared" si="3"/>
        <v>#DIV/0!</v>
      </c>
    </row>
    <row r="14" spans="1:13" s="80" customFormat="1" ht="17.25" customHeight="1">
      <c r="A14" s="94" t="s">
        <v>81</v>
      </c>
      <c r="B14" s="98" t="s">
        <v>82</v>
      </c>
      <c r="C14" s="156"/>
      <c r="D14" s="156"/>
      <c r="E14" s="156"/>
      <c r="F14" s="156"/>
      <c r="I14" s="96">
        <f t="shared" si="0"/>
        <v>0</v>
      </c>
      <c r="J14" s="96">
        <f t="shared" si="1"/>
        <v>0</v>
      </c>
      <c r="K14" s="547"/>
      <c r="L14" s="97" t="e">
        <f t="shared" si="2"/>
        <v>#DIV/0!</v>
      </c>
      <c r="M14" s="97" t="e">
        <f t="shared" si="3"/>
        <v>#DIV/0!</v>
      </c>
    </row>
    <row r="15" spans="1:13" s="80" customFormat="1" ht="6" customHeight="1">
      <c r="A15" s="100"/>
      <c r="B15" s="101"/>
      <c r="C15" s="158"/>
      <c r="D15" s="158"/>
      <c r="E15" s="158"/>
      <c r="F15" s="159"/>
      <c r="I15" s="104"/>
      <c r="J15" s="104"/>
      <c r="K15" s="547"/>
      <c r="L15" s="105"/>
      <c r="M15" s="105"/>
    </row>
    <row r="16" spans="1:13" s="80" customFormat="1" ht="31.5" customHeight="1">
      <c r="A16" s="94"/>
      <c r="B16" s="106" t="s">
        <v>83</v>
      </c>
      <c r="C16" s="107">
        <f>C18+C22+C24</f>
        <v>0</v>
      </c>
      <c r="D16" s="107">
        <f>D18+D22+D24</f>
        <v>0</v>
      </c>
      <c r="E16" s="107">
        <f>E18+E22+E24</f>
        <v>0</v>
      </c>
      <c r="F16" s="107">
        <f>F18+F22+F24</f>
        <v>0</v>
      </c>
      <c r="I16" s="96">
        <f>C16+D16</f>
        <v>0</v>
      </c>
      <c r="J16" s="96">
        <f>E16+F16</f>
        <v>0</v>
      </c>
      <c r="K16" s="547"/>
      <c r="L16" s="97" t="e">
        <f>I16/$I$60</f>
        <v>#DIV/0!</v>
      </c>
      <c r="M16" s="97" t="e">
        <f>J16/$J$61</f>
        <v>#DIV/0!</v>
      </c>
    </row>
    <row r="17" spans="1:13" s="80" customFormat="1" ht="6" customHeight="1">
      <c r="A17" s="100"/>
      <c r="B17" s="101"/>
      <c r="C17" s="158"/>
      <c r="D17" s="158"/>
      <c r="E17" s="158"/>
      <c r="F17" s="158"/>
      <c r="I17" s="104"/>
      <c r="J17" s="104"/>
      <c r="K17" s="547"/>
      <c r="L17" s="105"/>
      <c r="M17" s="105"/>
    </row>
    <row r="18" spans="1:13" s="80" customFormat="1" ht="27.75" customHeight="1">
      <c r="A18" s="94" t="s">
        <v>84</v>
      </c>
      <c r="B18" s="108" t="s">
        <v>85</v>
      </c>
      <c r="C18" s="96">
        <f>C19+C20</f>
        <v>0</v>
      </c>
      <c r="D18" s="96">
        <f>D19+D20</f>
        <v>0</v>
      </c>
      <c r="E18" s="96">
        <f>E19+E20</f>
        <v>0</v>
      </c>
      <c r="F18" s="96">
        <f>F19+F20</f>
        <v>0</v>
      </c>
      <c r="I18" s="96">
        <f>C18+D18</f>
        <v>0</v>
      </c>
      <c r="J18" s="96">
        <f>E18+F18</f>
        <v>0</v>
      </c>
      <c r="K18" s="547"/>
      <c r="L18" s="97" t="e">
        <f>I18/$I$60</f>
        <v>#DIV/0!</v>
      </c>
      <c r="M18" s="97" t="e">
        <f>J18/$J$61</f>
        <v>#DIV/0!</v>
      </c>
    </row>
    <row r="19" spans="1:13" s="80" customFormat="1" ht="18" customHeight="1">
      <c r="A19" s="94" t="s">
        <v>86</v>
      </c>
      <c r="B19" s="99" t="s">
        <v>87</v>
      </c>
      <c r="C19" s="155"/>
      <c r="D19" s="155"/>
      <c r="E19" s="155"/>
      <c r="F19" s="155"/>
      <c r="I19" s="96">
        <f>C19+D19</f>
        <v>0</v>
      </c>
      <c r="J19" s="96">
        <f>E19+F19</f>
        <v>0</v>
      </c>
      <c r="K19" s="547"/>
      <c r="L19" s="97" t="e">
        <f>I19/$I$60</f>
        <v>#DIV/0!</v>
      </c>
      <c r="M19" s="97" t="e">
        <f>J19/$J$61</f>
        <v>#DIV/0!</v>
      </c>
    </row>
    <row r="20" spans="1:13" s="80" customFormat="1" ht="18" customHeight="1">
      <c r="A20" s="94" t="s">
        <v>88</v>
      </c>
      <c r="B20" s="99" t="s">
        <v>538</v>
      </c>
      <c r="C20" s="155"/>
      <c r="D20" s="155"/>
      <c r="E20" s="155"/>
      <c r="F20" s="155"/>
      <c r="I20" s="96">
        <f>C20+D20</f>
        <v>0</v>
      </c>
      <c r="J20" s="96">
        <f>E20+F20</f>
        <v>0</v>
      </c>
      <c r="K20" s="547"/>
      <c r="L20" s="97" t="e">
        <f>I20/$I$60</f>
        <v>#DIV/0!</v>
      </c>
      <c r="M20" s="97" t="e">
        <f>J20/$J$61</f>
        <v>#DIV/0!</v>
      </c>
    </row>
    <row r="21" spans="1:13" s="114" customFormat="1" ht="6" customHeight="1">
      <c r="A21" s="109"/>
      <c r="B21" s="110"/>
      <c r="C21" s="161"/>
      <c r="D21" s="161"/>
      <c r="E21" s="161"/>
      <c r="F21" s="161"/>
      <c r="I21" s="112"/>
      <c r="J21" s="112"/>
      <c r="K21" s="547"/>
      <c r="L21" s="113"/>
      <c r="M21" s="113"/>
    </row>
    <row r="22" spans="1:13" s="80" customFormat="1" ht="25.5" customHeight="1">
      <c r="A22" s="94" t="s">
        <v>89</v>
      </c>
      <c r="B22" s="108" t="s">
        <v>90</v>
      </c>
      <c r="C22" s="156"/>
      <c r="D22" s="156"/>
      <c r="E22" s="156"/>
      <c r="F22" s="156"/>
      <c r="I22" s="96">
        <f>C22+D22</f>
        <v>0</v>
      </c>
      <c r="J22" s="96">
        <f>E22+F22</f>
        <v>0</v>
      </c>
      <c r="K22" s="547"/>
      <c r="L22" s="97" t="e">
        <f>I22/$I$60</f>
        <v>#DIV/0!</v>
      </c>
      <c r="M22" s="97" t="e">
        <f>J22/$J$61</f>
        <v>#DIV/0!</v>
      </c>
    </row>
    <row r="23" spans="1:13" s="80" customFormat="1" ht="6" customHeight="1">
      <c r="A23" s="100"/>
      <c r="B23" s="115"/>
      <c r="C23" s="131"/>
      <c r="D23" s="131"/>
      <c r="E23" s="131"/>
      <c r="F23" s="131"/>
      <c r="I23" s="117"/>
      <c r="J23" s="117"/>
      <c r="K23" s="547"/>
      <c r="L23" s="118"/>
      <c r="M23" s="118"/>
    </row>
    <row r="24" spans="1:13" s="80" customFormat="1" ht="27.75" customHeight="1">
      <c r="A24" s="94" t="s">
        <v>91</v>
      </c>
      <c r="B24" s="108" t="s">
        <v>92</v>
      </c>
      <c r="C24" s="96">
        <f>SUM(C25:C43)</f>
        <v>0</v>
      </c>
      <c r="D24" s="96">
        <f>SUM(D25:D43)</f>
        <v>0</v>
      </c>
      <c r="E24" s="96">
        <f>SUM(E25:E43)</f>
        <v>0</v>
      </c>
      <c r="F24" s="96">
        <f>SUM(F25:F43)</f>
        <v>0</v>
      </c>
      <c r="I24" s="96">
        <f>C24+D24</f>
        <v>0</v>
      </c>
      <c r="J24" s="96">
        <f>E24+F24</f>
        <v>0</v>
      </c>
      <c r="K24" s="547"/>
      <c r="L24" s="97" t="e">
        <f>I24/$I$60</f>
        <v>#DIV/0!</v>
      </c>
      <c r="M24" s="97" t="e">
        <f>J24/$J$61</f>
        <v>#DIV/0!</v>
      </c>
    </row>
    <row r="25" spans="1:13" s="80" customFormat="1" ht="26.5">
      <c r="A25" s="119" t="s">
        <v>34</v>
      </c>
      <c r="B25" s="120" t="s">
        <v>93</v>
      </c>
      <c r="C25" s="156"/>
      <c r="D25" s="121" t="s">
        <v>94</v>
      </c>
      <c r="E25" s="121" t="s">
        <v>94</v>
      </c>
      <c r="F25" s="121" t="s">
        <v>94</v>
      </c>
      <c r="I25" s="121">
        <f>C25</f>
        <v>0</v>
      </c>
      <c r="J25" s="121" t="s">
        <v>94</v>
      </c>
      <c r="K25" s="547"/>
      <c r="L25" s="97" t="e">
        <f>I25/$I$60</f>
        <v>#DIV/0!</v>
      </c>
      <c r="M25" s="97" t="s">
        <v>94</v>
      </c>
    </row>
    <row r="26" spans="1:13" s="80" customFormat="1" ht="26.5">
      <c r="A26" s="119" t="s">
        <v>36</v>
      </c>
      <c r="B26" s="120" t="s">
        <v>95</v>
      </c>
      <c r="C26" s="121" t="s">
        <v>94</v>
      </c>
      <c r="D26" s="121" t="s">
        <v>94</v>
      </c>
      <c r="E26" s="121" t="s">
        <v>94</v>
      </c>
      <c r="F26" s="156"/>
      <c r="I26" s="121" t="s">
        <v>94</v>
      </c>
      <c r="J26" s="121">
        <f>F26</f>
        <v>0</v>
      </c>
      <c r="K26" s="547"/>
      <c r="L26" s="97" t="s">
        <v>94</v>
      </c>
      <c r="M26" s="97" t="e">
        <f t="shared" ref="M26:M43" si="4">J26/$J$61</f>
        <v>#DIV/0!</v>
      </c>
    </row>
    <row r="27" spans="1:13" s="80" customFormat="1" ht="17.25" customHeight="1">
      <c r="A27" s="119" t="s">
        <v>96</v>
      </c>
      <c r="B27" s="99" t="s">
        <v>97</v>
      </c>
      <c r="C27" s="155"/>
      <c r="D27" s="155"/>
      <c r="E27" s="155"/>
      <c r="F27" s="155"/>
      <c r="I27" s="96">
        <f t="shared" ref="I27:I43" si="5">C27+D27</f>
        <v>0</v>
      </c>
      <c r="J27" s="96">
        <f t="shared" ref="J27:J43" si="6">E27+F27</f>
        <v>0</v>
      </c>
      <c r="K27" s="547"/>
      <c r="L27" s="97" t="e">
        <f t="shared" ref="L27:L43" si="7">I27/$I$60</f>
        <v>#DIV/0!</v>
      </c>
      <c r="M27" s="97" t="e">
        <f t="shared" si="4"/>
        <v>#DIV/0!</v>
      </c>
    </row>
    <row r="28" spans="1:13" s="80" customFormat="1" ht="17.25" customHeight="1">
      <c r="A28" s="119" t="s">
        <v>98</v>
      </c>
      <c r="B28" s="99" t="s">
        <v>99</v>
      </c>
      <c r="C28" s="155"/>
      <c r="D28" s="155"/>
      <c r="E28" s="155"/>
      <c r="F28" s="155"/>
      <c r="I28" s="96">
        <f t="shared" si="5"/>
        <v>0</v>
      </c>
      <c r="J28" s="96">
        <f t="shared" si="6"/>
        <v>0</v>
      </c>
      <c r="K28" s="547"/>
      <c r="L28" s="97" t="e">
        <f t="shared" si="7"/>
        <v>#DIV/0!</v>
      </c>
      <c r="M28" s="97" t="e">
        <f t="shared" si="4"/>
        <v>#DIV/0!</v>
      </c>
    </row>
    <row r="29" spans="1:13" s="80" customFormat="1" ht="17.25" customHeight="1">
      <c r="A29" s="119" t="s">
        <v>100</v>
      </c>
      <c r="B29" s="120" t="s">
        <v>101</v>
      </c>
      <c r="C29" s="155"/>
      <c r="D29" s="155"/>
      <c r="E29" s="155"/>
      <c r="F29" s="155"/>
      <c r="I29" s="96">
        <f t="shared" si="5"/>
        <v>0</v>
      </c>
      <c r="J29" s="96">
        <f t="shared" si="6"/>
        <v>0</v>
      </c>
      <c r="K29" s="547"/>
      <c r="L29" s="97" t="e">
        <f t="shared" si="7"/>
        <v>#DIV/0!</v>
      </c>
      <c r="M29" s="97" t="e">
        <f t="shared" si="4"/>
        <v>#DIV/0!</v>
      </c>
    </row>
    <row r="30" spans="1:13" s="80" customFormat="1" ht="17.25" customHeight="1">
      <c r="A30" s="119" t="s">
        <v>102</v>
      </c>
      <c r="B30" s="99" t="s">
        <v>103</v>
      </c>
      <c r="C30" s="155"/>
      <c r="D30" s="155"/>
      <c r="E30" s="155"/>
      <c r="F30" s="155"/>
      <c r="I30" s="96">
        <f t="shared" si="5"/>
        <v>0</v>
      </c>
      <c r="J30" s="96">
        <f t="shared" si="6"/>
        <v>0</v>
      </c>
      <c r="K30" s="547"/>
      <c r="L30" s="97" t="e">
        <f t="shared" si="7"/>
        <v>#DIV/0!</v>
      </c>
      <c r="M30" s="97" t="e">
        <f t="shared" si="4"/>
        <v>#DIV/0!</v>
      </c>
    </row>
    <row r="31" spans="1:13" s="80" customFormat="1" ht="17.25" customHeight="1">
      <c r="A31" s="119" t="s">
        <v>104</v>
      </c>
      <c r="B31" s="99" t="s">
        <v>105</v>
      </c>
      <c r="C31" s="155"/>
      <c r="D31" s="155"/>
      <c r="E31" s="155"/>
      <c r="F31" s="155"/>
      <c r="I31" s="96">
        <f t="shared" si="5"/>
        <v>0</v>
      </c>
      <c r="J31" s="96">
        <f t="shared" si="6"/>
        <v>0</v>
      </c>
      <c r="K31" s="547"/>
      <c r="L31" s="97" t="e">
        <f t="shared" si="7"/>
        <v>#DIV/0!</v>
      </c>
      <c r="M31" s="97" t="e">
        <f t="shared" si="4"/>
        <v>#DIV/0!</v>
      </c>
    </row>
    <row r="32" spans="1:13" s="80" customFormat="1" ht="17.25" customHeight="1">
      <c r="A32" s="119" t="s">
        <v>106</v>
      </c>
      <c r="B32" s="99" t="s">
        <v>107</v>
      </c>
      <c r="C32" s="155"/>
      <c r="D32" s="155"/>
      <c r="E32" s="155"/>
      <c r="F32" s="155"/>
      <c r="I32" s="96">
        <f t="shared" si="5"/>
        <v>0</v>
      </c>
      <c r="J32" s="96">
        <f t="shared" si="6"/>
        <v>0</v>
      </c>
      <c r="K32" s="547"/>
      <c r="L32" s="97" t="e">
        <f t="shared" si="7"/>
        <v>#DIV/0!</v>
      </c>
      <c r="M32" s="97" t="e">
        <f t="shared" si="4"/>
        <v>#DIV/0!</v>
      </c>
    </row>
    <row r="33" spans="1:1024" s="80" customFormat="1" ht="17.25" customHeight="1">
      <c r="A33" s="119" t="s">
        <v>108</v>
      </c>
      <c r="B33" s="99" t="s">
        <v>109</v>
      </c>
      <c r="C33" s="155"/>
      <c r="D33" s="155"/>
      <c r="E33" s="155"/>
      <c r="F33" s="155"/>
      <c r="I33" s="96">
        <f t="shared" si="5"/>
        <v>0</v>
      </c>
      <c r="J33" s="96">
        <f t="shared" si="6"/>
        <v>0</v>
      </c>
      <c r="K33" s="547"/>
      <c r="L33" s="97" t="e">
        <f t="shared" si="7"/>
        <v>#DIV/0!</v>
      </c>
      <c r="M33" s="97" t="e">
        <f t="shared" si="4"/>
        <v>#DIV/0!</v>
      </c>
    </row>
    <row r="34" spans="1:1024" s="80" customFormat="1" ht="17.25" customHeight="1">
      <c r="A34" s="119" t="s">
        <v>110</v>
      </c>
      <c r="B34" s="99" t="s">
        <v>111</v>
      </c>
      <c r="C34" s="155"/>
      <c r="D34" s="155"/>
      <c r="E34" s="155"/>
      <c r="F34" s="155"/>
      <c r="I34" s="96">
        <f t="shared" si="5"/>
        <v>0</v>
      </c>
      <c r="J34" s="96">
        <f t="shared" si="6"/>
        <v>0</v>
      </c>
      <c r="K34" s="547"/>
      <c r="L34" s="97" t="e">
        <f t="shared" si="7"/>
        <v>#DIV/0!</v>
      </c>
      <c r="M34" s="97" t="e">
        <f t="shared" si="4"/>
        <v>#DIV/0!</v>
      </c>
    </row>
    <row r="35" spans="1:1024" s="80" customFormat="1" ht="17.25" customHeight="1">
      <c r="A35" s="119" t="s">
        <v>112</v>
      </c>
      <c r="B35" s="99" t="s">
        <v>113</v>
      </c>
      <c r="C35" s="155"/>
      <c r="D35" s="155"/>
      <c r="E35" s="155"/>
      <c r="F35" s="155"/>
      <c r="I35" s="96">
        <f t="shared" si="5"/>
        <v>0</v>
      </c>
      <c r="J35" s="96">
        <f t="shared" si="6"/>
        <v>0</v>
      </c>
      <c r="K35" s="547"/>
      <c r="L35" s="97" t="e">
        <f t="shared" si="7"/>
        <v>#DIV/0!</v>
      </c>
      <c r="M35" s="97" t="e">
        <f t="shared" si="4"/>
        <v>#DIV/0!</v>
      </c>
    </row>
    <row r="36" spans="1:1024" s="80" customFormat="1" ht="17.25" customHeight="1">
      <c r="A36" s="119" t="s">
        <v>114</v>
      </c>
      <c r="B36" s="99" t="s">
        <v>115</v>
      </c>
      <c r="C36" s="155"/>
      <c r="D36" s="155"/>
      <c r="E36" s="155"/>
      <c r="F36" s="155"/>
      <c r="I36" s="96">
        <f t="shared" si="5"/>
        <v>0</v>
      </c>
      <c r="J36" s="96">
        <f t="shared" si="6"/>
        <v>0</v>
      </c>
      <c r="K36" s="547"/>
      <c r="L36" s="97" t="e">
        <f t="shared" si="7"/>
        <v>#DIV/0!</v>
      </c>
      <c r="M36" s="97" t="e">
        <f t="shared" si="4"/>
        <v>#DIV/0!</v>
      </c>
    </row>
    <row r="37" spans="1:1024" s="80" customFormat="1" ht="17.25" customHeight="1">
      <c r="A37" s="119" t="s">
        <v>116</v>
      </c>
      <c r="B37" s="99" t="s">
        <v>117</v>
      </c>
      <c r="C37" s="155"/>
      <c r="D37" s="155"/>
      <c r="E37" s="155"/>
      <c r="F37" s="155"/>
      <c r="I37" s="96">
        <f t="shared" si="5"/>
        <v>0</v>
      </c>
      <c r="J37" s="96">
        <f t="shared" si="6"/>
        <v>0</v>
      </c>
      <c r="K37" s="547"/>
      <c r="L37" s="97" t="e">
        <f t="shared" si="7"/>
        <v>#DIV/0!</v>
      </c>
      <c r="M37" s="97" t="e">
        <f t="shared" si="4"/>
        <v>#DIV/0!</v>
      </c>
    </row>
    <row r="38" spans="1:1024" s="80" customFormat="1" ht="17.25" customHeight="1">
      <c r="A38" s="119" t="s">
        <v>118</v>
      </c>
      <c r="B38" s="99" t="s">
        <v>119</v>
      </c>
      <c r="C38" s="155"/>
      <c r="D38" s="155"/>
      <c r="E38" s="155"/>
      <c r="F38" s="155"/>
      <c r="I38" s="96">
        <f t="shared" si="5"/>
        <v>0</v>
      </c>
      <c r="J38" s="96">
        <f t="shared" si="6"/>
        <v>0</v>
      </c>
      <c r="K38" s="547"/>
      <c r="L38" s="97" t="e">
        <f t="shared" si="7"/>
        <v>#DIV/0!</v>
      </c>
      <c r="M38" s="97" t="e">
        <f t="shared" si="4"/>
        <v>#DIV/0!</v>
      </c>
    </row>
    <row r="39" spans="1:1024" s="80" customFormat="1" ht="17.25" customHeight="1">
      <c r="A39" s="119" t="s">
        <v>120</v>
      </c>
      <c r="B39" s="99" t="s">
        <v>121</v>
      </c>
      <c r="C39" s="155"/>
      <c r="D39" s="155"/>
      <c r="E39" s="155"/>
      <c r="F39" s="155"/>
      <c r="I39" s="96">
        <f t="shared" si="5"/>
        <v>0</v>
      </c>
      <c r="J39" s="96">
        <f t="shared" si="6"/>
        <v>0</v>
      </c>
      <c r="K39" s="547"/>
      <c r="L39" s="97" t="e">
        <f t="shared" si="7"/>
        <v>#DIV/0!</v>
      </c>
      <c r="M39" s="97" t="e">
        <f t="shared" si="4"/>
        <v>#DIV/0!</v>
      </c>
    </row>
    <row r="40" spans="1:1024" s="557" customFormat="1" ht="17.25" customHeight="1">
      <c r="A40" s="558" t="s">
        <v>446</v>
      </c>
      <c r="B40" s="559" t="s">
        <v>448</v>
      </c>
      <c r="C40" s="563"/>
      <c r="D40" s="563"/>
      <c r="E40" s="563"/>
      <c r="F40" s="563"/>
      <c r="G40" s="547"/>
      <c r="H40" s="547"/>
      <c r="I40" s="561">
        <f t="shared" si="5"/>
        <v>0</v>
      </c>
      <c r="J40" s="561">
        <f t="shared" si="6"/>
        <v>0</v>
      </c>
      <c r="K40" s="547"/>
      <c r="L40" s="562" t="e">
        <f t="shared" si="7"/>
        <v>#DIV/0!</v>
      </c>
      <c r="M40" s="562" t="e">
        <f t="shared" si="4"/>
        <v>#DIV/0!</v>
      </c>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545"/>
      <c r="AV40" s="545"/>
      <c r="AW40" s="545"/>
      <c r="AX40" s="545"/>
      <c r="AY40" s="545"/>
      <c r="AZ40" s="545"/>
      <c r="BA40" s="545"/>
      <c r="BB40" s="545"/>
      <c r="BC40" s="545"/>
      <c r="BD40" s="545"/>
      <c r="BE40" s="545"/>
      <c r="BF40" s="545"/>
      <c r="BG40" s="545"/>
      <c r="BH40" s="545"/>
      <c r="BI40" s="545"/>
      <c r="BJ40" s="545"/>
      <c r="BK40" s="545"/>
      <c r="BL40" s="545"/>
      <c r="BM40" s="545"/>
      <c r="BN40" s="545"/>
      <c r="BO40" s="545"/>
      <c r="BP40" s="545"/>
      <c r="BQ40" s="545"/>
      <c r="BR40" s="545"/>
      <c r="BS40" s="545"/>
      <c r="BT40" s="545"/>
      <c r="BU40" s="545"/>
      <c r="BV40" s="545"/>
      <c r="BW40" s="545"/>
      <c r="BX40" s="545"/>
      <c r="BY40" s="545"/>
      <c r="BZ40" s="545"/>
      <c r="CA40" s="545"/>
      <c r="CB40" s="545"/>
      <c r="CC40" s="545"/>
      <c r="CD40" s="545"/>
      <c r="CE40" s="545"/>
      <c r="CF40" s="545"/>
      <c r="CG40" s="545"/>
      <c r="CH40" s="545"/>
      <c r="CI40" s="545"/>
      <c r="CJ40" s="545"/>
      <c r="CK40" s="545"/>
      <c r="CL40" s="545"/>
      <c r="CM40" s="545"/>
      <c r="CN40" s="545"/>
      <c r="CO40" s="545"/>
      <c r="CP40" s="545"/>
      <c r="CQ40" s="545"/>
      <c r="CR40" s="545"/>
      <c r="CS40" s="545"/>
      <c r="CT40" s="545"/>
      <c r="CU40" s="545"/>
      <c r="CV40" s="545"/>
      <c r="CW40" s="545"/>
      <c r="CX40" s="545"/>
      <c r="CY40" s="545"/>
      <c r="CZ40" s="545"/>
      <c r="DA40" s="545"/>
      <c r="DB40" s="545"/>
      <c r="DC40" s="545"/>
      <c r="DD40" s="545"/>
      <c r="DE40" s="545"/>
      <c r="DF40" s="545"/>
      <c r="DG40" s="545"/>
      <c r="DH40" s="545"/>
      <c r="DI40" s="545"/>
      <c r="DJ40" s="545"/>
      <c r="DK40" s="545"/>
      <c r="DL40" s="545"/>
      <c r="DM40" s="545"/>
      <c r="DN40" s="545"/>
      <c r="DO40" s="545"/>
      <c r="DP40" s="545"/>
      <c r="DQ40" s="545"/>
      <c r="DR40" s="545"/>
      <c r="DS40" s="545"/>
      <c r="DT40" s="545"/>
      <c r="DU40" s="545"/>
      <c r="DV40" s="545"/>
      <c r="DW40" s="545"/>
      <c r="DX40" s="545"/>
      <c r="DY40" s="545"/>
      <c r="DZ40" s="545"/>
      <c r="EA40" s="545"/>
      <c r="EB40" s="545"/>
      <c r="EC40" s="545"/>
      <c r="ED40" s="545"/>
      <c r="EE40" s="545"/>
      <c r="EF40" s="545"/>
      <c r="EG40" s="545"/>
      <c r="EH40" s="545"/>
      <c r="EI40" s="545"/>
      <c r="EJ40" s="545"/>
      <c r="EK40" s="545"/>
      <c r="EL40" s="545"/>
      <c r="EM40" s="545"/>
      <c r="EN40" s="545"/>
      <c r="EO40" s="545"/>
      <c r="EP40" s="545"/>
      <c r="EQ40" s="545"/>
      <c r="ER40" s="545"/>
      <c r="ES40" s="545"/>
      <c r="ET40" s="545"/>
      <c r="EU40" s="545"/>
      <c r="EV40" s="545"/>
      <c r="EW40" s="545"/>
      <c r="EX40" s="545"/>
      <c r="EY40" s="545"/>
      <c r="EZ40" s="545"/>
      <c r="FA40" s="545"/>
      <c r="FB40" s="545"/>
      <c r="FC40" s="545"/>
      <c r="FD40" s="545"/>
      <c r="FE40" s="545"/>
      <c r="FF40" s="545"/>
      <c r="FG40" s="545"/>
      <c r="FH40" s="545"/>
      <c r="FI40" s="545"/>
      <c r="FJ40" s="545"/>
      <c r="FK40" s="545"/>
      <c r="FL40" s="545"/>
      <c r="FM40" s="545"/>
      <c r="FN40" s="545"/>
      <c r="FO40" s="545"/>
      <c r="FP40" s="545"/>
      <c r="FQ40" s="545"/>
      <c r="FR40" s="545"/>
      <c r="FS40" s="545"/>
      <c r="FT40" s="545"/>
      <c r="FU40" s="545"/>
      <c r="FV40" s="545"/>
      <c r="FW40" s="545"/>
      <c r="FX40" s="545"/>
      <c r="FY40" s="545"/>
      <c r="FZ40" s="545"/>
      <c r="GA40" s="545"/>
      <c r="GB40" s="545"/>
      <c r="GC40" s="545"/>
      <c r="GD40" s="545"/>
      <c r="GE40" s="545"/>
      <c r="GF40" s="545"/>
      <c r="GG40" s="545"/>
      <c r="GH40" s="545"/>
      <c r="GI40" s="545"/>
      <c r="GJ40" s="545"/>
      <c r="GK40" s="545"/>
      <c r="GL40" s="545"/>
      <c r="GM40" s="545"/>
      <c r="GN40" s="545"/>
      <c r="GO40" s="545"/>
      <c r="GP40" s="545"/>
      <c r="GQ40" s="545"/>
      <c r="GR40" s="545"/>
      <c r="GS40" s="545"/>
      <c r="GT40" s="545"/>
      <c r="GU40" s="545"/>
      <c r="GV40" s="545"/>
      <c r="GW40" s="545"/>
      <c r="GX40" s="545"/>
      <c r="GY40" s="545"/>
      <c r="GZ40" s="545"/>
      <c r="HA40" s="545"/>
      <c r="HB40" s="545"/>
      <c r="HC40" s="545"/>
      <c r="HD40" s="545"/>
      <c r="HE40" s="545"/>
      <c r="HF40" s="545"/>
      <c r="HG40" s="545"/>
      <c r="HH40" s="545"/>
      <c r="HI40" s="545"/>
      <c r="HJ40" s="545"/>
      <c r="HK40" s="545"/>
      <c r="HL40" s="545"/>
      <c r="HM40" s="545"/>
      <c r="HN40" s="545"/>
      <c r="HO40" s="545"/>
      <c r="HP40" s="545"/>
      <c r="HQ40" s="545"/>
      <c r="HR40" s="545"/>
      <c r="HS40" s="545"/>
      <c r="HT40" s="545"/>
      <c r="HU40" s="545"/>
      <c r="HV40" s="545"/>
      <c r="HW40" s="545"/>
      <c r="HX40" s="545"/>
      <c r="HY40" s="545"/>
      <c r="HZ40" s="545"/>
      <c r="IA40" s="545"/>
      <c r="IB40" s="545"/>
      <c r="IC40" s="545"/>
      <c r="ID40" s="545"/>
      <c r="IE40" s="545"/>
      <c r="IF40" s="545"/>
      <c r="IG40" s="545"/>
      <c r="IH40" s="545"/>
      <c r="II40" s="545"/>
      <c r="IJ40" s="545"/>
      <c r="IK40" s="545"/>
      <c r="IL40" s="545"/>
      <c r="IM40" s="545"/>
      <c r="IN40" s="545"/>
      <c r="IO40" s="545"/>
      <c r="IP40" s="545"/>
      <c r="IQ40" s="545"/>
      <c r="IR40" s="545"/>
      <c r="IS40" s="545"/>
      <c r="IT40" s="545"/>
      <c r="IU40" s="545"/>
      <c r="IV40" s="545"/>
      <c r="IW40" s="545"/>
      <c r="IX40" s="545"/>
      <c r="IY40" s="545"/>
      <c r="IZ40" s="545"/>
      <c r="JA40" s="545"/>
      <c r="JB40" s="545"/>
      <c r="JC40" s="545"/>
      <c r="JD40" s="545"/>
      <c r="JE40" s="545"/>
      <c r="JF40" s="545"/>
      <c r="JG40" s="545"/>
      <c r="JH40" s="545"/>
      <c r="JI40" s="545"/>
      <c r="JJ40" s="545"/>
      <c r="JK40" s="545"/>
      <c r="JL40" s="545"/>
      <c r="JM40" s="545"/>
      <c r="JN40" s="545"/>
      <c r="JO40" s="545"/>
      <c r="JP40" s="545"/>
      <c r="JQ40" s="545"/>
      <c r="JR40" s="545"/>
      <c r="JS40" s="545"/>
      <c r="JT40" s="545"/>
      <c r="JU40" s="545"/>
      <c r="JV40" s="545"/>
      <c r="JW40" s="545"/>
      <c r="JX40" s="545"/>
      <c r="JY40" s="545"/>
      <c r="JZ40" s="545"/>
      <c r="KA40" s="545"/>
      <c r="KB40" s="545"/>
      <c r="KC40" s="545"/>
      <c r="KD40" s="545"/>
      <c r="KE40" s="545"/>
      <c r="KF40" s="545"/>
      <c r="KG40" s="545"/>
      <c r="KH40" s="545"/>
      <c r="KI40" s="545"/>
      <c r="KJ40" s="545"/>
      <c r="KK40" s="545"/>
      <c r="KL40" s="545"/>
      <c r="KM40" s="545"/>
      <c r="KN40" s="545"/>
      <c r="KO40" s="545"/>
      <c r="KP40" s="545"/>
      <c r="KQ40" s="545"/>
      <c r="KR40" s="545"/>
      <c r="KS40" s="545"/>
      <c r="KT40" s="545"/>
      <c r="KU40" s="545"/>
      <c r="KV40" s="545"/>
      <c r="KW40" s="545"/>
      <c r="KX40" s="545"/>
      <c r="KY40" s="545"/>
      <c r="KZ40" s="545"/>
      <c r="LA40" s="545"/>
      <c r="LB40" s="545"/>
      <c r="LC40" s="545"/>
      <c r="LD40" s="545"/>
      <c r="LE40" s="545"/>
      <c r="LF40" s="545"/>
      <c r="LG40" s="545"/>
      <c r="LH40" s="545"/>
      <c r="LI40" s="545"/>
      <c r="LJ40" s="545"/>
      <c r="LK40" s="545"/>
      <c r="LL40" s="545"/>
      <c r="LM40" s="545"/>
      <c r="LN40" s="545"/>
      <c r="LO40" s="545"/>
      <c r="LP40" s="545"/>
      <c r="LQ40" s="545"/>
      <c r="LR40" s="545"/>
      <c r="LS40" s="545"/>
      <c r="LT40" s="545"/>
      <c r="LU40" s="545"/>
      <c r="LV40" s="545"/>
      <c r="LW40" s="545"/>
      <c r="LX40" s="545"/>
      <c r="LY40" s="545"/>
      <c r="LZ40" s="545"/>
      <c r="MA40" s="545"/>
      <c r="MB40" s="545"/>
      <c r="MC40" s="545"/>
      <c r="MD40" s="545"/>
      <c r="ME40" s="545"/>
      <c r="MF40" s="545"/>
      <c r="MG40" s="545"/>
      <c r="MH40" s="545"/>
      <c r="MI40" s="545"/>
      <c r="MJ40" s="545"/>
      <c r="MK40" s="545"/>
      <c r="ML40" s="545"/>
      <c r="MM40" s="545"/>
      <c r="MN40" s="545"/>
      <c r="MO40" s="545"/>
      <c r="MP40" s="545"/>
      <c r="MQ40" s="545"/>
      <c r="MR40" s="545"/>
      <c r="MS40" s="545"/>
      <c r="MT40" s="545"/>
      <c r="MU40" s="545"/>
      <c r="MV40" s="545"/>
      <c r="MW40" s="545"/>
      <c r="MX40" s="545"/>
      <c r="MY40" s="545"/>
      <c r="MZ40" s="545"/>
      <c r="NA40" s="545"/>
      <c r="NB40" s="545"/>
      <c r="NC40" s="545"/>
      <c r="ND40" s="545"/>
      <c r="NE40" s="545"/>
      <c r="NF40" s="545"/>
      <c r="NG40" s="545"/>
      <c r="NH40" s="545"/>
      <c r="NI40" s="545"/>
      <c r="NJ40" s="545"/>
      <c r="NK40" s="545"/>
      <c r="NL40" s="545"/>
      <c r="NM40" s="545"/>
      <c r="NN40" s="545"/>
      <c r="NO40" s="545"/>
      <c r="NP40" s="545"/>
      <c r="NQ40" s="545"/>
      <c r="NR40" s="545"/>
      <c r="NS40" s="545"/>
      <c r="NT40" s="545"/>
      <c r="NU40" s="545"/>
      <c r="NV40" s="545"/>
      <c r="NW40" s="545"/>
      <c r="NX40" s="545"/>
      <c r="NY40" s="545"/>
      <c r="NZ40" s="545"/>
      <c r="OA40" s="545"/>
      <c r="OB40" s="545"/>
      <c r="OC40" s="545"/>
      <c r="OD40" s="545"/>
      <c r="OE40" s="545"/>
      <c r="OF40" s="545"/>
      <c r="OG40" s="545"/>
      <c r="OH40" s="545"/>
      <c r="OI40" s="545"/>
      <c r="OJ40" s="545"/>
      <c r="OK40" s="545"/>
      <c r="OL40" s="545"/>
      <c r="OM40" s="545"/>
      <c r="ON40" s="545"/>
      <c r="OO40" s="545"/>
      <c r="OP40" s="545"/>
      <c r="OQ40" s="545"/>
      <c r="OR40" s="545"/>
      <c r="OS40" s="545"/>
      <c r="OT40" s="545"/>
      <c r="OU40" s="545"/>
      <c r="OV40" s="545"/>
      <c r="OW40" s="545"/>
      <c r="OX40" s="545"/>
      <c r="OY40" s="545"/>
      <c r="OZ40" s="545"/>
      <c r="PA40" s="545"/>
      <c r="PB40" s="545"/>
      <c r="PC40" s="545"/>
      <c r="PD40" s="545"/>
      <c r="PE40" s="545"/>
      <c r="PF40" s="545"/>
      <c r="PG40" s="545"/>
      <c r="PH40" s="545"/>
      <c r="PI40" s="545"/>
      <c r="PJ40" s="545"/>
      <c r="PK40" s="545"/>
      <c r="PL40" s="545"/>
      <c r="PM40" s="545"/>
      <c r="PN40" s="545"/>
      <c r="PO40" s="545"/>
      <c r="PP40" s="545"/>
      <c r="PQ40" s="545"/>
      <c r="PR40" s="545"/>
      <c r="PS40" s="545"/>
      <c r="PT40" s="545"/>
      <c r="PU40" s="545"/>
      <c r="PV40" s="545"/>
      <c r="PW40" s="545"/>
      <c r="PX40" s="545"/>
      <c r="PY40" s="545"/>
      <c r="PZ40" s="545"/>
      <c r="QA40" s="545"/>
      <c r="QB40" s="545"/>
      <c r="QC40" s="545"/>
      <c r="QD40" s="545"/>
      <c r="QE40" s="545"/>
      <c r="QF40" s="545"/>
      <c r="QG40" s="545"/>
      <c r="QH40" s="545"/>
      <c r="QI40" s="545"/>
      <c r="QJ40" s="545"/>
      <c r="QK40" s="545"/>
      <c r="QL40" s="545"/>
      <c r="QM40" s="545"/>
      <c r="QN40" s="545"/>
      <c r="QO40" s="545"/>
      <c r="QP40" s="545"/>
      <c r="QQ40" s="545"/>
      <c r="QR40" s="545"/>
      <c r="QS40" s="545"/>
      <c r="QT40" s="545"/>
      <c r="QU40" s="545"/>
      <c r="QV40" s="545"/>
      <c r="QW40" s="545"/>
      <c r="QX40" s="545"/>
      <c r="QY40" s="545"/>
      <c r="QZ40" s="545"/>
      <c r="RA40" s="545"/>
      <c r="RB40" s="545"/>
      <c r="RC40" s="545"/>
      <c r="RD40" s="545"/>
      <c r="RE40" s="545"/>
      <c r="RF40" s="545"/>
      <c r="RG40" s="545"/>
      <c r="RH40" s="545"/>
      <c r="RI40" s="545"/>
      <c r="RJ40" s="545"/>
      <c r="RK40" s="545"/>
      <c r="RL40" s="545"/>
      <c r="RM40" s="545"/>
      <c r="RN40" s="545"/>
      <c r="RO40" s="545"/>
      <c r="RP40" s="545"/>
      <c r="RQ40" s="545"/>
      <c r="RR40" s="545"/>
      <c r="RS40" s="545"/>
      <c r="RT40" s="545"/>
      <c r="RU40" s="545"/>
      <c r="RV40" s="545"/>
      <c r="RW40" s="545"/>
      <c r="RX40" s="545"/>
      <c r="RY40" s="545"/>
      <c r="RZ40" s="545"/>
      <c r="SA40" s="545"/>
      <c r="SB40" s="545"/>
      <c r="SC40" s="545"/>
      <c r="SD40" s="545"/>
      <c r="SE40" s="545"/>
      <c r="SF40" s="545"/>
      <c r="SG40" s="545"/>
      <c r="SH40" s="545"/>
      <c r="SI40" s="545"/>
      <c r="SJ40" s="545"/>
      <c r="SK40" s="545"/>
      <c r="SL40" s="545"/>
      <c r="SM40" s="545"/>
      <c r="SN40" s="545"/>
      <c r="SO40" s="545"/>
      <c r="SP40" s="545"/>
      <c r="SQ40" s="545"/>
      <c r="SR40" s="545"/>
      <c r="SS40" s="545"/>
      <c r="ST40" s="545"/>
      <c r="SU40" s="545"/>
      <c r="SV40" s="545"/>
      <c r="SW40" s="545"/>
      <c r="SX40" s="545"/>
      <c r="SY40" s="545"/>
      <c r="SZ40" s="545"/>
      <c r="TA40" s="545"/>
      <c r="TB40" s="545"/>
      <c r="TC40" s="545"/>
      <c r="TD40" s="545"/>
      <c r="TE40" s="545"/>
      <c r="TF40" s="545"/>
      <c r="TG40" s="545"/>
      <c r="TH40" s="545"/>
      <c r="TI40" s="545"/>
      <c r="TJ40" s="545"/>
      <c r="TK40" s="545"/>
      <c r="TL40" s="545"/>
      <c r="TM40" s="545"/>
      <c r="TN40" s="545"/>
      <c r="TO40" s="545"/>
      <c r="TP40" s="545"/>
      <c r="TQ40" s="545"/>
      <c r="TR40" s="545"/>
      <c r="TS40" s="545"/>
      <c r="TT40" s="545"/>
      <c r="TU40" s="545"/>
      <c r="TV40" s="545"/>
      <c r="TW40" s="545"/>
      <c r="TX40" s="545"/>
      <c r="TY40" s="545"/>
      <c r="TZ40" s="545"/>
      <c r="UA40" s="545"/>
      <c r="UB40" s="545"/>
      <c r="UC40" s="545"/>
      <c r="UD40" s="545"/>
      <c r="UE40" s="545"/>
      <c r="UF40" s="545"/>
      <c r="UG40" s="545"/>
      <c r="UH40" s="545"/>
      <c r="UI40" s="545"/>
      <c r="UJ40" s="545"/>
      <c r="UK40" s="545"/>
      <c r="UL40" s="545"/>
      <c r="UM40" s="545"/>
      <c r="UN40" s="545"/>
      <c r="UO40" s="545"/>
      <c r="UP40" s="545"/>
      <c r="UQ40" s="545"/>
      <c r="UR40" s="545"/>
      <c r="US40" s="545"/>
      <c r="UT40" s="545"/>
      <c r="UU40" s="545"/>
      <c r="UV40" s="545"/>
      <c r="UW40" s="545"/>
      <c r="UX40" s="545"/>
      <c r="UY40" s="545"/>
      <c r="UZ40" s="545"/>
      <c r="VA40" s="545"/>
      <c r="VB40" s="545"/>
      <c r="VC40" s="545"/>
      <c r="VD40" s="545"/>
      <c r="VE40" s="545"/>
      <c r="VF40" s="545"/>
      <c r="VG40" s="545"/>
      <c r="VH40" s="545"/>
      <c r="VI40" s="545"/>
      <c r="VJ40" s="545"/>
      <c r="VK40" s="545"/>
      <c r="VL40" s="545"/>
      <c r="VM40" s="545"/>
      <c r="VN40" s="545"/>
      <c r="VO40" s="545"/>
      <c r="VP40" s="545"/>
      <c r="VQ40" s="545"/>
      <c r="VR40" s="545"/>
      <c r="VS40" s="545"/>
      <c r="VT40" s="545"/>
      <c r="VU40" s="545"/>
      <c r="VV40" s="545"/>
      <c r="VW40" s="545"/>
      <c r="VX40" s="545"/>
      <c r="VY40" s="545"/>
      <c r="VZ40" s="545"/>
      <c r="WA40" s="545"/>
      <c r="WB40" s="545"/>
      <c r="WC40" s="545"/>
      <c r="WD40" s="545"/>
      <c r="WE40" s="545"/>
      <c r="WF40" s="545"/>
      <c r="WG40" s="545"/>
      <c r="WH40" s="545"/>
      <c r="WI40" s="545"/>
      <c r="WJ40" s="545"/>
      <c r="WK40" s="545"/>
      <c r="WL40" s="545"/>
      <c r="WM40" s="545"/>
      <c r="WN40" s="545"/>
      <c r="WO40" s="545"/>
      <c r="WP40" s="545"/>
      <c r="WQ40" s="545"/>
      <c r="WR40" s="545"/>
      <c r="WS40" s="545"/>
      <c r="WT40" s="545"/>
      <c r="WU40" s="545"/>
      <c r="WV40" s="545"/>
      <c r="WW40" s="545"/>
      <c r="WX40" s="545"/>
      <c r="WY40" s="545"/>
      <c r="WZ40" s="545"/>
      <c r="XA40" s="545"/>
      <c r="XB40" s="545"/>
      <c r="XC40" s="545"/>
      <c r="XD40" s="545"/>
      <c r="XE40" s="545"/>
      <c r="XF40" s="545"/>
      <c r="XG40" s="545"/>
      <c r="XH40" s="545"/>
      <c r="XI40" s="545"/>
      <c r="XJ40" s="545"/>
      <c r="XK40" s="545"/>
      <c r="XL40" s="545"/>
      <c r="XM40" s="545"/>
      <c r="XN40" s="545"/>
      <c r="XO40" s="545"/>
      <c r="XP40" s="545"/>
      <c r="XQ40" s="545"/>
      <c r="XR40" s="545"/>
      <c r="XS40" s="545"/>
      <c r="XT40" s="545"/>
      <c r="XU40" s="545"/>
      <c r="XV40" s="545"/>
      <c r="XW40" s="545"/>
      <c r="XX40" s="545"/>
      <c r="XY40" s="545"/>
      <c r="XZ40" s="545"/>
      <c r="YA40" s="545"/>
      <c r="YB40" s="545"/>
      <c r="YC40" s="545"/>
      <c r="YD40" s="545"/>
      <c r="YE40" s="545"/>
      <c r="YF40" s="545"/>
      <c r="YG40" s="545"/>
      <c r="YH40" s="545"/>
      <c r="YI40" s="545"/>
      <c r="YJ40" s="545"/>
      <c r="YK40" s="545"/>
      <c r="YL40" s="545"/>
      <c r="YM40" s="545"/>
      <c r="YN40" s="545"/>
      <c r="YO40" s="545"/>
      <c r="YP40" s="545"/>
      <c r="YQ40" s="545"/>
      <c r="YR40" s="545"/>
      <c r="YS40" s="545"/>
      <c r="YT40" s="545"/>
      <c r="YU40" s="545"/>
      <c r="YV40" s="545"/>
      <c r="YW40" s="545"/>
      <c r="YX40" s="545"/>
      <c r="YY40" s="545"/>
      <c r="YZ40" s="545"/>
      <c r="ZA40" s="545"/>
      <c r="ZB40" s="545"/>
      <c r="ZC40" s="545"/>
      <c r="ZD40" s="545"/>
      <c r="ZE40" s="545"/>
      <c r="ZF40" s="545"/>
      <c r="ZG40" s="545"/>
      <c r="ZH40" s="545"/>
      <c r="ZI40" s="545"/>
      <c r="ZJ40" s="545"/>
      <c r="ZK40" s="545"/>
      <c r="ZL40" s="545"/>
      <c r="ZM40" s="545"/>
      <c r="ZN40" s="545"/>
      <c r="ZO40" s="545"/>
      <c r="ZP40" s="545"/>
      <c r="ZQ40" s="545"/>
      <c r="ZR40" s="545"/>
      <c r="ZS40" s="545"/>
      <c r="ZT40" s="545"/>
      <c r="ZU40" s="545"/>
      <c r="ZV40" s="545"/>
      <c r="ZW40" s="545"/>
      <c r="ZX40" s="545"/>
      <c r="ZY40" s="545"/>
      <c r="ZZ40" s="545"/>
      <c r="AAA40" s="545"/>
      <c r="AAB40" s="545"/>
      <c r="AAC40" s="545"/>
      <c r="AAD40" s="545"/>
      <c r="AAE40" s="545"/>
      <c r="AAF40" s="545"/>
      <c r="AAG40" s="545"/>
      <c r="AAH40" s="545"/>
      <c r="AAI40" s="545"/>
      <c r="AAJ40" s="545"/>
      <c r="AAK40" s="545"/>
      <c r="AAL40" s="545"/>
      <c r="AAM40" s="545"/>
      <c r="AAN40" s="545"/>
      <c r="AAO40" s="545"/>
      <c r="AAP40" s="545"/>
      <c r="AAQ40" s="545"/>
      <c r="AAR40" s="545"/>
      <c r="AAS40" s="545"/>
      <c r="AAT40" s="545"/>
      <c r="AAU40" s="545"/>
      <c r="AAV40" s="545"/>
      <c r="AAW40" s="545"/>
      <c r="AAX40" s="545"/>
      <c r="AAY40" s="545"/>
      <c r="AAZ40" s="545"/>
      <c r="ABA40" s="545"/>
      <c r="ABB40" s="545"/>
      <c r="ABC40" s="545"/>
      <c r="ABD40" s="545"/>
      <c r="ABE40" s="545"/>
      <c r="ABF40" s="545"/>
      <c r="ABG40" s="545"/>
      <c r="ABH40" s="545"/>
      <c r="ABI40" s="545"/>
      <c r="ABJ40" s="545"/>
      <c r="ABK40" s="545"/>
      <c r="ABL40" s="545"/>
      <c r="ABM40" s="545"/>
      <c r="ABN40" s="545"/>
      <c r="ABO40" s="545"/>
      <c r="ABP40" s="545"/>
      <c r="ABQ40" s="545"/>
      <c r="ABR40" s="545"/>
      <c r="ABS40" s="545"/>
      <c r="ABT40" s="545"/>
      <c r="ABU40" s="545"/>
      <c r="ABV40" s="545"/>
      <c r="ABW40" s="545"/>
      <c r="ABX40" s="545"/>
      <c r="ABY40" s="545"/>
      <c r="ABZ40" s="545"/>
      <c r="ACA40" s="545"/>
      <c r="ACB40" s="545"/>
      <c r="ACC40" s="545"/>
      <c r="ACD40" s="545"/>
      <c r="ACE40" s="545"/>
      <c r="ACF40" s="545"/>
      <c r="ACG40" s="545"/>
      <c r="ACH40" s="545"/>
      <c r="ACI40" s="545"/>
      <c r="ACJ40" s="545"/>
      <c r="ACK40" s="545"/>
      <c r="ACL40" s="545"/>
      <c r="ACM40" s="545"/>
      <c r="ACN40" s="545"/>
      <c r="ACO40" s="545"/>
      <c r="ACP40" s="545"/>
      <c r="ACQ40" s="545"/>
      <c r="ACR40" s="545"/>
      <c r="ACS40" s="545"/>
      <c r="ACT40" s="545"/>
      <c r="ACU40" s="545"/>
      <c r="ACV40" s="545"/>
      <c r="ACW40" s="545"/>
      <c r="ACX40" s="545"/>
      <c r="ACY40" s="545"/>
      <c r="ACZ40" s="545"/>
      <c r="ADA40" s="545"/>
      <c r="ADB40" s="545"/>
      <c r="ADC40" s="545"/>
      <c r="ADD40" s="545"/>
      <c r="ADE40" s="545"/>
      <c r="ADF40" s="545"/>
      <c r="ADG40" s="545"/>
      <c r="ADH40" s="545"/>
      <c r="ADI40" s="545"/>
      <c r="ADJ40" s="545"/>
      <c r="ADK40" s="545"/>
      <c r="ADL40" s="545"/>
      <c r="ADM40" s="545"/>
      <c r="ADN40" s="545"/>
      <c r="ADO40" s="545"/>
      <c r="ADP40" s="545"/>
      <c r="ADQ40" s="545"/>
      <c r="ADR40" s="545"/>
      <c r="ADS40" s="545"/>
      <c r="ADT40" s="545"/>
      <c r="ADU40" s="545"/>
      <c r="ADV40" s="545"/>
      <c r="ADW40" s="545"/>
      <c r="ADX40" s="545"/>
      <c r="ADY40" s="545"/>
      <c r="ADZ40" s="545"/>
      <c r="AEA40" s="545"/>
      <c r="AEB40" s="545"/>
      <c r="AEC40" s="545"/>
      <c r="AED40" s="545"/>
      <c r="AEE40" s="545"/>
      <c r="AEF40" s="545"/>
      <c r="AEG40" s="545"/>
      <c r="AEH40" s="545"/>
      <c r="AEI40" s="545"/>
      <c r="AEJ40" s="545"/>
      <c r="AEK40" s="545"/>
      <c r="AEL40" s="545"/>
      <c r="AEM40" s="545"/>
      <c r="AEN40" s="545"/>
      <c r="AEO40" s="545"/>
      <c r="AEP40" s="545"/>
      <c r="AEQ40" s="545"/>
      <c r="AER40" s="545"/>
      <c r="AES40" s="545"/>
      <c r="AET40" s="545"/>
      <c r="AEU40" s="545"/>
      <c r="AEV40" s="545"/>
      <c r="AEW40" s="545"/>
      <c r="AEX40" s="545"/>
      <c r="AEY40" s="545"/>
      <c r="AEZ40" s="545"/>
      <c r="AFA40" s="545"/>
      <c r="AFB40" s="545"/>
      <c r="AFC40" s="545"/>
      <c r="AFD40" s="545"/>
      <c r="AFE40" s="545"/>
      <c r="AFF40" s="545"/>
      <c r="AFG40" s="545"/>
      <c r="AFH40" s="545"/>
      <c r="AFI40" s="545"/>
      <c r="AFJ40" s="545"/>
      <c r="AFK40" s="545"/>
      <c r="AFL40" s="545"/>
      <c r="AFM40" s="545"/>
      <c r="AFN40" s="545"/>
      <c r="AFO40" s="545"/>
      <c r="AFP40" s="545"/>
      <c r="AFQ40" s="545"/>
      <c r="AFR40" s="545"/>
      <c r="AFS40" s="545"/>
      <c r="AFT40" s="545"/>
      <c r="AFU40" s="545"/>
      <c r="AFV40" s="545"/>
      <c r="AFW40" s="545"/>
      <c r="AFX40" s="545"/>
      <c r="AFY40" s="545"/>
      <c r="AFZ40" s="545"/>
      <c r="AGA40" s="545"/>
      <c r="AGB40" s="545"/>
      <c r="AGC40" s="545"/>
      <c r="AGD40" s="545"/>
      <c r="AGE40" s="545"/>
      <c r="AGF40" s="545"/>
      <c r="AGG40" s="545"/>
      <c r="AGH40" s="545"/>
      <c r="AGI40" s="545"/>
      <c r="AGJ40" s="545"/>
      <c r="AGK40" s="545"/>
      <c r="AGL40" s="545"/>
      <c r="AGM40" s="545"/>
      <c r="AGN40" s="545"/>
      <c r="AGO40" s="545"/>
      <c r="AGP40" s="545"/>
      <c r="AGQ40" s="545"/>
      <c r="AGR40" s="545"/>
      <c r="AGS40" s="545"/>
      <c r="AGT40" s="545"/>
      <c r="AGU40" s="545"/>
      <c r="AGV40" s="545"/>
      <c r="AGW40" s="545"/>
      <c r="AGX40" s="545"/>
      <c r="AGY40" s="545"/>
      <c r="AGZ40" s="545"/>
      <c r="AHA40" s="545"/>
      <c r="AHB40" s="545"/>
      <c r="AHC40" s="545"/>
      <c r="AHD40" s="545"/>
      <c r="AHE40" s="545"/>
      <c r="AHF40" s="545"/>
      <c r="AHG40" s="545"/>
      <c r="AHH40" s="545"/>
      <c r="AHI40" s="545"/>
      <c r="AHJ40" s="545"/>
      <c r="AHK40" s="545"/>
      <c r="AHL40" s="545"/>
      <c r="AHM40" s="545"/>
      <c r="AHN40" s="545"/>
      <c r="AHO40" s="545"/>
      <c r="AHP40" s="545"/>
      <c r="AHQ40" s="545"/>
      <c r="AHR40" s="545"/>
      <c r="AHS40" s="545"/>
      <c r="AHT40" s="545"/>
      <c r="AHU40" s="545"/>
      <c r="AHV40" s="545"/>
      <c r="AHW40" s="545"/>
      <c r="AHX40" s="545"/>
      <c r="AHY40" s="545"/>
      <c r="AHZ40" s="545"/>
      <c r="AIA40" s="545"/>
      <c r="AIB40" s="545"/>
      <c r="AIC40" s="545"/>
      <c r="AID40" s="545"/>
      <c r="AIE40" s="545"/>
      <c r="AIF40" s="545"/>
      <c r="AIG40" s="545"/>
      <c r="AIH40" s="545"/>
      <c r="AII40" s="545"/>
      <c r="AIJ40" s="545"/>
      <c r="AIK40" s="545"/>
      <c r="AIL40" s="545"/>
      <c r="AIM40" s="545"/>
      <c r="AIN40" s="545"/>
      <c r="AIO40" s="545"/>
      <c r="AIP40" s="545"/>
      <c r="AIQ40" s="545"/>
      <c r="AIR40" s="545"/>
      <c r="AIS40" s="545"/>
      <c r="AIT40" s="545"/>
      <c r="AIU40" s="545"/>
      <c r="AIV40" s="545"/>
      <c r="AIW40" s="545"/>
      <c r="AIX40" s="545"/>
      <c r="AIY40" s="545"/>
      <c r="AIZ40" s="545"/>
      <c r="AJA40" s="545"/>
      <c r="AJB40" s="545"/>
      <c r="AJC40" s="545"/>
      <c r="AJD40" s="545"/>
      <c r="AJE40" s="545"/>
      <c r="AJF40" s="545"/>
      <c r="AJG40" s="545"/>
      <c r="AJH40" s="545"/>
      <c r="AJI40" s="545"/>
      <c r="AJJ40" s="545"/>
      <c r="AJK40" s="545"/>
      <c r="AJL40" s="545"/>
      <c r="AJM40" s="545"/>
      <c r="AJN40" s="545"/>
      <c r="AJO40" s="545"/>
      <c r="AJP40" s="545"/>
      <c r="AJQ40" s="545"/>
      <c r="AJR40" s="545"/>
      <c r="AJS40" s="545"/>
      <c r="AJT40" s="545"/>
      <c r="AJU40" s="545"/>
      <c r="AJV40" s="545"/>
      <c r="AJW40" s="545"/>
      <c r="AJX40" s="545"/>
      <c r="AJY40" s="545"/>
      <c r="AJZ40" s="545"/>
      <c r="AKA40" s="545"/>
      <c r="AKB40" s="545"/>
      <c r="AKC40" s="545"/>
      <c r="AKD40" s="545"/>
      <c r="AKE40" s="545"/>
      <c r="AKF40" s="545"/>
      <c r="AKG40" s="545"/>
      <c r="AKH40" s="545"/>
      <c r="AKI40" s="545"/>
      <c r="AKJ40" s="545"/>
      <c r="AKK40" s="545"/>
      <c r="AKL40" s="545"/>
      <c r="AKM40" s="545"/>
      <c r="AKN40" s="545"/>
      <c r="AKO40" s="545"/>
      <c r="AKP40" s="545"/>
      <c r="AKQ40" s="545"/>
      <c r="AKR40" s="545"/>
      <c r="AKS40" s="545"/>
      <c r="AKT40" s="545"/>
      <c r="AKU40" s="545"/>
      <c r="AKV40" s="545"/>
      <c r="AKW40" s="545"/>
      <c r="AKX40" s="545"/>
      <c r="AKY40" s="545"/>
      <c r="AKZ40" s="545"/>
      <c r="ALA40" s="545"/>
      <c r="ALB40" s="545"/>
      <c r="ALC40" s="545"/>
      <c r="ALD40" s="545"/>
      <c r="ALE40" s="545"/>
      <c r="ALF40" s="545"/>
      <c r="ALG40" s="545"/>
      <c r="ALH40" s="545"/>
      <c r="ALI40" s="545"/>
      <c r="ALJ40" s="545"/>
      <c r="ALK40" s="545"/>
      <c r="ALL40" s="545"/>
      <c r="ALM40" s="545"/>
      <c r="ALN40" s="545"/>
      <c r="ALO40" s="545"/>
      <c r="ALP40" s="545"/>
      <c r="ALQ40" s="545"/>
      <c r="ALR40" s="545"/>
      <c r="ALS40" s="545"/>
      <c r="ALT40" s="545"/>
      <c r="ALU40" s="545"/>
      <c r="ALV40" s="545"/>
      <c r="ALW40" s="545"/>
      <c r="ALX40" s="545"/>
      <c r="ALY40" s="545"/>
      <c r="ALZ40" s="545"/>
      <c r="AMA40" s="545"/>
      <c r="AMB40" s="545"/>
      <c r="AMC40" s="545"/>
      <c r="AMD40" s="545"/>
      <c r="AME40" s="545"/>
      <c r="AMF40" s="545"/>
      <c r="AMG40" s="545"/>
      <c r="AMH40" s="545"/>
      <c r="AMI40" s="545"/>
      <c r="AMJ40" s="545"/>
    </row>
    <row r="41" spans="1:1024" s="557" customFormat="1" ht="17.25" customHeight="1">
      <c r="A41" s="558" t="s">
        <v>447</v>
      </c>
      <c r="B41" s="559" t="s">
        <v>449</v>
      </c>
      <c r="C41" s="563"/>
      <c r="D41" s="563"/>
      <c r="E41" s="563"/>
      <c r="F41" s="563"/>
      <c r="G41" s="547"/>
      <c r="H41" s="547"/>
      <c r="I41" s="561">
        <f t="shared" si="5"/>
        <v>0</v>
      </c>
      <c r="J41" s="561">
        <f t="shared" si="6"/>
        <v>0</v>
      </c>
      <c r="K41" s="547"/>
      <c r="L41" s="562" t="e">
        <f t="shared" si="7"/>
        <v>#DIV/0!</v>
      </c>
      <c r="M41" s="562" t="e">
        <f t="shared" si="4"/>
        <v>#DIV/0!</v>
      </c>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c r="AU41" s="545"/>
      <c r="AV41" s="545"/>
      <c r="AW41" s="545"/>
      <c r="AX41" s="545"/>
      <c r="AY41" s="545"/>
      <c r="AZ41" s="545"/>
      <c r="BA41" s="545"/>
      <c r="BB41" s="545"/>
      <c r="BC41" s="545"/>
      <c r="BD41" s="545"/>
      <c r="BE41" s="545"/>
      <c r="BF41" s="545"/>
      <c r="BG41" s="545"/>
      <c r="BH41" s="545"/>
      <c r="BI41" s="545"/>
      <c r="BJ41" s="545"/>
      <c r="BK41" s="545"/>
      <c r="BL41" s="545"/>
      <c r="BM41" s="545"/>
      <c r="BN41" s="545"/>
      <c r="BO41" s="545"/>
      <c r="BP41" s="545"/>
      <c r="BQ41" s="545"/>
      <c r="BR41" s="545"/>
      <c r="BS41" s="545"/>
      <c r="BT41" s="545"/>
      <c r="BU41" s="545"/>
      <c r="BV41" s="545"/>
      <c r="BW41" s="545"/>
      <c r="BX41" s="545"/>
      <c r="BY41" s="545"/>
      <c r="BZ41" s="545"/>
      <c r="CA41" s="545"/>
      <c r="CB41" s="545"/>
      <c r="CC41" s="545"/>
      <c r="CD41" s="545"/>
      <c r="CE41" s="545"/>
      <c r="CF41" s="545"/>
      <c r="CG41" s="545"/>
      <c r="CH41" s="545"/>
      <c r="CI41" s="545"/>
      <c r="CJ41" s="545"/>
      <c r="CK41" s="545"/>
      <c r="CL41" s="545"/>
      <c r="CM41" s="545"/>
      <c r="CN41" s="545"/>
      <c r="CO41" s="545"/>
      <c r="CP41" s="545"/>
      <c r="CQ41" s="545"/>
      <c r="CR41" s="545"/>
      <c r="CS41" s="545"/>
      <c r="CT41" s="545"/>
      <c r="CU41" s="545"/>
      <c r="CV41" s="545"/>
      <c r="CW41" s="545"/>
      <c r="CX41" s="545"/>
      <c r="CY41" s="545"/>
      <c r="CZ41" s="545"/>
      <c r="DA41" s="545"/>
      <c r="DB41" s="545"/>
      <c r="DC41" s="545"/>
      <c r="DD41" s="545"/>
      <c r="DE41" s="545"/>
      <c r="DF41" s="545"/>
      <c r="DG41" s="545"/>
      <c r="DH41" s="545"/>
      <c r="DI41" s="545"/>
      <c r="DJ41" s="545"/>
      <c r="DK41" s="545"/>
      <c r="DL41" s="545"/>
      <c r="DM41" s="545"/>
      <c r="DN41" s="545"/>
      <c r="DO41" s="545"/>
      <c r="DP41" s="545"/>
      <c r="DQ41" s="545"/>
      <c r="DR41" s="545"/>
      <c r="DS41" s="545"/>
      <c r="DT41" s="545"/>
      <c r="DU41" s="545"/>
      <c r="DV41" s="545"/>
      <c r="DW41" s="545"/>
      <c r="DX41" s="545"/>
      <c r="DY41" s="545"/>
      <c r="DZ41" s="545"/>
      <c r="EA41" s="545"/>
      <c r="EB41" s="545"/>
      <c r="EC41" s="545"/>
      <c r="ED41" s="545"/>
      <c r="EE41" s="545"/>
      <c r="EF41" s="545"/>
      <c r="EG41" s="545"/>
      <c r="EH41" s="545"/>
      <c r="EI41" s="545"/>
      <c r="EJ41" s="545"/>
      <c r="EK41" s="545"/>
      <c r="EL41" s="545"/>
      <c r="EM41" s="545"/>
      <c r="EN41" s="545"/>
      <c r="EO41" s="545"/>
      <c r="EP41" s="545"/>
      <c r="EQ41" s="545"/>
      <c r="ER41" s="545"/>
      <c r="ES41" s="545"/>
      <c r="ET41" s="545"/>
      <c r="EU41" s="545"/>
      <c r="EV41" s="545"/>
      <c r="EW41" s="545"/>
      <c r="EX41" s="545"/>
      <c r="EY41" s="545"/>
      <c r="EZ41" s="545"/>
      <c r="FA41" s="545"/>
      <c r="FB41" s="545"/>
      <c r="FC41" s="545"/>
      <c r="FD41" s="545"/>
      <c r="FE41" s="545"/>
      <c r="FF41" s="545"/>
      <c r="FG41" s="545"/>
      <c r="FH41" s="545"/>
      <c r="FI41" s="545"/>
      <c r="FJ41" s="545"/>
      <c r="FK41" s="545"/>
      <c r="FL41" s="545"/>
      <c r="FM41" s="545"/>
      <c r="FN41" s="545"/>
      <c r="FO41" s="545"/>
      <c r="FP41" s="545"/>
      <c r="FQ41" s="545"/>
      <c r="FR41" s="545"/>
      <c r="FS41" s="545"/>
      <c r="FT41" s="545"/>
      <c r="FU41" s="545"/>
      <c r="FV41" s="545"/>
      <c r="FW41" s="545"/>
      <c r="FX41" s="545"/>
      <c r="FY41" s="545"/>
      <c r="FZ41" s="545"/>
      <c r="GA41" s="545"/>
      <c r="GB41" s="545"/>
      <c r="GC41" s="545"/>
      <c r="GD41" s="545"/>
      <c r="GE41" s="545"/>
      <c r="GF41" s="545"/>
      <c r="GG41" s="545"/>
      <c r="GH41" s="545"/>
      <c r="GI41" s="545"/>
      <c r="GJ41" s="545"/>
      <c r="GK41" s="545"/>
      <c r="GL41" s="545"/>
      <c r="GM41" s="545"/>
      <c r="GN41" s="545"/>
      <c r="GO41" s="545"/>
      <c r="GP41" s="545"/>
      <c r="GQ41" s="545"/>
      <c r="GR41" s="545"/>
      <c r="GS41" s="545"/>
      <c r="GT41" s="545"/>
      <c r="GU41" s="545"/>
      <c r="GV41" s="545"/>
      <c r="GW41" s="545"/>
      <c r="GX41" s="545"/>
      <c r="GY41" s="545"/>
      <c r="GZ41" s="545"/>
      <c r="HA41" s="545"/>
      <c r="HB41" s="545"/>
      <c r="HC41" s="545"/>
      <c r="HD41" s="545"/>
      <c r="HE41" s="545"/>
      <c r="HF41" s="545"/>
      <c r="HG41" s="545"/>
      <c r="HH41" s="545"/>
      <c r="HI41" s="545"/>
      <c r="HJ41" s="545"/>
      <c r="HK41" s="545"/>
      <c r="HL41" s="545"/>
      <c r="HM41" s="545"/>
      <c r="HN41" s="545"/>
      <c r="HO41" s="545"/>
      <c r="HP41" s="545"/>
      <c r="HQ41" s="545"/>
      <c r="HR41" s="545"/>
      <c r="HS41" s="545"/>
      <c r="HT41" s="545"/>
      <c r="HU41" s="545"/>
      <c r="HV41" s="545"/>
      <c r="HW41" s="545"/>
      <c r="HX41" s="545"/>
      <c r="HY41" s="545"/>
      <c r="HZ41" s="545"/>
      <c r="IA41" s="545"/>
      <c r="IB41" s="545"/>
      <c r="IC41" s="545"/>
      <c r="ID41" s="545"/>
      <c r="IE41" s="545"/>
      <c r="IF41" s="545"/>
      <c r="IG41" s="545"/>
      <c r="IH41" s="545"/>
      <c r="II41" s="545"/>
      <c r="IJ41" s="545"/>
      <c r="IK41" s="545"/>
      <c r="IL41" s="545"/>
      <c r="IM41" s="545"/>
      <c r="IN41" s="545"/>
      <c r="IO41" s="545"/>
      <c r="IP41" s="545"/>
      <c r="IQ41" s="545"/>
      <c r="IR41" s="545"/>
      <c r="IS41" s="545"/>
      <c r="IT41" s="545"/>
      <c r="IU41" s="545"/>
      <c r="IV41" s="545"/>
      <c r="IW41" s="545"/>
      <c r="IX41" s="545"/>
      <c r="IY41" s="545"/>
      <c r="IZ41" s="545"/>
      <c r="JA41" s="545"/>
      <c r="JB41" s="545"/>
      <c r="JC41" s="545"/>
      <c r="JD41" s="545"/>
      <c r="JE41" s="545"/>
      <c r="JF41" s="545"/>
      <c r="JG41" s="545"/>
      <c r="JH41" s="545"/>
      <c r="JI41" s="545"/>
      <c r="JJ41" s="545"/>
      <c r="JK41" s="545"/>
      <c r="JL41" s="545"/>
      <c r="JM41" s="545"/>
      <c r="JN41" s="545"/>
      <c r="JO41" s="545"/>
      <c r="JP41" s="545"/>
      <c r="JQ41" s="545"/>
      <c r="JR41" s="545"/>
      <c r="JS41" s="545"/>
      <c r="JT41" s="545"/>
      <c r="JU41" s="545"/>
      <c r="JV41" s="545"/>
      <c r="JW41" s="545"/>
      <c r="JX41" s="545"/>
      <c r="JY41" s="545"/>
      <c r="JZ41" s="545"/>
      <c r="KA41" s="545"/>
      <c r="KB41" s="545"/>
      <c r="KC41" s="545"/>
      <c r="KD41" s="545"/>
      <c r="KE41" s="545"/>
      <c r="KF41" s="545"/>
      <c r="KG41" s="545"/>
      <c r="KH41" s="545"/>
      <c r="KI41" s="545"/>
      <c r="KJ41" s="545"/>
      <c r="KK41" s="545"/>
      <c r="KL41" s="545"/>
      <c r="KM41" s="545"/>
      <c r="KN41" s="545"/>
      <c r="KO41" s="545"/>
      <c r="KP41" s="545"/>
      <c r="KQ41" s="545"/>
      <c r="KR41" s="545"/>
      <c r="KS41" s="545"/>
      <c r="KT41" s="545"/>
      <c r="KU41" s="545"/>
      <c r="KV41" s="545"/>
      <c r="KW41" s="545"/>
      <c r="KX41" s="545"/>
      <c r="KY41" s="545"/>
      <c r="KZ41" s="545"/>
      <c r="LA41" s="545"/>
      <c r="LB41" s="545"/>
      <c r="LC41" s="545"/>
      <c r="LD41" s="545"/>
      <c r="LE41" s="545"/>
      <c r="LF41" s="545"/>
      <c r="LG41" s="545"/>
      <c r="LH41" s="545"/>
      <c r="LI41" s="545"/>
      <c r="LJ41" s="545"/>
      <c r="LK41" s="545"/>
      <c r="LL41" s="545"/>
      <c r="LM41" s="545"/>
      <c r="LN41" s="545"/>
      <c r="LO41" s="545"/>
      <c r="LP41" s="545"/>
      <c r="LQ41" s="545"/>
      <c r="LR41" s="545"/>
      <c r="LS41" s="545"/>
      <c r="LT41" s="545"/>
      <c r="LU41" s="545"/>
      <c r="LV41" s="545"/>
      <c r="LW41" s="545"/>
      <c r="LX41" s="545"/>
      <c r="LY41" s="545"/>
      <c r="LZ41" s="545"/>
      <c r="MA41" s="545"/>
      <c r="MB41" s="545"/>
      <c r="MC41" s="545"/>
      <c r="MD41" s="545"/>
      <c r="ME41" s="545"/>
      <c r="MF41" s="545"/>
      <c r="MG41" s="545"/>
      <c r="MH41" s="545"/>
      <c r="MI41" s="545"/>
      <c r="MJ41" s="545"/>
      <c r="MK41" s="545"/>
      <c r="ML41" s="545"/>
      <c r="MM41" s="545"/>
      <c r="MN41" s="545"/>
      <c r="MO41" s="545"/>
      <c r="MP41" s="545"/>
      <c r="MQ41" s="545"/>
      <c r="MR41" s="545"/>
      <c r="MS41" s="545"/>
      <c r="MT41" s="545"/>
      <c r="MU41" s="545"/>
      <c r="MV41" s="545"/>
      <c r="MW41" s="545"/>
      <c r="MX41" s="545"/>
      <c r="MY41" s="545"/>
      <c r="MZ41" s="545"/>
      <c r="NA41" s="545"/>
      <c r="NB41" s="545"/>
      <c r="NC41" s="545"/>
      <c r="ND41" s="545"/>
      <c r="NE41" s="545"/>
      <c r="NF41" s="545"/>
      <c r="NG41" s="545"/>
      <c r="NH41" s="545"/>
      <c r="NI41" s="545"/>
      <c r="NJ41" s="545"/>
      <c r="NK41" s="545"/>
      <c r="NL41" s="545"/>
      <c r="NM41" s="545"/>
      <c r="NN41" s="545"/>
      <c r="NO41" s="545"/>
      <c r="NP41" s="545"/>
      <c r="NQ41" s="545"/>
      <c r="NR41" s="545"/>
      <c r="NS41" s="545"/>
      <c r="NT41" s="545"/>
      <c r="NU41" s="545"/>
      <c r="NV41" s="545"/>
      <c r="NW41" s="545"/>
      <c r="NX41" s="545"/>
      <c r="NY41" s="545"/>
      <c r="NZ41" s="545"/>
      <c r="OA41" s="545"/>
      <c r="OB41" s="545"/>
      <c r="OC41" s="545"/>
      <c r="OD41" s="545"/>
      <c r="OE41" s="545"/>
      <c r="OF41" s="545"/>
      <c r="OG41" s="545"/>
      <c r="OH41" s="545"/>
      <c r="OI41" s="545"/>
      <c r="OJ41" s="545"/>
      <c r="OK41" s="545"/>
      <c r="OL41" s="545"/>
      <c r="OM41" s="545"/>
      <c r="ON41" s="545"/>
      <c r="OO41" s="545"/>
      <c r="OP41" s="545"/>
      <c r="OQ41" s="545"/>
      <c r="OR41" s="545"/>
      <c r="OS41" s="545"/>
      <c r="OT41" s="545"/>
      <c r="OU41" s="545"/>
      <c r="OV41" s="545"/>
      <c r="OW41" s="545"/>
      <c r="OX41" s="545"/>
      <c r="OY41" s="545"/>
      <c r="OZ41" s="545"/>
      <c r="PA41" s="545"/>
      <c r="PB41" s="545"/>
      <c r="PC41" s="545"/>
      <c r="PD41" s="545"/>
      <c r="PE41" s="545"/>
      <c r="PF41" s="545"/>
      <c r="PG41" s="545"/>
      <c r="PH41" s="545"/>
      <c r="PI41" s="545"/>
      <c r="PJ41" s="545"/>
      <c r="PK41" s="545"/>
      <c r="PL41" s="545"/>
      <c r="PM41" s="545"/>
      <c r="PN41" s="545"/>
      <c r="PO41" s="545"/>
      <c r="PP41" s="545"/>
      <c r="PQ41" s="545"/>
      <c r="PR41" s="545"/>
      <c r="PS41" s="545"/>
      <c r="PT41" s="545"/>
      <c r="PU41" s="545"/>
      <c r="PV41" s="545"/>
      <c r="PW41" s="545"/>
      <c r="PX41" s="545"/>
      <c r="PY41" s="545"/>
      <c r="PZ41" s="545"/>
      <c r="QA41" s="545"/>
      <c r="QB41" s="545"/>
      <c r="QC41" s="545"/>
      <c r="QD41" s="545"/>
      <c r="QE41" s="545"/>
      <c r="QF41" s="545"/>
      <c r="QG41" s="545"/>
      <c r="QH41" s="545"/>
      <c r="QI41" s="545"/>
      <c r="QJ41" s="545"/>
      <c r="QK41" s="545"/>
      <c r="QL41" s="545"/>
      <c r="QM41" s="545"/>
      <c r="QN41" s="545"/>
      <c r="QO41" s="545"/>
      <c r="QP41" s="545"/>
      <c r="QQ41" s="545"/>
      <c r="QR41" s="545"/>
      <c r="QS41" s="545"/>
      <c r="QT41" s="545"/>
      <c r="QU41" s="545"/>
      <c r="QV41" s="545"/>
      <c r="QW41" s="545"/>
      <c r="QX41" s="545"/>
      <c r="QY41" s="545"/>
      <c r="QZ41" s="545"/>
      <c r="RA41" s="545"/>
      <c r="RB41" s="545"/>
      <c r="RC41" s="545"/>
      <c r="RD41" s="545"/>
      <c r="RE41" s="545"/>
      <c r="RF41" s="545"/>
      <c r="RG41" s="545"/>
      <c r="RH41" s="545"/>
      <c r="RI41" s="545"/>
      <c r="RJ41" s="545"/>
      <c r="RK41" s="545"/>
      <c r="RL41" s="545"/>
      <c r="RM41" s="545"/>
      <c r="RN41" s="545"/>
      <c r="RO41" s="545"/>
      <c r="RP41" s="545"/>
      <c r="RQ41" s="545"/>
      <c r="RR41" s="545"/>
      <c r="RS41" s="545"/>
      <c r="RT41" s="545"/>
      <c r="RU41" s="545"/>
      <c r="RV41" s="545"/>
      <c r="RW41" s="545"/>
      <c r="RX41" s="545"/>
      <c r="RY41" s="545"/>
      <c r="RZ41" s="545"/>
      <c r="SA41" s="545"/>
      <c r="SB41" s="545"/>
      <c r="SC41" s="545"/>
      <c r="SD41" s="545"/>
      <c r="SE41" s="545"/>
      <c r="SF41" s="545"/>
      <c r="SG41" s="545"/>
      <c r="SH41" s="545"/>
      <c r="SI41" s="545"/>
      <c r="SJ41" s="545"/>
      <c r="SK41" s="545"/>
      <c r="SL41" s="545"/>
      <c r="SM41" s="545"/>
      <c r="SN41" s="545"/>
      <c r="SO41" s="545"/>
      <c r="SP41" s="545"/>
      <c r="SQ41" s="545"/>
      <c r="SR41" s="545"/>
      <c r="SS41" s="545"/>
      <c r="ST41" s="545"/>
      <c r="SU41" s="545"/>
      <c r="SV41" s="545"/>
      <c r="SW41" s="545"/>
      <c r="SX41" s="545"/>
      <c r="SY41" s="545"/>
      <c r="SZ41" s="545"/>
      <c r="TA41" s="545"/>
      <c r="TB41" s="545"/>
      <c r="TC41" s="545"/>
      <c r="TD41" s="545"/>
      <c r="TE41" s="545"/>
      <c r="TF41" s="545"/>
      <c r="TG41" s="545"/>
      <c r="TH41" s="545"/>
      <c r="TI41" s="545"/>
      <c r="TJ41" s="545"/>
      <c r="TK41" s="545"/>
      <c r="TL41" s="545"/>
      <c r="TM41" s="545"/>
      <c r="TN41" s="545"/>
      <c r="TO41" s="545"/>
      <c r="TP41" s="545"/>
      <c r="TQ41" s="545"/>
      <c r="TR41" s="545"/>
      <c r="TS41" s="545"/>
      <c r="TT41" s="545"/>
      <c r="TU41" s="545"/>
      <c r="TV41" s="545"/>
      <c r="TW41" s="545"/>
      <c r="TX41" s="545"/>
      <c r="TY41" s="545"/>
      <c r="TZ41" s="545"/>
      <c r="UA41" s="545"/>
      <c r="UB41" s="545"/>
      <c r="UC41" s="545"/>
      <c r="UD41" s="545"/>
      <c r="UE41" s="545"/>
      <c r="UF41" s="545"/>
      <c r="UG41" s="545"/>
      <c r="UH41" s="545"/>
      <c r="UI41" s="545"/>
      <c r="UJ41" s="545"/>
      <c r="UK41" s="545"/>
      <c r="UL41" s="545"/>
      <c r="UM41" s="545"/>
      <c r="UN41" s="545"/>
      <c r="UO41" s="545"/>
      <c r="UP41" s="545"/>
      <c r="UQ41" s="545"/>
      <c r="UR41" s="545"/>
      <c r="US41" s="545"/>
      <c r="UT41" s="545"/>
      <c r="UU41" s="545"/>
      <c r="UV41" s="545"/>
      <c r="UW41" s="545"/>
      <c r="UX41" s="545"/>
      <c r="UY41" s="545"/>
      <c r="UZ41" s="545"/>
      <c r="VA41" s="545"/>
      <c r="VB41" s="545"/>
      <c r="VC41" s="545"/>
      <c r="VD41" s="545"/>
      <c r="VE41" s="545"/>
      <c r="VF41" s="545"/>
      <c r="VG41" s="545"/>
      <c r="VH41" s="545"/>
      <c r="VI41" s="545"/>
      <c r="VJ41" s="545"/>
      <c r="VK41" s="545"/>
      <c r="VL41" s="545"/>
      <c r="VM41" s="545"/>
      <c r="VN41" s="545"/>
      <c r="VO41" s="545"/>
      <c r="VP41" s="545"/>
      <c r="VQ41" s="545"/>
      <c r="VR41" s="545"/>
      <c r="VS41" s="545"/>
      <c r="VT41" s="545"/>
      <c r="VU41" s="545"/>
      <c r="VV41" s="545"/>
      <c r="VW41" s="545"/>
      <c r="VX41" s="545"/>
      <c r="VY41" s="545"/>
      <c r="VZ41" s="545"/>
      <c r="WA41" s="545"/>
      <c r="WB41" s="545"/>
      <c r="WC41" s="545"/>
      <c r="WD41" s="545"/>
      <c r="WE41" s="545"/>
      <c r="WF41" s="545"/>
      <c r="WG41" s="545"/>
      <c r="WH41" s="545"/>
      <c r="WI41" s="545"/>
      <c r="WJ41" s="545"/>
      <c r="WK41" s="545"/>
      <c r="WL41" s="545"/>
      <c r="WM41" s="545"/>
      <c r="WN41" s="545"/>
      <c r="WO41" s="545"/>
      <c r="WP41" s="545"/>
      <c r="WQ41" s="545"/>
      <c r="WR41" s="545"/>
      <c r="WS41" s="545"/>
      <c r="WT41" s="545"/>
      <c r="WU41" s="545"/>
      <c r="WV41" s="545"/>
      <c r="WW41" s="545"/>
      <c r="WX41" s="545"/>
      <c r="WY41" s="545"/>
      <c r="WZ41" s="545"/>
      <c r="XA41" s="545"/>
      <c r="XB41" s="545"/>
      <c r="XC41" s="545"/>
      <c r="XD41" s="545"/>
      <c r="XE41" s="545"/>
      <c r="XF41" s="545"/>
      <c r="XG41" s="545"/>
      <c r="XH41" s="545"/>
      <c r="XI41" s="545"/>
      <c r="XJ41" s="545"/>
      <c r="XK41" s="545"/>
      <c r="XL41" s="545"/>
      <c r="XM41" s="545"/>
      <c r="XN41" s="545"/>
      <c r="XO41" s="545"/>
      <c r="XP41" s="545"/>
      <c r="XQ41" s="545"/>
      <c r="XR41" s="545"/>
      <c r="XS41" s="545"/>
      <c r="XT41" s="545"/>
      <c r="XU41" s="545"/>
      <c r="XV41" s="545"/>
      <c r="XW41" s="545"/>
      <c r="XX41" s="545"/>
      <c r="XY41" s="545"/>
      <c r="XZ41" s="545"/>
      <c r="YA41" s="545"/>
      <c r="YB41" s="545"/>
      <c r="YC41" s="545"/>
      <c r="YD41" s="545"/>
      <c r="YE41" s="545"/>
      <c r="YF41" s="545"/>
      <c r="YG41" s="545"/>
      <c r="YH41" s="545"/>
      <c r="YI41" s="545"/>
      <c r="YJ41" s="545"/>
      <c r="YK41" s="545"/>
      <c r="YL41" s="545"/>
      <c r="YM41" s="545"/>
      <c r="YN41" s="545"/>
      <c r="YO41" s="545"/>
      <c r="YP41" s="545"/>
      <c r="YQ41" s="545"/>
      <c r="YR41" s="545"/>
      <c r="YS41" s="545"/>
      <c r="YT41" s="545"/>
      <c r="YU41" s="545"/>
      <c r="YV41" s="545"/>
      <c r="YW41" s="545"/>
      <c r="YX41" s="545"/>
      <c r="YY41" s="545"/>
      <c r="YZ41" s="545"/>
      <c r="ZA41" s="545"/>
      <c r="ZB41" s="545"/>
      <c r="ZC41" s="545"/>
      <c r="ZD41" s="545"/>
      <c r="ZE41" s="545"/>
      <c r="ZF41" s="545"/>
      <c r="ZG41" s="545"/>
      <c r="ZH41" s="545"/>
      <c r="ZI41" s="545"/>
      <c r="ZJ41" s="545"/>
      <c r="ZK41" s="545"/>
      <c r="ZL41" s="545"/>
      <c r="ZM41" s="545"/>
      <c r="ZN41" s="545"/>
      <c r="ZO41" s="545"/>
      <c r="ZP41" s="545"/>
      <c r="ZQ41" s="545"/>
      <c r="ZR41" s="545"/>
      <c r="ZS41" s="545"/>
      <c r="ZT41" s="545"/>
      <c r="ZU41" s="545"/>
      <c r="ZV41" s="545"/>
      <c r="ZW41" s="545"/>
      <c r="ZX41" s="545"/>
      <c r="ZY41" s="545"/>
      <c r="ZZ41" s="545"/>
      <c r="AAA41" s="545"/>
      <c r="AAB41" s="545"/>
      <c r="AAC41" s="545"/>
      <c r="AAD41" s="545"/>
      <c r="AAE41" s="545"/>
      <c r="AAF41" s="545"/>
      <c r="AAG41" s="545"/>
      <c r="AAH41" s="545"/>
      <c r="AAI41" s="545"/>
      <c r="AAJ41" s="545"/>
      <c r="AAK41" s="545"/>
      <c r="AAL41" s="545"/>
      <c r="AAM41" s="545"/>
      <c r="AAN41" s="545"/>
      <c r="AAO41" s="545"/>
      <c r="AAP41" s="545"/>
      <c r="AAQ41" s="545"/>
      <c r="AAR41" s="545"/>
      <c r="AAS41" s="545"/>
      <c r="AAT41" s="545"/>
      <c r="AAU41" s="545"/>
      <c r="AAV41" s="545"/>
      <c r="AAW41" s="545"/>
      <c r="AAX41" s="545"/>
      <c r="AAY41" s="545"/>
      <c r="AAZ41" s="545"/>
      <c r="ABA41" s="545"/>
      <c r="ABB41" s="545"/>
      <c r="ABC41" s="545"/>
      <c r="ABD41" s="545"/>
      <c r="ABE41" s="545"/>
      <c r="ABF41" s="545"/>
      <c r="ABG41" s="545"/>
      <c r="ABH41" s="545"/>
      <c r="ABI41" s="545"/>
      <c r="ABJ41" s="545"/>
      <c r="ABK41" s="545"/>
      <c r="ABL41" s="545"/>
      <c r="ABM41" s="545"/>
      <c r="ABN41" s="545"/>
      <c r="ABO41" s="545"/>
      <c r="ABP41" s="545"/>
      <c r="ABQ41" s="545"/>
      <c r="ABR41" s="545"/>
      <c r="ABS41" s="545"/>
      <c r="ABT41" s="545"/>
      <c r="ABU41" s="545"/>
      <c r="ABV41" s="545"/>
      <c r="ABW41" s="545"/>
      <c r="ABX41" s="545"/>
      <c r="ABY41" s="545"/>
      <c r="ABZ41" s="545"/>
      <c r="ACA41" s="545"/>
      <c r="ACB41" s="545"/>
      <c r="ACC41" s="545"/>
      <c r="ACD41" s="545"/>
      <c r="ACE41" s="545"/>
      <c r="ACF41" s="545"/>
      <c r="ACG41" s="545"/>
      <c r="ACH41" s="545"/>
      <c r="ACI41" s="545"/>
      <c r="ACJ41" s="545"/>
      <c r="ACK41" s="545"/>
      <c r="ACL41" s="545"/>
      <c r="ACM41" s="545"/>
      <c r="ACN41" s="545"/>
      <c r="ACO41" s="545"/>
      <c r="ACP41" s="545"/>
      <c r="ACQ41" s="545"/>
      <c r="ACR41" s="545"/>
      <c r="ACS41" s="545"/>
      <c r="ACT41" s="545"/>
      <c r="ACU41" s="545"/>
      <c r="ACV41" s="545"/>
      <c r="ACW41" s="545"/>
      <c r="ACX41" s="545"/>
      <c r="ACY41" s="545"/>
      <c r="ACZ41" s="545"/>
      <c r="ADA41" s="545"/>
      <c r="ADB41" s="545"/>
      <c r="ADC41" s="545"/>
      <c r="ADD41" s="545"/>
      <c r="ADE41" s="545"/>
      <c r="ADF41" s="545"/>
      <c r="ADG41" s="545"/>
      <c r="ADH41" s="545"/>
      <c r="ADI41" s="545"/>
      <c r="ADJ41" s="545"/>
      <c r="ADK41" s="545"/>
      <c r="ADL41" s="545"/>
      <c r="ADM41" s="545"/>
      <c r="ADN41" s="545"/>
      <c r="ADO41" s="545"/>
      <c r="ADP41" s="545"/>
      <c r="ADQ41" s="545"/>
      <c r="ADR41" s="545"/>
      <c r="ADS41" s="545"/>
      <c r="ADT41" s="545"/>
      <c r="ADU41" s="545"/>
      <c r="ADV41" s="545"/>
      <c r="ADW41" s="545"/>
      <c r="ADX41" s="545"/>
      <c r="ADY41" s="545"/>
      <c r="ADZ41" s="545"/>
      <c r="AEA41" s="545"/>
      <c r="AEB41" s="545"/>
      <c r="AEC41" s="545"/>
      <c r="AED41" s="545"/>
      <c r="AEE41" s="545"/>
      <c r="AEF41" s="545"/>
      <c r="AEG41" s="545"/>
      <c r="AEH41" s="545"/>
      <c r="AEI41" s="545"/>
      <c r="AEJ41" s="545"/>
      <c r="AEK41" s="545"/>
      <c r="AEL41" s="545"/>
      <c r="AEM41" s="545"/>
      <c r="AEN41" s="545"/>
      <c r="AEO41" s="545"/>
      <c r="AEP41" s="545"/>
      <c r="AEQ41" s="545"/>
      <c r="AER41" s="545"/>
      <c r="AES41" s="545"/>
      <c r="AET41" s="545"/>
      <c r="AEU41" s="545"/>
      <c r="AEV41" s="545"/>
      <c r="AEW41" s="545"/>
      <c r="AEX41" s="545"/>
      <c r="AEY41" s="545"/>
      <c r="AEZ41" s="545"/>
      <c r="AFA41" s="545"/>
      <c r="AFB41" s="545"/>
      <c r="AFC41" s="545"/>
      <c r="AFD41" s="545"/>
      <c r="AFE41" s="545"/>
      <c r="AFF41" s="545"/>
      <c r="AFG41" s="545"/>
      <c r="AFH41" s="545"/>
      <c r="AFI41" s="545"/>
      <c r="AFJ41" s="545"/>
      <c r="AFK41" s="545"/>
      <c r="AFL41" s="545"/>
      <c r="AFM41" s="545"/>
      <c r="AFN41" s="545"/>
      <c r="AFO41" s="545"/>
      <c r="AFP41" s="545"/>
      <c r="AFQ41" s="545"/>
      <c r="AFR41" s="545"/>
      <c r="AFS41" s="545"/>
      <c r="AFT41" s="545"/>
      <c r="AFU41" s="545"/>
      <c r="AFV41" s="545"/>
      <c r="AFW41" s="545"/>
      <c r="AFX41" s="545"/>
      <c r="AFY41" s="545"/>
      <c r="AFZ41" s="545"/>
      <c r="AGA41" s="545"/>
      <c r="AGB41" s="545"/>
      <c r="AGC41" s="545"/>
      <c r="AGD41" s="545"/>
      <c r="AGE41" s="545"/>
      <c r="AGF41" s="545"/>
      <c r="AGG41" s="545"/>
      <c r="AGH41" s="545"/>
      <c r="AGI41" s="545"/>
      <c r="AGJ41" s="545"/>
      <c r="AGK41" s="545"/>
      <c r="AGL41" s="545"/>
      <c r="AGM41" s="545"/>
      <c r="AGN41" s="545"/>
      <c r="AGO41" s="545"/>
      <c r="AGP41" s="545"/>
      <c r="AGQ41" s="545"/>
      <c r="AGR41" s="545"/>
      <c r="AGS41" s="545"/>
      <c r="AGT41" s="545"/>
      <c r="AGU41" s="545"/>
      <c r="AGV41" s="545"/>
      <c r="AGW41" s="545"/>
      <c r="AGX41" s="545"/>
      <c r="AGY41" s="545"/>
      <c r="AGZ41" s="545"/>
      <c r="AHA41" s="545"/>
      <c r="AHB41" s="545"/>
      <c r="AHC41" s="545"/>
      <c r="AHD41" s="545"/>
      <c r="AHE41" s="545"/>
      <c r="AHF41" s="545"/>
      <c r="AHG41" s="545"/>
      <c r="AHH41" s="545"/>
      <c r="AHI41" s="545"/>
      <c r="AHJ41" s="545"/>
      <c r="AHK41" s="545"/>
      <c r="AHL41" s="545"/>
      <c r="AHM41" s="545"/>
      <c r="AHN41" s="545"/>
      <c r="AHO41" s="545"/>
      <c r="AHP41" s="545"/>
      <c r="AHQ41" s="545"/>
      <c r="AHR41" s="545"/>
      <c r="AHS41" s="545"/>
      <c r="AHT41" s="545"/>
      <c r="AHU41" s="545"/>
      <c r="AHV41" s="545"/>
      <c r="AHW41" s="545"/>
      <c r="AHX41" s="545"/>
      <c r="AHY41" s="545"/>
      <c r="AHZ41" s="545"/>
      <c r="AIA41" s="545"/>
      <c r="AIB41" s="545"/>
      <c r="AIC41" s="545"/>
      <c r="AID41" s="545"/>
      <c r="AIE41" s="545"/>
      <c r="AIF41" s="545"/>
      <c r="AIG41" s="545"/>
      <c r="AIH41" s="545"/>
      <c r="AII41" s="545"/>
      <c r="AIJ41" s="545"/>
      <c r="AIK41" s="545"/>
      <c r="AIL41" s="545"/>
      <c r="AIM41" s="545"/>
      <c r="AIN41" s="545"/>
      <c r="AIO41" s="545"/>
      <c r="AIP41" s="545"/>
      <c r="AIQ41" s="545"/>
      <c r="AIR41" s="545"/>
      <c r="AIS41" s="545"/>
      <c r="AIT41" s="545"/>
      <c r="AIU41" s="545"/>
      <c r="AIV41" s="545"/>
      <c r="AIW41" s="545"/>
      <c r="AIX41" s="545"/>
      <c r="AIY41" s="545"/>
      <c r="AIZ41" s="545"/>
      <c r="AJA41" s="545"/>
      <c r="AJB41" s="545"/>
      <c r="AJC41" s="545"/>
      <c r="AJD41" s="545"/>
      <c r="AJE41" s="545"/>
      <c r="AJF41" s="545"/>
      <c r="AJG41" s="545"/>
      <c r="AJH41" s="545"/>
      <c r="AJI41" s="545"/>
      <c r="AJJ41" s="545"/>
      <c r="AJK41" s="545"/>
      <c r="AJL41" s="545"/>
      <c r="AJM41" s="545"/>
      <c r="AJN41" s="545"/>
      <c r="AJO41" s="545"/>
      <c r="AJP41" s="545"/>
      <c r="AJQ41" s="545"/>
      <c r="AJR41" s="545"/>
      <c r="AJS41" s="545"/>
      <c r="AJT41" s="545"/>
      <c r="AJU41" s="545"/>
      <c r="AJV41" s="545"/>
      <c r="AJW41" s="545"/>
      <c r="AJX41" s="545"/>
      <c r="AJY41" s="545"/>
      <c r="AJZ41" s="545"/>
      <c r="AKA41" s="545"/>
      <c r="AKB41" s="545"/>
      <c r="AKC41" s="545"/>
      <c r="AKD41" s="545"/>
      <c r="AKE41" s="545"/>
      <c r="AKF41" s="545"/>
      <c r="AKG41" s="545"/>
      <c r="AKH41" s="545"/>
      <c r="AKI41" s="545"/>
      <c r="AKJ41" s="545"/>
      <c r="AKK41" s="545"/>
      <c r="AKL41" s="545"/>
      <c r="AKM41" s="545"/>
      <c r="AKN41" s="545"/>
      <c r="AKO41" s="545"/>
      <c r="AKP41" s="545"/>
      <c r="AKQ41" s="545"/>
      <c r="AKR41" s="545"/>
      <c r="AKS41" s="545"/>
      <c r="AKT41" s="545"/>
      <c r="AKU41" s="545"/>
      <c r="AKV41" s="545"/>
      <c r="AKW41" s="545"/>
      <c r="AKX41" s="545"/>
      <c r="AKY41" s="545"/>
      <c r="AKZ41" s="545"/>
      <c r="ALA41" s="545"/>
      <c r="ALB41" s="545"/>
      <c r="ALC41" s="545"/>
      <c r="ALD41" s="545"/>
      <c r="ALE41" s="545"/>
      <c r="ALF41" s="545"/>
      <c r="ALG41" s="545"/>
      <c r="ALH41" s="545"/>
      <c r="ALI41" s="545"/>
      <c r="ALJ41" s="545"/>
      <c r="ALK41" s="545"/>
      <c r="ALL41" s="545"/>
      <c r="ALM41" s="545"/>
      <c r="ALN41" s="545"/>
      <c r="ALO41" s="545"/>
      <c r="ALP41" s="545"/>
      <c r="ALQ41" s="545"/>
      <c r="ALR41" s="545"/>
      <c r="ALS41" s="545"/>
      <c r="ALT41" s="545"/>
      <c r="ALU41" s="545"/>
      <c r="ALV41" s="545"/>
      <c r="ALW41" s="545"/>
      <c r="ALX41" s="545"/>
      <c r="ALY41" s="545"/>
      <c r="ALZ41" s="545"/>
      <c r="AMA41" s="545"/>
      <c r="AMB41" s="545"/>
      <c r="AMC41" s="545"/>
      <c r="AMD41" s="545"/>
      <c r="AME41" s="545"/>
      <c r="AMF41" s="545"/>
      <c r="AMG41" s="545"/>
      <c r="AMH41" s="545"/>
      <c r="AMI41" s="545"/>
      <c r="AMJ41" s="545"/>
    </row>
    <row r="42" spans="1:1024" s="80" customFormat="1" ht="17.25" customHeight="1">
      <c r="A42" s="119" t="s">
        <v>122</v>
      </c>
      <c r="B42" s="99" t="s">
        <v>123</v>
      </c>
      <c r="C42" s="155"/>
      <c r="D42" s="155"/>
      <c r="E42" s="155"/>
      <c r="F42" s="155"/>
      <c r="I42" s="96">
        <f t="shared" si="5"/>
        <v>0</v>
      </c>
      <c r="J42" s="96">
        <f t="shared" si="6"/>
        <v>0</v>
      </c>
      <c r="K42" s="547"/>
      <c r="L42" s="97" t="e">
        <f t="shared" si="7"/>
        <v>#DIV/0!</v>
      </c>
      <c r="M42" s="97" t="e">
        <f t="shared" si="4"/>
        <v>#DIV/0!</v>
      </c>
    </row>
    <row r="43" spans="1:1024" s="80" customFormat="1" ht="17.25" customHeight="1">
      <c r="A43" s="119" t="s">
        <v>124</v>
      </c>
      <c r="B43" s="122" t="s">
        <v>125</v>
      </c>
      <c r="C43" s="155"/>
      <c r="D43" s="155"/>
      <c r="E43" s="155"/>
      <c r="F43" s="155"/>
      <c r="I43" s="96">
        <f t="shared" si="5"/>
        <v>0</v>
      </c>
      <c r="J43" s="96">
        <f t="shared" si="6"/>
        <v>0</v>
      </c>
      <c r="K43" s="547"/>
      <c r="L43" s="97" t="e">
        <f t="shared" si="7"/>
        <v>#DIV/0!</v>
      </c>
      <c r="M43" s="97" t="e">
        <f t="shared" si="4"/>
        <v>#DIV/0!</v>
      </c>
    </row>
    <row r="44" spans="1:1024" s="80" customFormat="1" ht="7.5" customHeight="1">
      <c r="A44" s="100"/>
      <c r="B44" s="86"/>
      <c r="C44" s="162"/>
      <c r="D44" s="162"/>
      <c r="E44" s="162"/>
      <c r="F44" s="163"/>
      <c r="I44" s="112"/>
      <c r="J44" s="112"/>
      <c r="K44" s="547"/>
      <c r="L44" s="113"/>
      <c r="M44" s="113"/>
    </row>
    <row r="45" spans="1:1024" s="80" customFormat="1" ht="27" customHeight="1">
      <c r="A45" s="94" t="s">
        <v>40</v>
      </c>
      <c r="B45" s="95" t="s">
        <v>126</v>
      </c>
      <c r="C45" s="121" t="s">
        <v>94</v>
      </c>
      <c r="D45" s="96" t="e">
        <f>ROUND((C59-D60)*(C53/C59),0)</f>
        <v>#DIV/0!</v>
      </c>
      <c r="E45" s="121" t="s">
        <v>94</v>
      </c>
      <c r="F45" s="121" t="s">
        <v>94</v>
      </c>
      <c r="I45" s="96" t="e">
        <f>D45</f>
        <v>#DIV/0!</v>
      </c>
      <c r="J45" s="96" t="s">
        <v>94</v>
      </c>
      <c r="K45" s="547"/>
      <c r="L45" s="97" t="e">
        <f>I45/$I$60</f>
        <v>#DIV/0!</v>
      </c>
      <c r="M45" s="97" t="s">
        <v>94</v>
      </c>
    </row>
    <row r="46" spans="1:1024" s="80" customFormat="1" ht="6" customHeight="1">
      <c r="A46" s="100"/>
      <c r="B46" s="86"/>
      <c r="C46" s="162"/>
      <c r="D46" s="162"/>
      <c r="E46" s="162"/>
      <c r="F46" s="163"/>
      <c r="I46" s="112"/>
      <c r="J46" s="112"/>
      <c r="K46" s="547"/>
      <c r="L46" s="113"/>
      <c r="M46" s="113"/>
    </row>
    <row r="47" spans="1:1024" s="80" customFormat="1" ht="24" customHeight="1">
      <c r="A47" s="94" t="s">
        <v>46</v>
      </c>
      <c r="B47" s="95" t="s">
        <v>127</v>
      </c>
      <c r="C47" s="156"/>
      <c r="D47" s="156"/>
      <c r="E47" s="156"/>
      <c r="F47" s="156"/>
      <c r="H47" s="164"/>
      <c r="I47" s="96">
        <f>C47+D47</f>
        <v>0</v>
      </c>
      <c r="J47" s="96">
        <f>E47+F47</f>
        <v>0</v>
      </c>
      <c r="K47" s="547"/>
      <c r="L47" s="97" t="e">
        <f>I47/$I$60</f>
        <v>#DIV/0!</v>
      </c>
      <c r="M47" s="97" t="e">
        <f>J47/$J$61</f>
        <v>#DIV/0!</v>
      </c>
    </row>
    <row r="48" spans="1:1024" s="80" customFormat="1" ht="6" customHeight="1">
      <c r="A48" s="100"/>
      <c r="B48" s="126"/>
      <c r="C48" s="165"/>
      <c r="D48" s="165"/>
      <c r="E48" s="165"/>
      <c r="F48" s="166"/>
      <c r="I48" s="117"/>
      <c r="J48" s="117"/>
      <c r="K48" s="547"/>
      <c r="L48" s="118"/>
      <c r="M48" s="118"/>
    </row>
    <row r="49" spans="1:13" s="80" customFormat="1" ht="24" customHeight="1">
      <c r="A49" s="94" t="s">
        <v>48</v>
      </c>
      <c r="B49" s="95" t="s">
        <v>128</v>
      </c>
      <c r="C49" s="156"/>
      <c r="D49" s="156"/>
      <c r="E49" s="156"/>
      <c r="F49" s="156"/>
      <c r="I49" s="96">
        <f>C49+D49</f>
        <v>0</v>
      </c>
      <c r="J49" s="96">
        <f>E49+F49</f>
        <v>0</v>
      </c>
      <c r="K49" s="547"/>
      <c r="L49" s="97" t="e">
        <f>I49/$I$60</f>
        <v>#DIV/0!</v>
      </c>
      <c r="M49" s="97" t="e">
        <f>J49/$J$61</f>
        <v>#DIV/0!</v>
      </c>
    </row>
    <row r="50" spans="1:13" s="80" customFormat="1" ht="7.5" customHeight="1">
      <c r="A50" s="100"/>
      <c r="B50" s="115"/>
      <c r="C50" s="131"/>
      <c r="D50" s="131"/>
      <c r="E50" s="131"/>
      <c r="F50" s="132"/>
      <c r="I50" s="117"/>
      <c r="J50" s="117"/>
      <c r="K50" s="547"/>
      <c r="L50" s="117"/>
      <c r="M50" s="117"/>
    </row>
    <row r="51" spans="1:13" s="80" customFormat="1" ht="24" customHeight="1">
      <c r="A51" s="94" t="s">
        <v>129</v>
      </c>
      <c r="B51" s="95" t="s">
        <v>130</v>
      </c>
      <c r="C51" s="156"/>
      <c r="D51" s="156"/>
      <c r="E51" s="156"/>
      <c r="F51" s="156"/>
      <c r="I51" s="96">
        <f>C51+D51</f>
        <v>0</v>
      </c>
      <c r="J51" s="96">
        <f>E51+F51</f>
        <v>0</v>
      </c>
      <c r="K51" s="547"/>
      <c r="L51" s="97" t="e">
        <f>I51/$I$60</f>
        <v>#DIV/0!</v>
      </c>
      <c r="M51" s="97" t="e">
        <f>J51/$J$61</f>
        <v>#DIV/0!</v>
      </c>
    </row>
    <row r="52" spans="1:13" s="80" customFormat="1" ht="7.5" customHeight="1">
      <c r="A52" s="100"/>
      <c r="B52" s="115"/>
      <c r="C52" s="131"/>
      <c r="D52" s="131"/>
      <c r="E52" s="131"/>
      <c r="F52" s="132"/>
      <c r="I52" s="117"/>
      <c r="J52" s="117"/>
      <c r="K52" s="547"/>
      <c r="L52" s="117"/>
      <c r="M52" s="117"/>
    </row>
    <row r="53" spans="1:13" s="80" customFormat="1" ht="30.75" customHeight="1">
      <c r="A53" s="94"/>
      <c r="B53" s="106" t="s">
        <v>131</v>
      </c>
      <c r="C53" s="107">
        <f>ROUND(C9+C16+C47+C49-C51,0)</f>
        <v>0</v>
      </c>
      <c r="D53" s="107" t="e">
        <f>ROUND(D9+D16+D45+D47+D49-D51,0)</f>
        <v>#DIV/0!</v>
      </c>
      <c r="E53" s="107">
        <f>ROUND(E9+E16+E47+E49-E51,0)</f>
        <v>0</v>
      </c>
      <c r="F53" s="107">
        <f>ROUND(F9+F16+F47+F49-F51,0)</f>
        <v>0</v>
      </c>
      <c r="I53" s="96" t="e">
        <f>ROUND(C53+D53-D45,0)</f>
        <v>#DIV/0!</v>
      </c>
      <c r="J53" s="96">
        <f>ROUND(E53+F53,0)</f>
        <v>0</v>
      </c>
      <c r="K53" s="547"/>
      <c r="L53" s="97" t="e">
        <f>I53/$I$60</f>
        <v>#DIV/0!</v>
      </c>
      <c r="M53" s="97" t="e">
        <f>J53/$J$61</f>
        <v>#DIV/0!</v>
      </c>
    </row>
    <row r="54" spans="1:13" s="80" customFormat="1" ht="5.25" customHeight="1">
      <c r="A54" s="100"/>
      <c r="B54" s="115"/>
      <c r="C54" s="131"/>
      <c r="D54" s="131"/>
      <c r="E54" s="131"/>
      <c r="F54" s="132"/>
      <c r="I54" s="117"/>
      <c r="J54" s="117"/>
      <c r="K54" s="547"/>
      <c r="L54" s="117"/>
      <c r="M54" s="117"/>
    </row>
    <row r="55" spans="1:13" s="80" customFormat="1" ht="26.25" hidden="1" customHeight="1">
      <c r="A55" s="94" t="s">
        <v>132</v>
      </c>
      <c r="B55" s="134" t="s">
        <v>133</v>
      </c>
      <c r="C55" s="711"/>
      <c r="D55" s="711"/>
      <c r="E55" s="711"/>
      <c r="F55" s="711"/>
      <c r="I55" s="135" t="e">
        <f>ROUND(I53*C55,0)</f>
        <v>#DIV/0!</v>
      </c>
      <c r="J55" s="136">
        <f>ROUND(J53*E55,0)</f>
        <v>0</v>
      </c>
      <c r="K55" s="547"/>
      <c r="L55" s="137" t="e">
        <f>L53*C55</f>
        <v>#DIV/0!</v>
      </c>
      <c r="M55" s="137" t="e">
        <f>M53*E55</f>
        <v>#DIV/0!</v>
      </c>
    </row>
    <row r="56" spans="1:13" s="80" customFormat="1" ht="6" hidden="1" customHeight="1">
      <c r="A56" s="100"/>
      <c r="B56" s="115"/>
      <c r="C56" s="131"/>
      <c r="D56" s="131"/>
      <c r="E56" s="131"/>
      <c r="F56" s="132"/>
      <c r="I56" s="117"/>
      <c r="J56" s="117"/>
      <c r="K56" s="547"/>
      <c r="L56" s="117"/>
      <c r="M56" s="117"/>
    </row>
    <row r="57" spans="1:13" s="80" customFormat="1" ht="27.75" hidden="1" customHeight="1">
      <c r="A57" s="138"/>
      <c r="B57" s="106" t="s">
        <v>134</v>
      </c>
      <c r="C57" s="175">
        <f>ROUND(C53+C53*C55,0)</f>
        <v>0</v>
      </c>
      <c r="D57" s="175" t="e">
        <f>ROUND(D53+D53*C55,0)</f>
        <v>#DIV/0!</v>
      </c>
      <c r="E57" s="175">
        <f>ROUND(E53+E53*E55,0)</f>
        <v>0</v>
      </c>
      <c r="F57" s="175">
        <f>ROUND(F53+F53*E55,0)</f>
        <v>0</v>
      </c>
      <c r="I57" s="107" t="e">
        <f>ROUND(I53+I55,0)</f>
        <v>#DIV/0!</v>
      </c>
      <c r="J57" s="107">
        <f>ROUND(J53+J55,0)</f>
        <v>0</v>
      </c>
      <c r="K57" s="547"/>
      <c r="L57" s="97" t="e">
        <f>I57/$I$60</f>
        <v>#DIV/0!</v>
      </c>
      <c r="M57" s="97" t="e">
        <f>J57/$J$61</f>
        <v>#DIV/0!</v>
      </c>
    </row>
    <row r="58" spans="1:13" s="80" customFormat="1" ht="7.5" hidden="1" customHeight="1">
      <c r="A58" s="100"/>
      <c r="B58" s="115"/>
      <c r="C58" s="131"/>
      <c r="D58" s="131"/>
      <c r="E58" s="131"/>
      <c r="F58" s="132"/>
      <c r="I58" s="117"/>
      <c r="J58" s="117"/>
      <c r="K58" s="547"/>
      <c r="L58" s="117"/>
      <c r="M58" s="117"/>
    </row>
    <row r="59" spans="1:13" s="80" customFormat="1" ht="28.5" customHeight="1">
      <c r="A59" s="94" t="s">
        <v>135</v>
      </c>
      <c r="B59" s="139" t="s">
        <v>136</v>
      </c>
      <c r="C59" s="155"/>
      <c r="D59" s="9" t="s">
        <v>94</v>
      </c>
      <c r="E59" s="9" t="s">
        <v>94</v>
      </c>
      <c r="F59" s="9" t="s">
        <v>94</v>
      </c>
      <c r="I59" s="9"/>
      <c r="J59" s="9"/>
      <c r="K59" s="547"/>
      <c r="L59" s="93"/>
      <c r="M59" s="93"/>
    </row>
    <row r="60" spans="1:13" s="80" customFormat="1" ht="28.5" customHeight="1">
      <c r="A60" s="94" t="s">
        <v>137</v>
      </c>
      <c r="B60" s="140" t="s">
        <v>138</v>
      </c>
      <c r="C60" s="9" t="s">
        <v>94</v>
      </c>
      <c r="D60" s="155"/>
      <c r="E60" s="9" t="s">
        <v>94</v>
      </c>
      <c r="F60" s="9" t="s">
        <v>94</v>
      </c>
      <c r="I60" s="96">
        <f>D60</f>
        <v>0</v>
      </c>
      <c r="J60" s="96"/>
      <c r="K60" s="547"/>
      <c r="L60" s="93"/>
      <c r="M60" s="93"/>
    </row>
    <row r="61" spans="1:13" s="80" customFormat="1" ht="28.5" customHeight="1">
      <c r="A61" s="94" t="s">
        <v>139</v>
      </c>
      <c r="B61" s="140" t="s">
        <v>140</v>
      </c>
      <c r="C61" s="9" t="s">
        <v>94</v>
      </c>
      <c r="D61" s="9" t="s">
        <v>94</v>
      </c>
      <c r="E61" s="155"/>
      <c r="F61" s="155"/>
      <c r="I61" s="9"/>
      <c r="J61" s="96">
        <f>F61</f>
        <v>0</v>
      </c>
      <c r="K61" s="547"/>
      <c r="L61" s="93"/>
      <c r="M61" s="93"/>
    </row>
    <row r="62" spans="1:13" s="80" customFormat="1" ht="6.75" customHeight="1">
      <c r="B62" s="61"/>
      <c r="C62" s="167"/>
      <c r="D62" s="167"/>
      <c r="E62" s="167"/>
      <c r="F62" s="167"/>
      <c r="I62" s="142"/>
      <c r="J62" s="142"/>
      <c r="K62" s="547"/>
      <c r="L62" s="93"/>
      <c r="M62" s="93"/>
    </row>
    <row r="63" spans="1:13" s="80" customFormat="1" ht="38.25" customHeight="1">
      <c r="B63" s="168"/>
      <c r="C63" s="144" t="s">
        <v>141</v>
      </c>
      <c r="D63" s="144" t="s">
        <v>142</v>
      </c>
      <c r="E63" s="144" t="s">
        <v>143</v>
      </c>
      <c r="F63" s="144" t="s">
        <v>144</v>
      </c>
      <c r="I63" s="144" t="s">
        <v>145</v>
      </c>
      <c r="J63" s="144" t="s">
        <v>146</v>
      </c>
      <c r="K63" s="547"/>
      <c r="L63" s="93"/>
      <c r="M63" s="145"/>
    </row>
    <row r="64" spans="1:13" s="80" customFormat="1" ht="15">
      <c r="B64" s="82" t="s">
        <v>147</v>
      </c>
      <c r="C64" s="147" t="e">
        <f>ROUND(C57/C59,2)</f>
        <v>#DIV/0!</v>
      </c>
      <c r="D64" s="147" t="e">
        <f>ROUND(D57/D60,2)</f>
        <v>#DIV/0!</v>
      </c>
      <c r="E64" s="147" t="e">
        <f>ROUND(E57/E61,2)</f>
        <v>#DIV/0!</v>
      </c>
      <c r="F64" s="147" t="e">
        <f>ROUND(F57/F61,2)</f>
        <v>#DIV/0!</v>
      </c>
      <c r="I64" s="32" t="e">
        <f>I57/I60</f>
        <v>#DIV/0!</v>
      </c>
      <c r="J64" s="32" t="e">
        <f>J57/J61</f>
        <v>#DIV/0!</v>
      </c>
      <c r="K64" s="547"/>
      <c r="L64" s="93"/>
      <c r="M64" s="93"/>
    </row>
    <row r="65" spans="1:13" ht="27.75" customHeight="1">
      <c r="B65" s="168"/>
      <c r="C65" s="709" t="s">
        <v>145</v>
      </c>
      <c r="D65" s="709"/>
      <c r="E65" s="709" t="s">
        <v>146</v>
      </c>
      <c r="F65" s="709"/>
      <c r="G65" s="80"/>
    </row>
    <row r="66" spans="1:13" ht="15">
      <c r="B66" s="82" t="s">
        <v>147</v>
      </c>
      <c r="C66" s="710" t="e">
        <f>C64+D64</f>
        <v>#DIV/0!</v>
      </c>
      <c r="D66" s="710"/>
      <c r="E66" s="710" t="e">
        <f>E64+F64</f>
        <v>#DIV/0!</v>
      </c>
      <c r="F66" s="710"/>
      <c r="G66" s="80"/>
    </row>
    <row r="67" spans="1:13" ht="27" customHeight="1">
      <c r="B67" s="168"/>
      <c r="C67" s="709" t="s">
        <v>148</v>
      </c>
      <c r="D67" s="709"/>
      <c r="E67" s="709"/>
      <c r="F67" s="709"/>
      <c r="G67" s="80"/>
    </row>
    <row r="68" spans="1:13" ht="15">
      <c r="B68" s="82" t="s">
        <v>147</v>
      </c>
      <c r="C68" s="708" t="e">
        <f>C66+E66</f>
        <v>#DIV/0!</v>
      </c>
      <c r="D68" s="708"/>
      <c r="E68" s="708"/>
      <c r="F68" s="708"/>
      <c r="G68" s="80"/>
      <c r="J68" s="153"/>
      <c r="M68" s="169"/>
    </row>
    <row r="69" spans="1:13" ht="7.5" customHeight="1">
      <c r="G69" s="80"/>
      <c r="M69" s="150"/>
    </row>
    <row r="70" spans="1:13" ht="12.75" customHeight="1">
      <c r="C70" s="151"/>
      <c r="D70" s="151"/>
      <c r="E70" s="151"/>
      <c r="F70" s="151"/>
      <c r="G70" s="152"/>
      <c r="J70" s="153"/>
    </row>
    <row r="71" spans="1:13">
      <c r="B71" s="154"/>
      <c r="C71" s="151"/>
      <c r="D71" s="151"/>
      <c r="E71" s="151"/>
      <c r="F71" s="151"/>
      <c r="G71" s="80"/>
    </row>
    <row r="72" spans="1:13" s="31" customFormat="1">
      <c r="A72" s="31" t="str">
        <f>'ūdens bilance'!B25</f>
        <v>Datums: __.__.202_</v>
      </c>
      <c r="G72" s="24"/>
      <c r="H72" s="60"/>
      <c r="I72" s="60"/>
      <c r="K72" s="548"/>
    </row>
    <row r="73" spans="1:13" s="31" customFormat="1">
      <c r="B73" s="61"/>
      <c r="G73" s="24"/>
      <c r="H73" s="41"/>
      <c r="I73" s="41"/>
      <c r="K73" s="548"/>
    </row>
    <row r="74" spans="1:13" s="31" customFormat="1">
      <c r="A74" s="31" t="s">
        <v>51</v>
      </c>
      <c r="G74" s="24"/>
      <c r="H74" s="41"/>
      <c r="I74" s="41"/>
      <c r="K74" s="548"/>
    </row>
    <row r="75" spans="1:13" s="31" customFormat="1">
      <c r="A75" s="42" t="str">
        <f>'ūdens bilance'!B28</f>
        <v>kas tiesīga pārstāvēt Komersantu _________________________________ Vārds Uzvārds</v>
      </c>
      <c r="B75" s="42"/>
      <c r="C75" s="42"/>
      <c r="G75" s="24"/>
      <c r="H75" s="41"/>
      <c r="I75" s="41"/>
      <c r="K75" s="548"/>
    </row>
    <row r="76" spans="1:13" s="31" customFormat="1">
      <c r="B76" s="62" t="s">
        <v>149</v>
      </c>
      <c r="G76" s="24"/>
      <c r="H76" s="41"/>
      <c r="I76" s="41"/>
      <c r="K76" s="548"/>
    </row>
  </sheetData>
  <sheetProtection algorithmName="SHA-512" hashValue="WPlzd8Sf2GG/XOaWPcDw9WBjBuxUDdNWBzimZJamiAhIAOdtI4epOL9f3noqVAsFu0KN9nEjA+kj4U73uqcR4g==" saltValue="eUmgEU9bCPAqMZneEseeHA==" spinCount="100000" sheet="1" objects="1" scenarios="1" formatCells="0" formatColumns="0" formatRows="0" autoFilter="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B638-1780-42C2-9A04-00A1E1EA8F5B}">
  <sheetPr>
    <tabColor theme="4" tint="0.59999389629810485"/>
    <pageSetUpPr fitToPage="1"/>
  </sheetPr>
  <dimension ref="A1:AMK46"/>
  <sheetViews>
    <sheetView zoomScale="90" zoomScaleNormal="90" workbookViewId="0">
      <pane ySplit="8" topLeftCell="A9" activePane="bottomLeft" state="frozen"/>
      <selection pane="bottomLeft"/>
    </sheetView>
  </sheetViews>
  <sheetFormatPr defaultRowHeight="13" outlineLevelCol="1"/>
  <cols>
    <col min="1" max="1" width="72.7265625" style="81" customWidth="1"/>
    <col min="2" max="5" width="18.26953125" style="81" customWidth="1" outlineLevel="1"/>
    <col min="6" max="6" width="9.1796875" style="24" customWidth="1" outlineLevel="1"/>
    <col min="7" max="7" width="2.81640625" style="81" customWidth="1"/>
    <col min="8" max="8" width="17.7265625" style="81" customWidth="1" outlineLevel="1"/>
    <col min="9" max="10" width="18.26953125" style="81" customWidth="1" outlineLevel="1"/>
    <col min="11" max="11" width="9.1796875" style="545" customWidth="1" outlineLevel="1"/>
    <col min="12" max="12" width="17.7265625" style="81" customWidth="1" outlineLevel="1"/>
    <col min="13" max="13" width="18.26953125" style="81" customWidth="1" outlineLevel="1"/>
    <col min="14" max="1024" width="9.1796875" style="81" customWidth="1"/>
  </cols>
  <sheetData>
    <row r="1" spans="1:1025" ht="13.5" customHeight="1">
      <c r="E1" s="82"/>
      <c r="F1" s="81"/>
    </row>
    <row r="2" spans="1:1025" ht="19.5" customHeight="1">
      <c r="A2" s="83" t="s">
        <v>24</v>
      </c>
      <c r="B2" s="43" t="str">
        <f>'ūdens bilance'!C2</f>
        <v>SIA "________"</v>
      </c>
      <c r="E2" s="84"/>
      <c r="F2" s="81"/>
    </row>
    <row r="3" spans="1:1025" ht="19.5" customHeight="1">
      <c r="A3" s="83" t="s">
        <v>26</v>
      </c>
      <c r="B3" s="43" t="str">
        <f>'ūdens bilance'!C3</f>
        <v>___________</v>
      </c>
      <c r="E3" s="85"/>
      <c r="F3" s="81"/>
    </row>
    <row r="4" spans="1:1025" ht="6" customHeight="1">
      <c r="E4" s="84"/>
      <c r="F4" s="81"/>
    </row>
    <row r="5" spans="1:1025" ht="6" customHeight="1">
      <c r="E5" s="84"/>
      <c r="F5" s="81"/>
    </row>
    <row r="6" spans="1:1025" ht="30" customHeight="1">
      <c r="A6" s="719" t="s">
        <v>470</v>
      </c>
      <c r="B6" s="719"/>
      <c r="C6" s="719"/>
      <c r="D6" s="719"/>
      <c r="E6" s="719"/>
      <c r="F6" s="89"/>
      <c r="G6" s="89"/>
      <c r="H6" s="715" t="s">
        <v>62</v>
      </c>
      <c r="I6" s="716"/>
      <c r="J6" s="716"/>
      <c r="K6" s="546"/>
      <c r="L6" s="707" t="s">
        <v>63</v>
      </c>
      <c r="M6" s="707"/>
    </row>
    <row r="7" spans="1:1025" ht="8.25" customHeight="1">
      <c r="A7" s="89"/>
      <c r="B7" s="89"/>
      <c r="C7" s="89"/>
      <c r="D7" s="89"/>
      <c r="E7" s="88"/>
      <c r="F7" s="89"/>
      <c r="G7" s="89"/>
      <c r="H7" s="89"/>
      <c r="I7" s="89"/>
      <c r="J7" s="89"/>
      <c r="K7" s="547"/>
      <c r="L7" s="89"/>
      <c r="M7" s="89"/>
    </row>
    <row r="8" spans="1:1025" s="81" customFormat="1" ht="26">
      <c r="A8" s="91" t="s">
        <v>64</v>
      </c>
      <c r="B8" s="92" t="s">
        <v>65</v>
      </c>
      <c r="C8" s="92" t="s">
        <v>66</v>
      </c>
      <c r="D8" s="92" t="s">
        <v>67</v>
      </c>
      <c r="E8" s="92" t="s">
        <v>68</v>
      </c>
      <c r="F8" s="89"/>
      <c r="G8" s="89"/>
      <c r="H8" s="6" t="s">
        <v>69</v>
      </c>
      <c r="I8" s="6" t="s">
        <v>70</v>
      </c>
      <c r="J8" s="6" t="s">
        <v>457</v>
      </c>
      <c r="K8" s="547"/>
      <c r="L8" s="92" t="s">
        <v>69</v>
      </c>
      <c r="M8" s="92" t="s">
        <v>70</v>
      </c>
      <c r="AMK8"/>
    </row>
    <row r="9" spans="1:1025" ht="17.25" customHeight="1">
      <c r="A9" s="99" t="s">
        <v>467</v>
      </c>
      <c r="B9" s="9">
        <f>'4.pielikums_TP'!C20</f>
        <v>0</v>
      </c>
      <c r="C9" s="9">
        <f>'4.pielikums_TP'!D20</f>
        <v>0</v>
      </c>
      <c r="D9" s="9">
        <f>'4.pielikums_TP'!E20</f>
        <v>0</v>
      </c>
      <c r="E9" s="9">
        <f>'4.pielikums_TP'!F20</f>
        <v>0</v>
      </c>
      <c r="F9" s="89"/>
      <c r="G9" s="89"/>
      <c r="H9" s="9">
        <f>B9+C9</f>
        <v>0</v>
      </c>
      <c r="I9" s="9">
        <f>D9+E9</f>
        <v>0</v>
      </c>
      <c r="J9" s="9">
        <f>H9+I9</f>
        <v>0</v>
      </c>
      <c r="K9" s="547"/>
      <c r="L9" s="552" t="e">
        <f>'4.pielikums_TP'!L20</f>
        <v>#DIV/0!</v>
      </c>
      <c r="M9" s="552" t="e">
        <f>'4.pielikums_TP'!M20</f>
        <v>#DIV/0!</v>
      </c>
    </row>
    <row r="10" spans="1:1025" s="551" customFormat="1" ht="17.25" customHeight="1">
      <c r="A10" s="99" t="s">
        <v>468</v>
      </c>
      <c r="B10" s="9">
        <f>SUM(B12:B20)</f>
        <v>0</v>
      </c>
      <c r="C10" s="9">
        <f t="shared" ref="C10:E10" si="0">SUM(C12:C20)</f>
        <v>0</v>
      </c>
      <c r="D10" s="9">
        <f t="shared" si="0"/>
        <v>0</v>
      </c>
      <c r="E10" s="9">
        <f t="shared" si="0"/>
        <v>0</v>
      </c>
      <c r="F10" s="87"/>
      <c r="G10" s="87"/>
      <c r="H10" s="9">
        <f>B10+C10</f>
        <v>0</v>
      </c>
      <c r="I10" s="9">
        <f>D10+E10</f>
        <v>0</v>
      </c>
      <c r="J10" s="9">
        <f>H10+I10</f>
        <v>0</v>
      </c>
      <c r="K10" s="547"/>
      <c r="L10" s="552" t="e">
        <f>SUM(L12:L20)</f>
        <v>#DIV/0!</v>
      </c>
      <c r="M10" s="552" t="e">
        <f>SUM(M12:M20)</f>
        <v>#DIV/0!</v>
      </c>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170"/>
      <c r="CU10" s="170"/>
      <c r="CV10" s="170"/>
      <c r="CW10" s="170"/>
      <c r="CX10" s="170"/>
      <c r="CY10" s="170"/>
      <c r="CZ10" s="170"/>
      <c r="DA10" s="170"/>
      <c r="DB10" s="170"/>
      <c r="DC10" s="170"/>
      <c r="DD10" s="170"/>
      <c r="DE10" s="170"/>
      <c r="DF10" s="170"/>
      <c r="DG10" s="170"/>
      <c r="DH10" s="170"/>
      <c r="DI10" s="170"/>
      <c r="DJ10" s="170"/>
      <c r="DK10" s="170"/>
      <c r="DL10" s="170"/>
      <c r="DM10" s="170"/>
      <c r="DN10" s="170"/>
      <c r="DO10" s="170"/>
      <c r="DP10" s="170"/>
      <c r="DQ10" s="170"/>
      <c r="DR10" s="170"/>
      <c r="DS10" s="170"/>
      <c r="DT10" s="170"/>
      <c r="DU10" s="170"/>
      <c r="DV10" s="170"/>
      <c r="DW10" s="170"/>
      <c r="DX10" s="170"/>
      <c r="DY10" s="170"/>
      <c r="DZ10" s="170"/>
      <c r="EA10" s="170"/>
      <c r="EB10" s="170"/>
      <c r="EC10" s="170"/>
      <c r="ED10" s="170"/>
      <c r="EE10" s="170"/>
      <c r="EF10" s="170"/>
      <c r="EG10" s="170"/>
      <c r="EH10" s="170"/>
      <c r="EI10" s="170"/>
      <c r="EJ10" s="170"/>
      <c r="EK10" s="170"/>
      <c r="EL10" s="170"/>
      <c r="EM10" s="170"/>
      <c r="EN10" s="170"/>
      <c r="EO10" s="170"/>
      <c r="EP10" s="170"/>
      <c r="EQ10" s="170"/>
      <c r="ER10" s="170"/>
      <c r="ES10" s="170"/>
      <c r="ET10" s="170"/>
      <c r="EU10" s="170"/>
      <c r="EV10" s="170"/>
      <c r="EW10" s="170"/>
      <c r="EX10" s="170"/>
      <c r="EY10" s="170"/>
      <c r="EZ10" s="170"/>
      <c r="FA10" s="170"/>
      <c r="FB10" s="170"/>
      <c r="FC10" s="170"/>
      <c r="FD10" s="170"/>
      <c r="FE10" s="170"/>
      <c r="FF10" s="170"/>
      <c r="FG10" s="170"/>
      <c r="FH10" s="170"/>
      <c r="FI10" s="170"/>
      <c r="FJ10" s="170"/>
      <c r="FK10" s="170"/>
      <c r="FL10" s="170"/>
      <c r="FM10" s="170"/>
      <c r="FN10" s="170"/>
      <c r="FO10" s="170"/>
      <c r="FP10" s="170"/>
      <c r="FQ10" s="170"/>
      <c r="FR10" s="170"/>
      <c r="FS10" s="170"/>
      <c r="FT10" s="170"/>
      <c r="FU10" s="170"/>
      <c r="FV10" s="170"/>
      <c r="FW10" s="170"/>
      <c r="FX10" s="170"/>
      <c r="FY10" s="170"/>
      <c r="FZ10" s="170"/>
      <c r="GA10" s="170"/>
      <c r="GB10" s="170"/>
      <c r="GC10" s="170"/>
      <c r="GD10" s="170"/>
      <c r="GE10" s="170"/>
      <c r="GF10" s="170"/>
      <c r="GG10" s="170"/>
      <c r="GH10" s="170"/>
      <c r="GI10" s="170"/>
      <c r="GJ10" s="170"/>
      <c r="GK10" s="170"/>
      <c r="GL10" s="170"/>
      <c r="GM10" s="170"/>
      <c r="GN10" s="170"/>
      <c r="GO10" s="170"/>
      <c r="GP10" s="170"/>
      <c r="GQ10" s="170"/>
      <c r="GR10" s="170"/>
      <c r="GS10" s="170"/>
      <c r="GT10" s="170"/>
      <c r="GU10" s="170"/>
      <c r="GV10" s="170"/>
      <c r="GW10" s="170"/>
      <c r="GX10" s="170"/>
      <c r="GY10" s="170"/>
      <c r="GZ10" s="170"/>
      <c r="HA10" s="170"/>
      <c r="HB10" s="170"/>
      <c r="HC10" s="170"/>
      <c r="HD10" s="170"/>
      <c r="HE10" s="170"/>
      <c r="HF10" s="170"/>
      <c r="HG10" s="170"/>
      <c r="HH10" s="170"/>
      <c r="HI10" s="170"/>
      <c r="HJ10" s="170"/>
      <c r="HK10" s="170"/>
      <c r="HL10" s="170"/>
      <c r="HM10" s="170"/>
      <c r="HN10" s="170"/>
      <c r="HO10" s="170"/>
      <c r="HP10" s="170"/>
      <c r="HQ10" s="170"/>
      <c r="HR10" s="170"/>
      <c r="HS10" s="170"/>
      <c r="HT10" s="170"/>
      <c r="HU10" s="170"/>
      <c r="HV10" s="170"/>
      <c r="HW10" s="170"/>
      <c r="HX10" s="170"/>
      <c r="HY10" s="170"/>
      <c r="HZ10" s="170"/>
      <c r="IA10" s="170"/>
      <c r="IB10" s="170"/>
      <c r="IC10" s="170"/>
      <c r="ID10" s="170"/>
      <c r="IE10" s="170"/>
      <c r="IF10" s="170"/>
      <c r="IG10" s="170"/>
      <c r="IH10" s="170"/>
      <c r="II10" s="170"/>
      <c r="IJ10" s="170"/>
      <c r="IK10" s="170"/>
      <c r="IL10" s="170"/>
      <c r="IM10" s="170"/>
      <c r="IN10" s="170"/>
      <c r="IO10" s="170"/>
      <c r="IP10" s="170"/>
      <c r="IQ10" s="170"/>
      <c r="IR10" s="170"/>
      <c r="IS10" s="170"/>
      <c r="IT10" s="170"/>
      <c r="IU10" s="170"/>
      <c r="IV10" s="170"/>
      <c r="IW10" s="170"/>
      <c r="IX10" s="170"/>
      <c r="IY10" s="170"/>
      <c r="IZ10" s="170"/>
      <c r="JA10" s="170"/>
      <c r="JB10" s="170"/>
      <c r="JC10" s="170"/>
      <c r="JD10" s="170"/>
      <c r="JE10" s="170"/>
      <c r="JF10" s="170"/>
      <c r="JG10" s="170"/>
      <c r="JH10" s="170"/>
      <c r="JI10" s="170"/>
      <c r="JJ10" s="170"/>
      <c r="JK10" s="170"/>
      <c r="JL10" s="170"/>
      <c r="JM10" s="170"/>
      <c r="JN10" s="170"/>
      <c r="JO10" s="170"/>
      <c r="JP10" s="170"/>
      <c r="JQ10" s="170"/>
      <c r="JR10" s="170"/>
      <c r="JS10" s="170"/>
      <c r="JT10" s="170"/>
      <c r="JU10" s="170"/>
      <c r="JV10" s="170"/>
      <c r="JW10" s="170"/>
      <c r="JX10" s="170"/>
      <c r="JY10" s="170"/>
      <c r="JZ10" s="170"/>
      <c r="KA10" s="170"/>
      <c r="KB10" s="170"/>
      <c r="KC10" s="170"/>
      <c r="KD10" s="170"/>
      <c r="KE10" s="170"/>
      <c r="KF10" s="170"/>
      <c r="KG10" s="170"/>
      <c r="KH10" s="170"/>
      <c r="KI10" s="170"/>
      <c r="KJ10" s="170"/>
      <c r="KK10" s="170"/>
      <c r="KL10" s="170"/>
      <c r="KM10" s="170"/>
      <c r="KN10" s="170"/>
      <c r="KO10" s="170"/>
      <c r="KP10" s="170"/>
      <c r="KQ10" s="170"/>
      <c r="KR10" s="170"/>
      <c r="KS10" s="170"/>
      <c r="KT10" s="170"/>
      <c r="KU10" s="170"/>
      <c r="KV10" s="170"/>
      <c r="KW10" s="170"/>
      <c r="KX10" s="170"/>
      <c r="KY10" s="170"/>
      <c r="KZ10" s="170"/>
      <c r="LA10" s="170"/>
      <c r="LB10" s="170"/>
      <c r="LC10" s="170"/>
      <c r="LD10" s="170"/>
      <c r="LE10" s="170"/>
      <c r="LF10" s="170"/>
      <c r="LG10" s="170"/>
      <c r="LH10" s="170"/>
      <c r="LI10" s="170"/>
      <c r="LJ10" s="170"/>
      <c r="LK10" s="170"/>
      <c r="LL10" s="170"/>
      <c r="LM10" s="170"/>
      <c r="LN10" s="170"/>
      <c r="LO10" s="170"/>
      <c r="LP10" s="170"/>
      <c r="LQ10" s="170"/>
      <c r="LR10" s="170"/>
      <c r="LS10" s="170"/>
      <c r="LT10" s="170"/>
      <c r="LU10" s="170"/>
      <c r="LV10" s="170"/>
      <c r="LW10" s="170"/>
      <c r="LX10" s="170"/>
      <c r="LY10" s="170"/>
      <c r="LZ10" s="170"/>
      <c r="MA10" s="170"/>
      <c r="MB10" s="170"/>
      <c r="MC10" s="170"/>
      <c r="MD10" s="170"/>
      <c r="ME10" s="170"/>
      <c r="MF10" s="170"/>
      <c r="MG10" s="170"/>
      <c r="MH10" s="170"/>
      <c r="MI10" s="170"/>
      <c r="MJ10" s="170"/>
      <c r="MK10" s="170"/>
      <c r="ML10" s="170"/>
      <c r="MM10" s="170"/>
      <c r="MN10" s="170"/>
      <c r="MO10" s="170"/>
      <c r="MP10" s="170"/>
      <c r="MQ10" s="170"/>
      <c r="MR10" s="170"/>
      <c r="MS10" s="170"/>
      <c r="MT10" s="170"/>
      <c r="MU10" s="170"/>
      <c r="MV10" s="170"/>
      <c r="MW10" s="170"/>
      <c r="MX10" s="170"/>
      <c r="MY10" s="170"/>
      <c r="MZ10" s="170"/>
      <c r="NA10" s="170"/>
      <c r="NB10" s="170"/>
      <c r="NC10" s="170"/>
      <c r="ND10" s="170"/>
      <c r="NE10" s="170"/>
      <c r="NF10" s="170"/>
      <c r="NG10" s="170"/>
      <c r="NH10" s="170"/>
      <c r="NI10" s="170"/>
      <c r="NJ10" s="170"/>
      <c r="NK10" s="170"/>
      <c r="NL10" s="170"/>
      <c r="NM10" s="170"/>
      <c r="NN10" s="170"/>
      <c r="NO10" s="170"/>
      <c r="NP10" s="170"/>
      <c r="NQ10" s="170"/>
      <c r="NR10" s="170"/>
      <c r="NS10" s="170"/>
      <c r="NT10" s="170"/>
      <c r="NU10" s="170"/>
      <c r="NV10" s="170"/>
      <c r="NW10" s="170"/>
      <c r="NX10" s="170"/>
      <c r="NY10" s="170"/>
      <c r="NZ10" s="170"/>
      <c r="OA10" s="170"/>
      <c r="OB10" s="170"/>
      <c r="OC10" s="170"/>
      <c r="OD10" s="170"/>
      <c r="OE10" s="170"/>
      <c r="OF10" s="170"/>
      <c r="OG10" s="170"/>
      <c r="OH10" s="170"/>
      <c r="OI10" s="170"/>
      <c r="OJ10" s="170"/>
      <c r="OK10" s="170"/>
      <c r="OL10" s="170"/>
      <c r="OM10" s="170"/>
      <c r="ON10" s="170"/>
      <c r="OO10" s="170"/>
      <c r="OP10" s="170"/>
      <c r="OQ10" s="170"/>
      <c r="OR10" s="170"/>
      <c r="OS10" s="170"/>
      <c r="OT10" s="170"/>
      <c r="OU10" s="170"/>
      <c r="OV10" s="170"/>
      <c r="OW10" s="170"/>
      <c r="OX10" s="170"/>
      <c r="OY10" s="170"/>
      <c r="OZ10" s="170"/>
      <c r="PA10" s="170"/>
      <c r="PB10" s="170"/>
      <c r="PC10" s="170"/>
      <c r="PD10" s="170"/>
      <c r="PE10" s="170"/>
      <c r="PF10" s="170"/>
      <c r="PG10" s="170"/>
      <c r="PH10" s="170"/>
      <c r="PI10" s="170"/>
      <c r="PJ10" s="170"/>
      <c r="PK10" s="170"/>
      <c r="PL10" s="170"/>
      <c r="PM10" s="170"/>
      <c r="PN10" s="170"/>
      <c r="PO10" s="170"/>
      <c r="PP10" s="170"/>
      <c r="PQ10" s="170"/>
      <c r="PR10" s="170"/>
      <c r="PS10" s="170"/>
      <c r="PT10" s="170"/>
      <c r="PU10" s="170"/>
      <c r="PV10" s="170"/>
      <c r="PW10" s="170"/>
      <c r="PX10" s="170"/>
      <c r="PY10" s="170"/>
      <c r="PZ10" s="170"/>
      <c r="QA10" s="170"/>
      <c r="QB10" s="170"/>
      <c r="QC10" s="170"/>
      <c r="QD10" s="170"/>
      <c r="QE10" s="170"/>
      <c r="QF10" s="170"/>
      <c r="QG10" s="170"/>
      <c r="QH10" s="170"/>
      <c r="QI10" s="170"/>
      <c r="QJ10" s="170"/>
      <c r="QK10" s="170"/>
      <c r="QL10" s="170"/>
      <c r="QM10" s="170"/>
      <c r="QN10" s="170"/>
      <c r="QO10" s="170"/>
      <c r="QP10" s="170"/>
      <c r="QQ10" s="170"/>
      <c r="QR10" s="170"/>
      <c r="QS10" s="170"/>
      <c r="QT10" s="170"/>
      <c r="QU10" s="170"/>
      <c r="QV10" s="170"/>
      <c r="QW10" s="170"/>
      <c r="QX10" s="170"/>
      <c r="QY10" s="170"/>
      <c r="QZ10" s="170"/>
      <c r="RA10" s="170"/>
      <c r="RB10" s="170"/>
      <c r="RC10" s="170"/>
      <c r="RD10" s="170"/>
      <c r="RE10" s="170"/>
      <c r="RF10" s="170"/>
      <c r="RG10" s="170"/>
      <c r="RH10" s="170"/>
      <c r="RI10" s="170"/>
      <c r="RJ10" s="170"/>
      <c r="RK10" s="170"/>
      <c r="RL10" s="170"/>
      <c r="RM10" s="170"/>
      <c r="RN10" s="170"/>
      <c r="RO10" s="170"/>
      <c r="RP10" s="170"/>
      <c r="RQ10" s="170"/>
      <c r="RR10" s="170"/>
      <c r="RS10" s="170"/>
      <c r="RT10" s="170"/>
      <c r="RU10" s="170"/>
      <c r="RV10" s="170"/>
      <c r="RW10" s="170"/>
      <c r="RX10" s="170"/>
      <c r="RY10" s="170"/>
      <c r="RZ10" s="170"/>
      <c r="SA10" s="170"/>
      <c r="SB10" s="170"/>
      <c r="SC10" s="170"/>
      <c r="SD10" s="170"/>
      <c r="SE10" s="170"/>
      <c r="SF10" s="170"/>
      <c r="SG10" s="170"/>
      <c r="SH10" s="170"/>
      <c r="SI10" s="170"/>
      <c r="SJ10" s="170"/>
      <c r="SK10" s="170"/>
      <c r="SL10" s="170"/>
      <c r="SM10" s="170"/>
      <c r="SN10" s="170"/>
      <c r="SO10" s="170"/>
      <c r="SP10" s="170"/>
      <c r="SQ10" s="170"/>
      <c r="SR10" s="170"/>
      <c r="SS10" s="170"/>
      <c r="ST10" s="170"/>
      <c r="SU10" s="170"/>
      <c r="SV10" s="170"/>
      <c r="SW10" s="170"/>
      <c r="SX10" s="170"/>
      <c r="SY10" s="170"/>
      <c r="SZ10" s="170"/>
      <c r="TA10" s="170"/>
      <c r="TB10" s="170"/>
      <c r="TC10" s="170"/>
      <c r="TD10" s="170"/>
      <c r="TE10" s="170"/>
      <c r="TF10" s="170"/>
      <c r="TG10" s="170"/>
      <c r="TH10" s="170"/>
      <c r="TI10" s="170"/>
      <c r="TJ10" s="170"/>
      <c r="TK10" s="170"/>
      <c r="TL10" s="170"/>
      <c r="TM10" s="170"/>
      <c r="TN10" s="170"/>
      <c r="TO10" s="170"/>
      <c r="TP10" s="170"/>
      <c r="TQ10" s="170"/>
      <c r="TR10" s="170"/>
      <c r="TS10" s="170"/>
      <c r="TT10" s="170"/>
      <c r="TU10" s="170"/>
      <c r="TV10" s="170"/>
      <c r="TW10" s="170"/>
      <c r="TX10" s="170"/>
      <c r="TY10" s="170"/>
      <c r="TZ10" s="170"/>
      <c r="UA10" s="170"/>
      <c r="UB10" s="170"/>
      <c r="UC10" s="170"/>
      <c r="UD10" s="170"/>
      <c r="UE10" s="170"/>
      <c r="UF10" s="170"/>
      <c r="UG10" s="170"/>
      <c r="UH10" s="170"/>
      <c r="UI10" s="170"/>
      <c r="UJ10" s="170"/>
      <c r="UK10" s="170"/>
      <c r="UL10" s="170"/>
      <c r="UM10" s="170"/>
      <c r="UN10" s="170"/>
      <c r="UO10" s="170"/>
      <c r="UP10" s="170"/>
      <c r="UQ10" s="170"/>
      <c r="UR10" s="170"/>
      <c r="US10" s="170"/>
      <c r="UT10" s="170"/>
      <c r="UU10" s="170"/>
      <c r="UV10" s="170"/>
      <c r="UW10" s="170"/>
      <c r="UX10" s="170"/>
      <c r="UY10" s="170"/>
      <c r="UZ10" s="170"/>
      <c r="VA10" s="170"/>
      <c r="VB10" s="170"/>
      <c r="VC10" s="170"/>
      <c r="VD10" s="170"/>
      <c r="VE10" s="170"/>
      <c r="VF10" s="170"/>
      <c r="VG10" s="170"/>
      <c r="VH10" s="170"/>
      <c r="VI10" s="170"/>
      <c r="VJ10" s="170"/>
      <c r="VK10" s="170"/>
      <c r="VL10" s="170"/>
      <c r="VM10" s="170"/>
      <c r="VN10" s="170"/>
      <c r="VO10" s="170"/>
      <c r="VP10" s="170"/>
      <c r="VQ10" s="170"/>
      <c r="VR10" s="170"/>
      <c r="VS10" s="170"/>
      <c r="VT10" s="170"/>
      <c r="VU10" s="170"/>
      <c r="VV10" s="170"/>
      <c r="VW10" s="170"/>
      <c r="VX10" s="170"/>
      <c r="VY10" s="170"/>
      <c r="VZ10" s="170"/>
      <c r="WA10" s="170"/>
      <c r="WB10" s="170"/>
      <c r="WC10" s="170"/>
      <c r="WD10" s="170"/>
      <c r="WE10" s="170"/>
      <c r="WF10" s="170"/>
      <c r="WG10" s="170"/>
      <c r="WH10" s="170"/>
      <c r="WI10" s="170"/>
      <c r="WJ10" s="170"/>
      <c r="WK10" s="170"/>
      <c r="WL10" s="170"/>
      <c r="WM10" s="170"/>
      <c r="WN10" s="170"/>
      <c r="WO10" s="170"/>
      <c r="WP10" s="170"/>
      <c r="WQ10" s="170"/>
      <c r="WR10" s="170"/>
      <c r="WS10" s="170"/>
      <c r="WT10" s="170"/>
      <c r="WU10" s="170"/>
      <c r="WV10" s="170"/>
      <c r="WW10" s="170"/>
      <c r="WX10" s="170"/>
      <c r="WY10" s="170"/>
      <c r="WZ10" s="170"/>
      <c r="XA10" s="170"/>
      <c r="XB10" s="170"/>
      <c r="XC10" s="170"/>
      <c r="XD10" s="170"/>
      <c r="XE10" s="170"/>
      <c r="XF10" s="170"/>
      <c r="XG10" s="170"/>
      <c r="XH10" s="170"/>
      <c r="XI10" s="170"/>
      <c r="XJ10" s="170"/>
      <c r="XK10" s="170"/>
      <c r="XL10" s="170"/>
      <c r="XM10" s="170"/>
      <c r="XN10" s="170"/>
      <c r="XO10" s="170"/>
      <c r="XP10" s="170"/>
      <c r="XQ10" s="170"/>
      <c r="XR10" s="170"/>
      <c r="XS10" s="170"/>
      <c r="XT10" s="170"/>
      <c r="XU10" s="170"/>
      <c r="XV10" s="170"/>
      <c r="XW10" s="170"/>
      <c r="XX10" s="170"/>
      <c r="XY10" s="170"/>
      <c r="XZ10" s="170"/>
      <c r="YA10" s="170"/>
      <c r="YB10" s="170"/>
      <c r="YC10" s="170"/>
      <c r="YD10" s="170"/>
      <c r="YE10" s="170"/>
      <c r="YF10" s="170"/>
      <c r="YG10" s="170"/>
      <c r="YH10" s="170"/>
      <c r="YI10" s="170"/>
      <c r="YJ10" s="170"/>
      <c r="YK10" s="170"/>
      <c r="YL10" s="170"/>
      <c r="YM10" s="170"/>
      <c r="YN10" s="170"/>
      <c r="YO10" s="170"/>
      <c r="YP10" s="170"/>
      <c r="YQ10" s="170"/>
      <c r="YR10" s="170"/>
      <c r="YS10" s="170"/>
      <c r="YT10" s="170"/>
      <c r="YU10" s="170"/>
      <c r="YV10" s="170"/>
      <c r="YW10" s="170"/>
      <c r="YX10" s="170"/>
      <c r="YY10" s="170"/>
      <c r="YZ10" s="170"/>
      <c r="ZA10" s="170"/>
      <c r="ZB10" s="170"/>
      <c r="ZC10" s="170"/>
      <c r="ZD10" s="170"/>
      <c r="ZE10" s="170"/>
      <c r="ZF10" s="170"/>
      <c r="ZG10" s="170"/>
      <c r="ZH10" s="170"/>
      <c r="ZI10" s="170"/>
      <c r="ZJ10" s="170"/>
      <c r="ZK10" s="170"/>
      <c r="ZL10" s="170"/>
      <c r="ZM10" s="170"/>
      <c r="ZN10" s="170"/>
      <c r="ZO10" s="170"/>
      <c r="ZP10" s="170"/>
      <c r="ZQ10" s="170"/>
      <c r="ZR10" s="170"/>
      <c r="ZS10" s="170"/>
      <c r="ZT10" s="170"/>
      <c r="ZU10" s="170"/>
      <c r="ZV10" s="170"/>
      <c r="ZW10" s="170"/>
      <c r="ZX10" s="170"/>
      <c r="ZY10" s="170"/>
      <c r="ZZ10" s="170"/>
      <c r="AAA10" s="170"/>
      <c r="AAB10" s="170"/>
      <c r="AAC10" s="170"/>
      <c r="AAD10" s="170"/>
      <c r="AAE10" s="170"/>
      <c r="AAF10" s="170"/>
      <c r="AAG10" s="170"/>
      <c r="AAH10" s="170"/>
      <c r="AAI10" s="170"/>
      <c r="AAJ10" s="170"/>
      <c r="AAK10" s="170"/>
      <c r="AAL10" s="170"/>
      <c r="AAM10" s="170"/>
      <c r="AAN10" s="170"/>
      <c r="AAO10" s="170"/>
      <c r="AAP10" s="170"/>
      <c r="AAQ10" s="170"/>
      <c r="AAR10" s="170"/>
      <c r="AAS10" s="170"/>
      <c r="AAT10" s="170"/>
      <c r="AAU10" s="170"/>
      <c r="AAV10" s="170"/>
      <c r="AAW10" s="170"/>
      <c r="AAX10" s="170"/>
      <c r="AAY10" s="170"/>
      <c r="AAZ10" s="170"/>
      <c r="ABA10" s="170"/>
      <c r="ABB10" s="170"/>
      <c r="ABC10" s="170"/>
      <c r="ABD10" s="170"/>
      <c r="ABE10" s="170"/>
      <c r="ABF10" s="170"/>
      <c r="ABG10" s="170"/>
      <c r="ABH10" s="170"/>
      <c r="ABI10" s="170"/>
      <c r="ABJ10" s="170"/>
      <c r="ABK10" s="170"/>
      <c r="ABL10" s="170"/>
      <c r="ABM10" s="170"/>
      <c r="ABN10" s="170"/>
      <c r="ABO10" s="170"/>
      <c r="ABP10" s="170"/>
      <c r="ABQ10" s="170"/>
      <c r="ABR10" s="170"/>
      <c r="ABS10" s="170"/>
      <c r="ABT10" s="170"/>
      <c r="ABU10" s="170"/>
      <c r="ABV10" s="170"/>
      <c r="ABW10" s="170"/>
      <c r="ABX10" s="170"/>
      <c r="ABY10" s="170"/>
      <c r="ABZ10" s="170"/>
      <c r="ACA10" s="170"/>
      <c r="ACB10" s="170"/>
      <c r="ACC10" s="170"/>
      <c r="ACD10" s="170"/>
      <c r="ACE10" s="170"/>
      <c r="ACF10" s="170"/>
      <c r="ACG10" s="170"/>
      <c r="ACH10" s="170"/>
      <c r="ACI10" s="170"/>
      <c r="ACJ10" s="170"/>
      <c r="ACK10" s="170"/>
      <c r="ACL10" s="170"/>
      <c r="ACM10" s="170"/>
      <c r="ACN10" s="170"/>
      <c r="ACO10" s="170"/>
      <c r="ACP10" s="170"/>
      <c r="ACQ10" s="170"/>
      <c r="ACR10" s="170"/>
      <c r="ACS10" s="170"/>
      <c r="ACT10" s="170"/>
      <c r="ACU10" s="170"/>
      <c r="ACV10" s="170"/>
      <c r="ACW10" s="170"/>
      <c r="ACX10" s="170"/>
      <c r="ACY10" s="170"/>
      <c r="ACZ10" s="170"/>
      <c r="ADA10" s="170"/>
      <c r="ADB10" s="170"/>
      <c r="ADC10" s="170"/>
      <c r="ADD10" s="170"/>
      <c r="ADE10" s="170"/>
      <c r="ADF10" s="170"/>
      <c r="ADG10" s="170"/>
      <c r="ADH10" s="170"/>
      <c r="ADI10" s="170"/>
      <c r="ADJ10" s="170"/>
      <c r="ADK10" s="170"/>
      <c r="ADL10" s="170"/>
      <c r="ADM10" s="170"/>
      <c r="ADN10" s="170"/>
      <c r="ADO10" s="170"/>
      <c r="ADP10" s="170"/>
      <c r="ADQ10" s="170"/>
      <c r="ADR10" s="170"/>
      <c r="ADS10" s="170"/>
      <c r="ADT10" s="170"/>
      <c r="ADU10" s="170"/>
      <c r="ADV10" s="170"/>
      <c r="ADW10" s="170"/>
      <c r="ADX10" s="170"/>
      <c r="ADY10" s="170"/>
      <c r="ADZ10" s="170"/>
      <c r="AEA10" s="170"/>
      <c r="AEB10" s="170"/>
      <c r="AEC10" s="170"/>
      <c r="AED10" s="170"/>
      <c r="AEE10" s="170"/>
      <c r="AEF10" s="170"/>
      <c r="AEG10" s="170"/>
      <c r="AEH10" s="170"/>
      <c r="AEI10" s="170"/>
      <c r="AEJ10" s="170"/>
      <c r="AEK10" s="170"/>
      <c r="AEL10" s="170"/>
      <c r="AEM10" s="170"/>
      <c r="AEN10" s="170"/>
      <c r="AEO10" s="170"/>
      <c r="AEP10" s="170"/>
      <c r="AEQ10" s="170"/>
      <c r="AER10" s="170"/>
      <c r="AES10" s="170"/>
      <c r="AET10" s="170"/>
      <c r="AEU10" s="170"/>
      <c r="AEV10" s="170"/>
      <c r="AEW10" s="170"/>
      <c r="AEX10" s="170"/>
      <c r="AEY10" s="170"/>
      <c r="AEZ10" s="170"/>
      <c r="AFA10" s="170"/>
      <c r="AFB10" s="170"/>
      <c r="AFC10" s="170"/>
      <c r="AFD10" s="170"/>
      <c r="AFE10" s="170"/>
      <c r="AFF10" s="170"/>
      <c r="AFG10" s="170"/>
      <c r="AFH10" s="170"/>
      <c r="AFI10" s="170"/>
      <c r="AFJ10" s="170"/>
      <c r="AFK10" s="170"/>
      <c r="AFL10" s="170"/>
      <c r="AFM10" s="170"/>
      <c r="AFN10" s="170"/>
      <c r="AFO10" s="170"/>
      <c r="AFP10" s="170"/>
      <c r="AFQ10" s="170"/>
      <c r="AFR10" s="170"/>
      <c r="AFS10" s="170"/>
      <c r="AFT10" s="170"/>
      <c r="AFU10" s="170"/>
      <c r="AFV10" s="170"/>
      <c r="AFW10" s="170"/>
      <c r="AFX10" s="170"/>
      <c r="AFY10" s="170"/>
      <c r="AFZ10" s="170"/>
      <c r="AGA10" s="170"/>
      <c r="AGB10" s="170"/>
      <c r="AGC10" s="170"/>
      <c r="AGD10" s="170"/>
      <c r="AGE10" s="170"/>
      <c r="AGF10" s="170"/>
      <c r="AGG10" s="170"/>
      <c r="AGH10" s="170"/>
      <c r="AGI10" s="170"/>
      <c r="AGJ10" s="170"/>
      <c r="AGK10" s="170"/>
      <c r="AGL10" s="170"/>
      <c r="AGM10" s="170"/>
      <c r="AGN10" s="170"/>
      <c r="AGO10" s="170"/>
      <c r="AGP10" s="170"/>
      <c r="AGQ10" s="170"/>
      <c r="AGR10" s="170"/>
      <c r="AGS10" s="170"/>
      <c r="AGT10" s="170"/>
      <c r="AGU10" s="170"/>
      <c r="AGV10" s="170"/>
      <c r="AGW10" s="170"/>
      <c r="AGX10" s="170"/>
      <c r="AGY10" s="170"/>
      <c r="AGZ10" s="170"/>
      <c r="AHA10" s="170"/>
      <c r="AHB10" s="170"/>
      <c r="AHC10" s="170"/>
      <c r="AHD10" s="170"/>
      <c r="AHE10" s="170"/>
      <c r="AHF10" s="170"/>
      <c r="AHG10" s="170"/>
      <c r="AHH10" s="170"/>
      <c r="AHI10" s="170"/>
      <c r="AHJ10" s="170"/>
      <c r="AHK10" s="170"/>
      <c r="AHL10" s="170"/>
      <c r="AHM10" s="170"/>
      <c r="AHN10" s="170"/>
      <c r="AHO10" s="170"/>
      <c r="AHP10" s="170"/>
      <c r="AHQ10" s="170"/>
      <c r="AHR10" s="170"/>
      <c r="AHS10" s="170"/>
      <c r="AHT10" s="170"/>
      <c r="AHU10" s="170"/>
      <c r="AHV10" s="170"/>
      <c r="AHW10" s="170"/>
      <c r="AHX10" s="170"/>
      <c r="AHY10" s="170"/>
      <c r="AHZ10" s="170"/>
      <c r="AIA10" s="170"/>
      <c r="AIB10" s="170"/>
      <c r="AIC10" s="170"/>
      <c r="AID10" s="170"/>
      <c r="AIE10" s="170"/>
      <c r="AIF10" s="170"/>
      <c r="AIG10" s="170"/>
      <c r="AIH10" s="170"/>
      <c r="AII10" s="170"/>
      <c r="AIJ10" s="170"/>
      <c r="AIK10" s="170"/>
      <c r="AIL10" s="170"/>
      <c r="AIM10" s="170"/>
      <c r="AIN10" s="170"/>
      <c r="AIO10" s="170"/>
      <c r="AIP10" s="170"/>
      <c r="AIQ10" s="170"/>
      <c r="AIR10" s="170"/>
      <c r="AIS10" s="170"/>
      <c r="AIT10" s="170"/>
      <c r="AIU10" s="170"/>
      <c r="AIV10" s="170"/>
      <c r="AIW10" s="170"/>
      <c r="AIX10" s="170"/>
      <c r="AIY10" s="170"/>
      <c r="AIZ10" s="170"/>
      <c r="AJA10" s="170"/>
      <c r="AJB10" s="170"/>
      <c r="AJC10" s="170"/>
      <c r="AJD10" s="170"/>
      <c r="AJE10" s="170"/>
      <c r="AJF10" s="170"/>
      <c r="AJG10" s="170"/>
      <c r="AJH10" s="170"/>
      <c r="AJI10" s="170"/>
      <c r="AJJ10" s="170"/>
      <c r="AJK10" s="170"/>
      <c r="AJL10" s="170"/>
      <c r="AJM10" s="170"/>
      <c r="AJN10" s="170"/>
      <c r="AJO10" s="170"/>
      <c r="AJP10" s="170"/>
      <c r="AJQ10" s="170"/>
      <c r="AJR10" s="170"/>
      <c r="AJS10" s="170"/>
      <c r="AJT10" s="170"/>
      <c r="AJU10" s="170"/>
      <c r="AJV10" s="170"/>
      <c r="AJW10" s="170"/>
      <c r="AJX10" s="170"/>
      <c r="AJY10" s="170"/>
      <c r="AJZ10" s="170"/>
      <c r="AKA10" s="170"/>
      <c r="AKB10" s="170"/>
      <c r="AKC10" s="170"/>
      <c r="AKD10" s="170"/>
      <c r="AKE10" s="170"/>
      <c r="AKF10" s="170"/>
      <c r="AKG10" s="170"/>
      <c r="AKH10" s="170"/>
      <c r="AKI10" s="170"/>
      <c r="AKJ10" s="170"/>
      <c r="AKK10" s="170"/>
      <c r="AKL10" s="170"/>
      <c r="AKM10" s="170"/>
      <c r="AKN10" s="170"/>
      <c r="AKO10" s="170"/>
      <c r="AKP10" s="170"/>
      <c r="AKQ10" s="170"/>
      <c r="AKR10" s="170"/>
      <c r="AKS10" s="170"/>
      <c r="AKT10" s="170"/>
      <c r="AKU10" s="170"/>
      <c r="AKV10" s="170"/>
      <c r="AKW10" s="170"/>
      <c r="AKX10" s="170"/>
      <c r="AKY10" s="170"/>
      <c r="AKZ10" s="170"/>
      <c r="ALA10" s="170"/>
      <c r="ALB10" s="170"/>
      <c r="ALC10" s="170"/>
      <c r="ALD10" s="170"/>
      <c r="ALE10" s="170"/>
      <c r="ALF10" s="170"/>
      <c r="ALG10" s="170"/>
      <c r="ALH10" s="170"/>
      <c r="ALI10" s="170"/>
      <c r="ALJ10" s="170"/>
      <c r="ALK10" s="170"/>
      <c r="ALL10" s="170"/>
      <c r="ALM10" s="170"/>
      <c r="ALN10" s="170"/>
      <c r="ALO10" s="170"/>
      <c r="ALP10" s="170"/>
      <c r="ALQ10" s="170"/>
      <c r="ALR10" s="170"/>
      <c r="ALS10" s="170"/>
      <c r="ALT10" s="170"/>
      <c r="ALU10" s="170"/>
      <c r="ALV10" s="170"/>
      <c r="ALW10" s="170"/>
      <c r="ALX10" s="170"/>
      <c r="ALY10" s="170"/>
      <c r="ALZ10" s="170"/>
      <c r="AMA10" s="170"/>
      <c r="AMB10" s="170"/>
      <c r="AMC10" s="170"/>
      <c r="AMD10" s="170"/>
      <c r="AME10" s="170"/>
      <c r="AMF10" s="170"/>
      <c r="AMG10" s="170"/>
      <c r="AMH10" s="170"/>
      <c r="AMI10" s="170"/>
      <c r="AMJ10" s="170"/>
    </row>
    <row r="11" spans="1:1025" s="551" customFormat="1" ht="17.25" customHeight="1">
      <c r="A11" s="550" t="s">
        <v>479</v>
      </c>
      <c r="B11" s="553" t="e">
        <f>B10/B9</f>
        <v>#DIV/0!</v>
      </c>
      <c r="C11" s="553" t="e">
        <f>C10/C9</f>
        <v>#DIV/0!</v>
      </c>
      <c r="D11" s="553" t="e">
        <f>D10/D9</f>
        <v>#DIV/0!</v>
      </c>
      <c r="E11" s="553" t="e">
        <f>E10/E9</f>
        <v>#DIV/0!</v>
      </c>
      <c r="F11" s="87"/>
      <c r="G11" s="87"/>
      <c r="H11" s="553" t="e">
        <f>H10/H9</f>
        <v>#DIV/0!</v>
      </c>
      <c r="I11" s="553" t="e">
        <f>I10/I9</f>
        <v>#DIV/0!</v>
      </c>
      <c r="J11" s="554" t="e">
        <f>J10/J9</f>
        <v>#DIV/0!</v>
      </c>
      <c r="K11" s="547"/>
      <c r="L11" s="553" t="e">
        <f>L10/L9</f>
        <v>#DIV/0!</v>
      </c>
      <c r="M11" s="553" t="e">
        <f>M10/M9</f>
        <v>#DIV/0!</v>
      </c>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c r="BW11" s="170"/>
      <c r="BX11" s="170"/>
      <c r="BY11" s="170"/>
      <c r="BZ11" s="170"/>
      <c r="CA11" s="170"/>
      <c r="CB11" s="170"/>
      <c r="CC11" s="170"/>
      <c r="CD11" s="170"/>
      <c r="CE11" s="170"/>
      <c r="CF11" s="170"/>
      <c r="CG11" s="170"/>
      <c r="CH11" s="170"/>
      <c r="CI11" s="170"/>
      <c r="CJ11" s="170"/>
      <c r="CK11" s="170"/>
      <c r="CL11" s="170"/>
      <c r="CM11" s="170"/>
      <c r="CN11" s="170"/>
      <c r="CO11" s="170"/>
      <c r="CP11" s="170"/>
      <c r="CQ11" s="170"/>
      <c r="CR11" s="170"/>
      <c r="CS11" s="170"/>
      <c r="CT11" s="170"/>
      <c r="CU11" s="170"/>
      <c r="CV11" s="170"/>
      <c r="CW11" s="170"/>
      <c r="CX11" s="170"/>
      <c r="CY11" s="170"/>
      <c r="CZ11" s="170"/>
      <c r="DA11" s="170"/>
      <c r="DB11" s="170"/>
      <c r="DC11" s="170"/>
      <c r="DD11" s="170"/>
      <c r="DE11" s="170"/>
      <c r="DF11" s="170"/>
      <c r="DG11" s="170"/>
      <c r="DH11" s="170"/>
      <c r="DI11" s="170"/>
      <c r="DJ11" s="170"/>
      <c r="DK11" s="170"/>
      <c r="DL11" s="170"/>
      <c r="DM11" s="170"/>
      <c r="DN11" s="170"/>
      <c r="DO11" s="170"/>
      <c r="DP11" s="170"/>
      <c r="DQ11" s="170"/>
      <c r="DR11" s="170"/>
      <c r="DS11" s="170"/>
      <c r="DT11" s="170"/>
      <c r="DU11" s="170"/>
      <c r="DV11" s="170"/>
      <c r="DW11" s="170"/>
      <c r="DX11" s="170"/>
      <c r="DY11" s="170"/>
      <c r="DZ11" s="170"/>
      <c r="EA11" s="170"/>
      <c r="EB11" s="170"/>
      <c r="EC11" s="170"/>
      <c r="ED11" s="170"/>
      <c r="EE11" s="170"/>
      <c r="EF11" s="170"/>
      <c r="EG11" s="170"/>
      <c r="EH11" s="170"/>
      <c r="EI11" s="170"/>
      <c r="EJ11" s="170"/>
      <c r="EK11" s="170"/>
      <c r="EL11" s="170"/>
      <c r="EM11" s="170"/>
      <c r="EN11" s="170"/>
      <c r="EO11" s="170"/>
      <c r="EP11" s="170"/>
      <c r="EQ11" s="170"/>
      <c r="ER11" s="170"/>
      <c r="ES11" s="170"/>
      <c r="ET11" s="170"/>
      <c r="EU11" s="170"/>
      <c r="EV11" s="170"/>
      <c r="EW11" s="170"/>
      <c r="EX11" s="170"/>
      <c r="EY11" s="170"/>
      <c r="EZ11" s="170"/>
      <c r="FA11" s="170"/>
      <c r="FB11" s="170"/>
      <c r="FC11" s="170"/>
      <c r="FD11" s="170"/>
      <c r="FE11" s="170"/>
      <c r="FF11" s="170"/>
      <c r="FG11" s="170"/>
      <c r="FH11" s="170"/>
      <c r="FI11" s="170"/>
      <c r="FJ11" s="170"/>
      <c r="FK11" s="170"/>
      <c r="FL11" s="170"/>
      <c r="FM11" s="170"/>
      <c r="FN11" s="170"/>
      <c r="FO11" s="170"/>
      <c r="FP11" s="170"/>
      <c r="FQ11" s="170"/>
      <c r="FR11" s="170"/>
      <c r="FS11" s="170"/>
      <c r="FT11" s="170"/>
      <c r="FU11" s="170"/>
      <c r="FV11" s="170"/>
      <c r="FW11" s="170"/>
      <c r="FX11" s="170"/>
      <c r="FY11" s="170"/>
      <c r="FZ11" s="170"/>
      <c r="GA11" s="170"/>
      <c r="GB11" s="170"/>
      <c r="GC11" s="170"/>
      <c r="GD11" s="170"/>
      <c r="GE11" s="170"/>
      <c r="GF11" s="170"/>
      <c r="GG11" s="170"/>
      <c r="GH11" s="170"/>
      <c r="GI11" s="170"/>
      <c r="GJ11" s="170"/>
      <c r="GK11" s="170"/>
      <c r="GL11" s="170"/>
      <c r="GM11" s="170"/>
      <c r="GN11" s="170"/>
      <c r="GO11" s="170"/>
      <c r="GP11" s="170"/>
      <c r="GQ11" s="170"/>
      <c r="GR11" s="170"/>
      <c r="GS11" s="170"/>
      <c r="GT11" s="170"/>
      <c r="GU11" s="170"/>
      <c r="GV11" s="170"/>
      <c r="GW11" s="170"/>
      <c r="GX11" s="170"/>
      <c r="GY11" s="170"/>
      <c r="GZ11" s="170"/>
      <c r="HA11" s="170"/>
      <c r="HB11" s="170"/>
      <c r="HC11" s="170"/>
      <c r="HD11" s="170"/>
      <c r="HE11" s="170"/>
      <c r="HF11" s="170"/>
      <c r="HG11" s="170"/>
      <c r="HH11" s="170"/>
      <c r="HI11" s="170"/>
      <c r="HJ11" s="170"/>
      <c r="HK11" s="170"/>
      <c r="HL11" s="170"/>
      <c r="HM11" s="170"/>
      <c r="HN11" s="170"/>
      <c r="HO11" s="170"/>
      <c r="HP11" s="170"/>
      <c r="HQ11" s="170"/>
      <c r="HR11" s="170"/>
      <c r="HS11" s="170"/>
      <c r="HT11" s="170"/>
      <c r="HU11" s="170"/>
      <c r="HV11" s="170"/>
      <c r="HW11" s="170"/>
      <c r="HX11" s="170"/>
      <c r="HY11" s="170"/>
      <c r="HZ11" s="170"/>
      <c r="IA11" s="170"/>
      <c r="IB11" s="170"/>
      <c r="IC11" s="170"/>
      <c r="ID11" s="170"/>
      <c r="IE11" s="170"/>
      <c r="IF11" s="170"/>
      <c r="IG11" s="170"/>
      <c r="IH11" s="170"/>
      <c r="II11" s="170"/>
      <c r="IJ11" s="170"/>
      <c r="IK11" s="170"/>
      <c r="IL11" s="170"/>
      <c r="IM11" s="170"/>
      <c r="IN11" s="170"/>
      <c r="IO11" s="170"/>
      <c r="IP11" s="170"/>
      <c r="IQ11" s="170"/>
      <c r="IR11" s="170"/>
      <c r="IS11" s="170"/>
      <c r="IT11" s="170"/>
      <c r="IU11" s="170"/>
      <c r="IV11" s="170"/>
      <c r="IW11" s="170"/>
      <c r="IX11" s="170"/>
      <c r="IY11" s="170"/>
      <c r="IZ11" s="170"/>
      <c r="JA11" s="170"/>
      <c r="JB11" s="170"/>
      <c r="JC11" s="170"/>
      <c r="JD11" s="170"/>
      <c r="JE11" s="170"/>
      <c r="JF11" s="170"/>
      <c r="JG11" s="170"/>
      <c r="JH11" s="170"/>
      <c r="JI11" s="170"/>
      <c r="JJ11" s="170"/>
      <c r="JK11" s="170"/>
      <c r="JL11" s="170"/>
      <c r="JM11" s="170"/>
      <c r="JN11" s="170"/>
      <c r="JO11" s="170"/>
      <c r="JP11" s="170"/>
      <c r="JQ11" s="170"/>
      <c r="JR11" s="170"/>
      <c r="JS11" s="170"/>
      <c r="JT11" s="170"/>
      <c r="JU11" s="170"/>
      <c r="JV11" s="170"/>
      <c r="JW11" s="170"/>
      <c r="JX11" s="170"/>
      <c r="JY11" s="170"/>
      <c r="JZ11" s="170"/>
      <c r="KA11" s="170"/>
      <c r="KB11" s="170"/>
      <c r="KC11" s="170"/>
      <c r="KD11" s="170"/>
      <c r="KE11" s="170"/>
      <c r="KF11" s="170"/>
      <c r="KG11" s="170"/>
      <c r="KH11" s="170"/>
      <c r="KI11" s="170"/>
      <c r="KJ11" s="170"/>
      <c r="KK11" s="170"/>
      <c r="KL11" s="170"/>
      <c r="KM11" s="170"/>
      <c r="KN11" s="170"/>
      <c r="KO11" s="170"/>
      <c r="KP11" s="170"/>
      <c r="KQ11" s="170"/>
      <c r="KR11" s="170"/>
      <c r="KS11" s="170"/>
      <c r="KT11" s="170"/>
      <c r="KU11" s="170"/>
      <c r="KV11" s="170"/>
      <c r="KW11" s="170"/>
      <c r="KX11" s="170"/>
      <c r="KY11" s="170"/>
      <c r="KZ11" s="170"/>
      <c r="LA11" s="170"/>
      <c r="LB11" s="170"/>
      <c r="LC11" s="170"/>
      <c r="LD11" s="170"/>
      <c r="LE11" s="170"/>
      <c r="LF11" s="170"/>
      <c r="LG11" s="170"/>
      <c r="LH11" s="170"/>
      <c r="LI11" s="170"/>
      <c r="LJ11" s="170"/>
      <c r="LK11" s="170"/>
      <c r="LL11" s="170"/>
      <c r="LM11" s="170"/>
      <c r="LN11" s="170"/>
      <c r="LO11" s="170"/>
      <c r="LP11" s="170"/>
      <c r="LQ11" s="170"/>
      <c r="LR11" s="170"/>
      <c r="LS11" s="170"/>
      <c r="LT11" s="170"/>
      <c r="LU11" s="170"/>
      <c r="LV11" s="170"/>
      <c r="LW11" s="170"/>
      <c r="LX11" s="170"/>
      <c r="LY11" s="170"/>
      <c r="LZ11" s="170"/>
      <c r="MA11" s="170"/>
      <c r="MB11" s="170"/>
      <c r="MC11" s="170"/>
      <c r="MD11" s="170"/>
      <c r="ME11" s="170"/>
      <c r="MF11" s="170"/>
      <c r="MG11" s="170"/>
      <c r="MH11" s="170"/>
      <c r="MI11" s="170"/>
      <c r="MJ11" s="170"/>
      <c r="MK11" s="170"/>
      <c r="ML11" s="170"/>
      <c r="MM11" s="170"/>
      <c r="MN11" s="170"/>
      <c r="MO11" s="170"/>
      <c r="MP11" s="170"/>
      <c r="MQ11" s="170"/>
      <c r="MR11" s="170"/>
      <c r="MS11" s="170"/>
      <c r="MT11" s="170"/>
      <c r="MU11" s="170"/>
      <c r="MV11" s="170"/>
      <c r="MW11" s="170"/>
      <c r="MX11" s="170"/>
      <c r="MY11" s="170"/>
      <c r="MZ11" s="170"/>
      <c r="NA11" s="170"/>
      <c r="NB11" s="170"/>
      <c r="NC11" s="170"/>
      <c r="ND11" s="170"/>
      <c r="NE11" s="170"/>
      <c r="NF11" s="170"/>
      <c r="NG11" s="170"/>
      <c r="NH11" s="170"/>
      <c r="NI11" s="170"/>
      <c r="NJ11" s="170"/>
      <c r="NK11" s="170"/>
      <c r="NL11" s="170"/>
      <c r="NM11" s="170"/>
      <c r="NN11" s="170"/>
      <c r="NO11" s="170"/>
      <c r="NP11" s="170"/>
      <c r="NQ11" s="170"/>
      <c r="NR11" s="170"/>
      <c r="NS11" s="170"/>
      <c r="NT11" s="170"/>
      <c r="NU11" s="170"/>
      <c r="NV11" s="170"/>
      <c r="NW11" s="170"/>
      <c r="NX11" s="170"/>
      <c r="NY11" s="170"/>
      <c r="NZ11" s="170"/>
      <c r="OA11" s="170"/>
      <c r="OB11" s="170"/>
      <c r="OC11" s="170"/>
      <c r="OD11" s="170"/>
      <c r="OE11" s="170"/>
      <c r="OF11" s="170"/>
      <c r="OG11" s="170"/>
      <c r="OH11" s="170"/>
      <c r="OI11" s="170"/>
      <c r="OJ11" s="170"/>
      <c r="OK11" s="170"/>
      <c r="OL11" s="170"/>
      <c r="OM11" s="170"/>
      <c r="ON11" s="170"/>
      <c r="OO11" s="170"/>
      <c r="OP11" s="170"/>
      <c r="OQ11" s="170"/>
      <c r="OR11" s="170"/>
      <c r="OS11" s="170"/>
      <c r="OT11" s="170"/>
      <c r="OU11" s="170"/>
      <c r="OV11" s="170"/>
      <c r="OW11" s="170"/>
      <c r="OX11" s="170"/>
      <c r="OY11" s="170"/>
      <c r="OZ11" s="170"/>
      <c r="PA11" s="170"/>
      <c r="PB11" s="170"/>
      <c r="PC11" s="170"/>
      <c r="PD11" s="170"/>
      <c r="PE11" s="170"/>
      <c r="PF11" s="170"/>
      <c r="PG11" s="170"/>
      <c r="PH11" s="170"/>
      <c r="PI11" s="170"/>
      <c r="PJ11" s="170"/>
      <c r="PK11" s="170"/>
      <c r="PL11" s="170"/>
      <c r="PM11" s="170"/>
      <c r="PN11" s="170"/>
      <c r="PO11" s="170"/>
      <c r="PP11" s="170"/>
      <c r="PQ11" s="170"/>
      <c r="PR11" s="170"/>
      <c r="PS11" s="170"/>
      <c r="PT11" s="170"/>
      <c r="PU11" s="170"/>
      <c r="PV11" s="170"/>
      <c r="PW11" s="170"/>
      <c r="PX11" s="170"/>
      <c r="PY11" s="170"/>
      <c r="PZ11" s="170"/>
      <c r="QA11" s="170"/>
      <c r="QB11" s="170"/>
      <c r="QC11" s="170"/>
      <c r="QD11" s="170"/>
      <c r="QE11" s="170"/>
      <c r="QF11" s="170"/>
      <c r="QG11" s="170"/>
      <c r="QH11" s="170"/>
      <c r="QI11" s="170"/>
      <c r="QJ11" s="170"/>
      <c r="QK11" s="170"/>
      <c r="QL11" s="170"/>
      <c r="QM11" s="170"/>
      <c r="QN11" s="170"/>
      <c r="QO11" s="170"/>
      <c r="QP11" s="170"/>
      <c r="QQ11" s="170"/>
      <c r="QR11" s="170"/>
      <c r="QS11" s="170"/>
      <c r="QT11" s="170"/>
      <c r="QU11" s="170"/>
      <c r="QV11" s="170"/>
      <c r="QW11" s="170"/>
      <c r="QX11" s="170"/>
      <c r="QY11" s="170"/>
      <c r="QZ11" s="170"/>
      <c r="RA11" s="170"/>
      <c r="RB11" s="170"/>
      <c r="RC11" s="170"/>
      <c r="RD11" s="170"/>
      <c r="RE11" s="170"/>
      <c r="RF11" s="170"/>
      <c r="RG11" s="170"/>
      <c r="RH11" s="170"/>
      <c r="RI11" s="170"/>
      <c r="RJ11" s="170"/>
      <c r="RK11" s="170"/>
      <c r="RL11" s="170"/>
      <c r="RM11" s="170"/>
      <c r="RN11" s="170"/>
      <c r="RO11" s="170"/>
      <c r="RP11" s="170"/>
      <c r="RQ11" s="170"/>
      <c r="RR11" s="170"/>
      <c r="RS11" s="170"/>
      <c r="RT11" s="170"/>
      <c r="RU11" s="170"/>
      <c r="RV11" s="170"/>
      <c r="RW11" s="170"/>
      <c r="RX11" s="170"/>
      <c r="RY11" s="170"/>
      <c r="RZ11" s="170"/>
      <c r="SA11" s="170"/>
      <c r="SB11" s="170"/>
      <c r="SC11" s="170"/>
      <c r="SD11" s="170"/>
      <c r="SE11" s="170"/>
      <c r="SF11" s="170"/>
      <c r="SG11" s="170"/>
      <c r="SH11" s="170"/>
      <c r="SI11" s="170"/>
      <c r="SJ11" s="170"/>
      <c r="SK11" s="170"/>
      <c r="SL11" s="170"/>
      <c r="SM11" s="170"/>
      <c r="SN11" s="170"/>
      <c r="SO11" s="170"/>
      <c r="SP11" s="170"/>
      <c r="SQ11" s="170"/>
      <c r="SR11" s="170"/>
      <c r="SS11" s="170"/>
      <c r="ST11" s="170"/>
      <c r="SU11" s="170"/>
      <c r="SV11" s="170"/>
      <c r="SW11" s="170"/>
      <c r="SX11" s="170"/>
      <c r="SY11" s="170"/>
      <c r="SZ11" s="170"/>
      <c r="TA11" s="170"/>
      <c r="TB11" s="170"/>
      <c r="TC11" s="170"/>
      <c r="TD11" s="170"/>
      <c r="TE11" s="170"/>
      <c r="TF11" s="170"/>
      <c r="TG11" s="170"/>
      <c r="TH11" s="170"/>
      <c r="TI11" s="170"/>
      <c r="TJ11" s="170"/>
      <c r="TK11" s="170"/>
      <c r="TL11" s="170"/>
      <c r="TM11" s="170"/>
      <c r="TN11" s="170"/>
      <c r="TO11" s="170"/>
      <c r="TP11" s="170"/>
      <c r="TQ11" s="170"/>
      <c r="TR11" s="170"/>
      <c r="TS11" s="170"/>
      <c r="TT11" s="170"/>
      <c r="TU11" s="170"/>
      <c r="TV11" s="170"/>
      <c r="TW11" s="170"/>
      <c r="TX11" s="170"/>
      <c r="TY11" s="170"/>
      <c r="TZ11" s="170"/>
      <c r="UA11" s="170"/>
      <c r="UB11" s="170"/>
      <c r="UC11" s="170"/>
      <c r="UD11" s="170"/>
      <c r="UE11" s="170"/>
      <c r="UF11" s="170"/>
      <c r="UG11" s="170"/>
      <c r="UH11" s="170"/>
      <c r="UI11" s="170"/>
      <c r="UJ11" s="170"/>
      <c r="UK11" s="170"/>
      <c r="UL11" s="170"/>
      <c r="UM11" s="170"/>
      <c r="UN11" s="170"/>
      <c r="UO11" s="170"/>
      <c r="UP11" s="170"/>
      <c r="UQ11" s="170"/>
      <c r="UR11" s="170"/>
      <c r="US11" s="170"/>
      <c r="UT11" s="170"/>
      <c r="UU11" s="170"/>
      <c r="UV11" s="170"/>
      <c r="UW11" s="170"/>
      <c r="UX11" s="170"/>
      <c r="UY11" s="170"/>
      <c r="UZ11" s="170"/>
      <c r="VA11" s="170"/>
      <c r="VB11" s="170"/>
      <c r="VC11" s="170"/>
      <c r="VD11" s="170"/>
      <c r="VE11" s="170"/>
      <c r="VF11" s="170"/>
      <c r="VG11" s="170"/>
      <c r="VH11" s="170"/>
      <c r="VI11" s="170"/>
      <c r="VJ11" s="170"/>
      <c r="VK11" s="170"/>
      <c r="VL11" s="170"/>
      <c r="VM11" s="170"/>
      <c r="VN11" s="170"/>
      <c r="VO11" s="170"/>
      <c r="VP11" s="170"/>
      <c r="VQ11" s="170"/>
      <c r="VR11" s="170"/>
      <c r="VS11" s="170"/>
      <c r="VT11" s="170"/>
      <c r="VU11" s="170"/>
      <c r="VV11" s="170"/>
      <c r="VW11" s="170"/>
      <c r="VX11" s="170"/>
      <c r="VY11" s="170"/>
      <c r="VZ11" s="170"/>
      <c r="WA11" s="170"/>
      <c r="WB11" s="170"/>
      <c r="WC11" s="170"/>
      <c r="WD11" s="170"/>
      <c r="WE11" s="170"/>
      <c r="WF11" s="170"/>
      <c r="WG11" s="170"/>
      <c r="WH11" s="170"/>
      <c r="WI11" s="170"/>
      <c r="WJ11" s="170"/>
      <c r="WK11" s="170"/>
      <c r="WL11" s="170"/>
      <c r="WM11" s="170"/>
      <c r="WN11" s="170"/>
      <c r="WO11" s="170"/>
      <c r="WP11" s="170"/>
      <c r="WQ11" s="170"/>
      <c r="WR11" s="170"/>
      <c r="WS11" s="170"/>
      <c r="WT11" s="170"/>
      <c r="WU11" s="170"/>
      <c r="WV11" s="170"/>
      <c r="WW11" s="170"/>
      <c r="WX11" s="170"/>
      <c r="WY11" s="170"/>
      <c r="WZ11" s="170"/>
      <c r="XA11" s="170"/>
      <c r="XB11" s="170"/>
      <c r="XC11" s="170"/>
      <c r="XD11" s="170"/>
      <c r="XE11" s="170"/>
      <c r="XF11" s="170"/>
      <c r="XG11" s="170"/>
      <c r="XH11" s="170"/>
      <c r="XI11" s="170"/>
      <c r="XJ11" s="170"/>
      <c r="XK11" s="170"/>
      <c r="XL11" s="170"/>
      <c r="XM11" s="170"/>
      <c r="XN11" s="170"/>
      <c r="XO11" s="170"/>
      <c r="XP11" s="170"/>
      <c r="XQ11" s="170"/>
      <c r="XR11" s="170"/>
      <c r="XS11" s="170"/>
      <c r="XT11" s="170"/>
      <c r="XU11" s="170"/>
      <c r="XV11" s="170"/>
      <c r="XW11" s="170"/>
      <c r="XX11" s="170"/>
      <c r="XY11" s="170"/>
      <c r="XZ11" s="170"/>
      <c r="YA11" s="170"/>
      <c r="YB11" s="170"/>
      <c r="YC11" s="170"/>
      <c r="YD11" s="170"/>
      <c r="YE11" s="170"/>
      <c r="YF11" s="170"/>
      <c r="YG11" s="170"/>
      <c r="YH11" s="170"/>
      <c r="YI11" s="170"/>
      <c r="YJ11" s="170"/>
      <c r="YK11" s="170"/>
      <c r="YL11" s="170"/>
      <c r="YM11" s="170"/>
      <c r="YN11" s="170"/>
      <c r="YO11" s="170"/>
      <c r="YP11" s="170"/>
      <c r="YQ11" s="170"/>
      <c r="YR11" s="170"/>
      <c r="YS11" s="170"/>
      <c r="YT11" s="170"/>
      <c r="YU11" s="170"/>
      <c r="YV11" s="170"/>
      <c r="YW11" s="170"/>
      <c r="YX11" s="170"/>
      <c r="YY11" s="170"/>
      <c r="YZ11" s="170"/>
      <c r="ZA11" s="170"/>
      <c r="ZB11" s="170"/>
      <c r="ZC11" s="170"/>
      <c r="ZD11" s="170"/>
      <c r="ZE11" s="170"/>
      <c r="ZF11" s="170"/>
      <c r="ZG11" s="170"/>
      <c r="ZH11" s="170"/>
      <c r="ZI11" s="170"/>
      <c r="ZJ11" s="170"/>
      <c r="ZK11" s="170"/>
      <c r="ZL11" s="170"/>
      <c r="ZM11" s="170"/>
      <c r="ZN11" s="170"/>
      <c r="ZO11" s="170"/>
      <c r="ZP11" s="170"/>
      <c r="ZQ11" s="170"/>
      <c r="ZR11" s="170"/>
      <c r="ZS11" s="170"/>
      <c r="ZT11" s="170"/>
      <c r="ZU11" s="170"/>
      <c r="ZV11" s="170"/>
      <c r="ZW11" s="170"/>
      <c r="ZX11" s="170"/>
      <c r="ZY11" s="170"/>
      <c r="ZZ11" s="170"/>
      <c r="AAA11" s="170"/>
      <c r="AAB11" s="170"/>
      <c r="AAC11" s="170"/>
      <c r="AAD11" s="170"/>
      <c r="AAE11" s="170"/>
      <c r="AAF11" s="170"/>
      <c r="AAG11" s="170"/>
      <c r="AAH11" s="170"/>
      <c r="AAI11" s="170"/>
      <c r="AAJ11" s="170"/>
      <c r="AAK11" s="170"/>
      <c r="AAL11" s="170"/>
      <c r="AAM11" s="170"/>
      <c r="AAN11" s="170"/>
      <c r="AAO11" s="170"/>
      <c r="AAP11" s="170"/>
      <c r="AAQ11" s="170"/>
      <c r="AAR11" s="170"/>
      <c r="AAS11" s="170"/>
      <c r="AAT11" s="170"/>
      <c r="AAU11" s="170"/>
      <c r="AAV11" s="170"/>
      <c r="AAW11" s="170"/>
      <c r="AAX11" s="170"/>
      <c r="AAY11" s="170"/>
      <c r="AAZ11" s="170"/>
      <c r="ABA11" s="170"/>
      <c r="ABB11" s="170"/>
      <c r="ABC11" s="170"/>
      <c r="ABD11" s="170"/>
      <c r="ABE11" s="170"/>
      <c r="ABF11" s="170"/>
      <c r="ABG11" s="170"/>
      <c r="ABH11" s="170"/>
      <c r="ABI11" s="170"/>
      <c r="ABJ11" s="170"/>
      <c r="ABK11" s="170"/>
      <c r="ABL11" s="170"/>
      <c r="ABM11" s="170"/>
      <c r="ABN11" s="170"/>
      <c r="ABO11" s="170"/>
      <c r="ABP11" s="170"/>
      <c r="ABQ11" s="170"/>
      <c r="ABR11" s="170"/>
      <c r="ABS11" s="170"/>
      <c r="ABT11" s="170"/>
      <c r="ABU11" s="170"/>
      <c r="ABV11" s="170"/>
      <c r="ABW11" s="170"/>
      <c r="ABX11" s="170"/>
      <c r="ABY11" s="170"/>
      <c r="ABZ11" s="170"/>
      <c r="ACA11" s="170"/>
      <c r="ACB11" s="170"/>
      <c r="ACC11" s="170"/>
      <c r="ACD11" s="170"/>
      <c r="ACE11" s="170"/>
      <c r="ACF11" s="170"/>
      <c r="ACG11" s="170"/>
      <c r="ACH11" s="170"/>
      <c r="ACI11" s="170"/>
      <c r="ACJ11" s="170"/>
      <c r="ACK11" s="170"/>
      <c r="ACL11" s="170"/>
      <c r="ACM11" s="170"/>
      <c r="ACN11" s="170"/>
      <c r="ACO11" s="170"/>
      <c r="ACP11" s="170"/>
      <c r="ACQ11" s="170"/>
      <c r="ACR11" s="170"/>
      <c r="ACS11" s="170"/>
      <c r="ACT11" s="170"/>
      <c r="ACU11" s="170"/>
      <c r="ACV11" s="170"/>
      <c r="ACW11" s="170"/>
      <c r="ACX11" s="170"/>
      <c r="ACY11" s="170"/>
      <c r="ACZ11" s="170"/>
      <c r="ADA11" s="170"/>
      <c r="ADB11" s="170"/>
      <c r="ADC11" s="170"/>
      <c r="ADD11" s="170"/>
      <c r="ADE11" s="170"/>
      <c r="ADF11" s="170"/>
      <c r="ADG11" s="170"/>
      <c r="ADH11" s="170"/>
      <c r="ADI11" s="170"/>
      <c r="ADJ11" s="170"/>
      <c r="ADK11" s="170"/>
      <c r="ADL11" s="170"/>
      <c r="ADM11" s="170"/>
      <c r="ADN11" s="170"/>
      <c r="ADO11" s="170"/>
      <c r="ADP11" s="170"/>
      <c r="ADQ11" s="170"/>
      <c r="ADR11" s="170"/>
      <c r="ADS11" s="170"/>
      <c r="ADT11" s="170"/>
      <c r="ADU11" s="170"/>
      <c r="ADV11" s="170"/>
      <c r="ADW11" s="170"/>
      <c r="ADX11" s="170"/>
      <c r="ADY11" s="170"/>
      <c r="ADZ11" s="170"/>
      <c r="AEA11" s="170"/>
      <c r="AEB11" s="170"/>
      <c r="AEC11" s="170"/>
      <c r="AED11" s="170"/>
      <c r="AEE11" s="170"/>
      <c r="AEF11" s="170"/>
      <c r="AEG11" s="170"/>
      <c r="AEH11" s="170"/>
      <c r="AEI11" s="170"/>
      <c r="AEJ11" s="170"/>
      <c r="AEK11" s="170"/>
      <c r="AEL11" s="170"/>
      <c r="AEM11" s="170"/>
      <c r="AEN11" s="170"/>
      <c r="AEO11" s="170"/>
      <c r="AEP11" s="170"/>
      <c r="AEQ11" s="170"/>
      <c r="AER11" s="170"/>
      <c r="AES11" s="170"/>
      <c r="AET11" s="170"/>
      <c r="AEU11" s="170"/>
      <c r="AEV11" s="170"/>
      <c r="AEW11" s="170"/>
      <c r="AEX11" s="170"/>
      <c r="AEY11" s="170"/>
      <c r="AEZ11" s="170"/>
      <c r="AFA11" s="170"/>
      <c r="AFB11" s="170"/>
      <c r="AFC11" s="170"/>
      <c r="AFD11" s="170"/>
      <c r="AFE11" s="170"/>
      <c r="AFF11" s="170"/>
      <c r="AFG11" s="170"/>
      <c r="AFH11" s="170"/>
      <c r="AFI11" s="170"/>
      <c r="AFJ11" s="170"/>
      <c r="AFK11" s="170"/>
      <c r="AFL11" s="170"/>
      <c r="AFM11" s="170"/>
      <c r="AFN11" s="170"/>
      <c r="AFO11" s="170"/>
      <c r="AFP11" s="170"/>
      <c r="AFQ11" s="170"/>
      <c r="AFR11" s="170"/>
      <c r="AFS11" s="170"/>
      <c r="AFT11" s="170"/>
      <c r="AFU11" s="170"/>
      <c r="AFV11" s="170"/>
      <c r="AFW11" s="170"/>
      <c r="AFX11" s="170"/>
      <c r="AFY11" s="170"/>
      <c r="AFZ11" s="170"/>
      <c r="AGA11" s="170"/>
      <c r="AGB11" s="170"/>
      <c r="AGC11" s="170"/>
      <c r="AGD11" s="170"/>
      <c r="AGE11" s="170"/>
      <c r="AGF11" s="170"/>
      <c r="AGG11" s="170"/>
      <c r="AGH11" s="170"/>
      <c r="AGI11" s="170"/>
      <c r="AGJ11" s="170"/>
      <c r="AGK11" s="170"/>
      <c r="AGL11" s="170"/>
      <c r="AGM11" s="170"/>
      <c r="AGN11" s="170"/>
      <c r="AGO11" s="170"/>
      <c r="AGP11" s="170"/>
      <c r="AGQ11" s="170"/>
      <c r="AGR11" s="170"/>
      <c r="AGS11" s="170"/>
      <c r="AGT11" s="170"/>
      <c r="AGU11" s="170"/>
      <c r="AGV11" s="170"/>
      <c r="AGW11" s="170"/>
      <c r="AGX11" s="170"/>
      <c r="AGY11" s="170"/>
      <c r="AGZ11" s="170"/>
      <c r="AHA11" s="170"/>
      <c r="AHB11" s="170"/>
      <c r="AHC11" s="170"/>
      <c r="AHD11" s="170"/>
      <c r="AHE11" s="170"/>
      <c r="AHF11" s="170"/>
      <c r="AHG11" s="170"/>
      <c r="AHH11" s="170"/>
      <c r="AHI11" s="170"/>
      <c r="AHJ11" s="170"/>
      <c r="AHK11" s="170"/>
      <c r="AHL11" s="170"/>
      <c r="AHM11" s="170"/>
      <c r="AHN11" s="170"/>
      <c r="AHO11" s="170"/>
      <c r="AHP11" s="170"/>
      <c r="AHQ11" s="170"/>
      <c r="AHR11" s="170"/>
      <c r="AHS11" s="170"/>
      <c r="AHT11" s="170"/>
      <c r="AHU11" s="170"/>
      <c r="AHV11" s="170"/>
      <c r="AHW11" s="170"/>
      <c r="AHX11" s="170"/>
      <c r="AHY11" s="170"/>
      <c r="AHZ11" s="170"/>
      <c r="AIA11" s="170"/>
      <c r="AIB11" s="170"/>
      <c r="AIC11" s="170"/>
      <c r="AID11" s="170"/>
      <c r="AIE11" s="170"/>
      <c r="AIF11" s="170"/>
      <c r="AIG11" s="170"/>
      <c r="AIH11" s="170"/>
      <c r="AII11" s="170"/>
      <c r="AIJ11" s="170"/>
      <c r="AIK11" s="170"/>
      <c r="AIL11" s="170"/>
      <c r="AIM11" s="170"/>
      <c r="AIN11" s="170"/>
      <c r="AIO11" s="170"/>
      <c r="AIP11" s="170"/>
      <c r="AIQ11" s="170"/>
      <c r="AIR11" s="170"/>
      <c r="AIS11" s="170"/>
      <c r="AIT11" s="170"/>
      <c r="AIU11" s="170"/>
      <c r="AIV11" s="170"/>
      <c r="AIW11" s="170"/>
      <c r="AIX11" s="170"/>
      <c r="AIY11" s="170"/>
      <c r="AIZ11" s="170"/>
      <c r="AJA11" s="170"/>
      <c r="AJB11" s="170"/>
      <c r="AJC11" s="170"/>
      <c r="AJD11" s="170"/>
      <c r="AJE11" s="170"/>
      <c r="AJF11" s="170"/>
      <c r="AJG11" s="170"/>
      <c r="AJH11" s="170"/>
      <c r="AJI11" s="170"/>
      <c r="AJJ11" s="170"/>
      <c r="AJK11" s="170"/>
      <c r="AJL11" s="170"/>
      <c r="AJM11" s="170"/>
      <c r="AJN11" s="170"/>
      <c r="AJO11" s="170"/>
      <c r="AJP11" s="170"/>
      <c r="AJQ11" s="170"/>
      <c r="AJR11" s="170"/>
      <c r="AJS11" s="170"/>
      <c r="AJT11" s="170"/>
      <c r="AJU11" s="170"/>
      <c r="AJV11" s="170"/>
      <c r="AJW11" s="170"/>
      <c r="AJX11" s="170"/>
      <c r="AJY11" s="170"/>
      <c r="AJZ11" s="170"/>
      <c r="AKA11" s="170"/>
      <c r="AKB11" s="170"/>
      <c r="AKC11" s="170"/>
      <c r="AKD11" s="170"/>
      <c r="AKE11" s="170"/>
      <c r="AKF11" s="170"/>
      <c r="AKG11" s="170"/>
      <c r="AKH11" s="170"/>
      <c r="AKI11" s="170"/>
      <c r="AKJ11" s="170"/>
      <c r="AKK11" s="170"/>
      <c r="AKL11" s="170"/>
      <c r="AKM11" s="170"/>
      <c r="AKN11" s="170"/>
      <c r="AKO11" s="170"/>
      <c r="AKP11" s="170"/>
      <c r="AKQ11" s="170"/>
      <c r="AKR11" s="170"/>
      <c r="AKS11" s="170"/>
      <c r="AKT11" s="170"/>
      <c r="AKU11" s="170"/>
      <c r="AKV11" s="170"/>
      <c r="AKW11" s="170"/>
      <c r="AKX11" s="170"/>
      <c r="AKY11" s="170"/>
      <c r="AKZ11" s="170"/>
      <c r="ALA11" s="170"/>
      <c r="ALB11" s="170"/>
      <c r="ALC11" s="170"/>
      <c r="ALD11" s="170"/>
      <c r="ALE11" s="170"/>
      <c r="ALF11" s="170"/>
      <c r="ALG11" s="170"/>
      <c r="ALH11" s="170"/>
      <c r="ALI11" s="170"/>
      <c r="ALJ11" s="170"/>
      <c r="ALK11" s="170"/>
      <c r="ALL11" s="170"/>
      <c r="ALM11" s="170"/>
      <c r="ALN11" s="170"/>
      <c r="ALO11" s="170"/>
      <c r="ALP11" s="170"/>
      <c r="ALQ11" s="170"/>
      <c r="ALR11" s="170"/>
      <c r="ALS11" s="170"/>
      <c r="ALT11" s="170"/>
      <c r="ALU11" s="170"/>
      <c r="ALV11" s="170"/>
      <c r="ALW11" s="170"/>
      <c r="ALX11" s="170"/>
      <c r="ALY11" s="170"/>
      <c r="ALZ11" s="170"/>
      <c r="AMA11" s="170"/>
      <c r="AMB11" s="170"/>
      <c r="AMC11" s="170"/>
      <c r="AMD11" s="170"/>
      <c r="AME11" s="170"/>
      <c r="AMF11" s="170"/>
      <c r="AMG11" s="170"/>
      <c r="AMH11" s="170"/>
      <c r="AMI11" s="170"/>
      <c r="AMJ11" s="170"/>
    </row>
    <row r="12" spans="1:1025" s="81" customFormat="1" ht="17.25" hidden="1" customHeight="1">
      <c r="A12" s="99" t="s">
        <v>458</v>
      </c>
      <c r="B12" s="9">
        <f>'Pārējās administr_izm'!G27</f>
        <v>0</v>
      </c>
      <c r="C12" s="9">
        <f>'Pārējās administr_izm'!I27</f>
        <v>0</v>
      </c>
      <c r="D12" s="9">
        <f>'Pārējās administr_izm'!K27</f>
        <v>0</v>
      </c>
      <c r="E12" s="9">
        <f>'Pārējās administr_izm'!M27</f>
        <v>0</v>
      </c>
      <c r="F12" s="89"/>
      <c r="G12" s="89"/>
      <c r="H12" s="17">
        <f t="shared" ref="H12:H14" si="1">B12+C12</f>
        <v>0</v>
      </c>
      <c r="I12" s="17">
        <f t="shared" ref="I12:I14" si="2">D12+E12</f>
        <v>0</v>
      </c>
      <c r="J12" s="17">
        <f>H12+I12</f>
        <v>0</v>
      </c>
      <c r="K12" s="547"/>
      <c r="L12" s="552" t="e">
        <f>'4.pielikums_TP'!L31</f>
        <v>#DIV/0!</v>
      </c>
      <c r="M12" s="552" t="e">
        <f>'4.pielikums_TP'!M31</f>
        <v>#DIV/0!</v>
      </c>
    </row>
    <row r="13" spans="1:1025" s="81" customFormat="1" ht="17.25" hidden="1" customHeight="1">
      <c r="A13" s="99" t="s">
        <v>459</v>
      </c>
      <c r="B13" s="9">
        <f>Apsardzes_izmaksas!G17</f>
        <v>0</v>
      </c>
      <c r="C13" s="9">
        <f>Apsardzes_izmaksas!I17</f>
        <v>0</v>
      </c>
      <c r="D13" s="9">
        <f>Apsardzes_izmaksas!K17</f>
        <v>0</v>
      </c>
      <c r="E13" s="9">
        <f>Apsardzes_izmaksas!M17</f>
        <v>0</v>
      </c>
      <c r="F13" s="89"/>
      <c r="G13" s="89"/>
      <c r="H13" s="17">
        <f t="shared" si="1"/>
        <v>0</v>
      </c>
      <c r="I13" s="17">
        <f t="shared" si="2"/>
        <v>0</v>
      </c>
      <c r="J13" s="17">
        <f t="shared" ref="J13:J22" si="3">H13+I13</f>
        <v>0</v>
      </c>
      <c r="K13" s="547"/>
      <c r="L13" s="552" t="e">
        <f>'4.pielikums_TP'!L34</f>
        <v>#DIV/0!</v>
      </c>
      <c r="M13" s="552" t="e">
        <f>'4.pielikums_TP'!M34</f>
        <v>#DIV/0!</v>
      </c>
    </row>
    <row r="14" spans="1:1025" ht="17.25" hidden="1" customHeight="1">
      <c r="A14" s="99" t="s">
        <v>460</v>
      </c>
      <c r="B14" s="9">
        <f>Apdrošināšanas_izmaksas!G17</f>
        <v>0</v>
      </c>
      <c r="C14" s="9">
        <f>Apdrošināšanas_izmaksas!I17</f>
        <v>0</v>
      </c>
      <c r="D14" s="9">
        <f>Apdrošināšanas_izmaksas!K17</f>
        <v>0</v>
      </c>
      <c r="E14" s="9">
        <f>Apdrošināšanas_izmaksas!M17</f>
        <v>0</v>
      </c>
      <c r="F14" s="89"/>
      <c r="G14" s="89"/>
      <c r="H14" s="17">
        <f t="shared" si="1"/>
        <v>0</v>
      </c>
      <c r="I14" s="17">
        <f t="shared" si="2"/>
        <v>0</v>
      </c>
      <c r="J14" s="17">
        <f t="shared" si="3"/>
        <v>0</v>
      </c>
      <c r="K14" s="547"/>
      <c r="L14" s="552" t="e">
        <f>'4.pielikums_TP'!L37</f>
        <v>#DIV/0!</v>
      </c>
      <c r="M14" s="552" t="e">
        <f>'4.pielikums_TP'!M37</f>
        <v>#DIV/0!</v>
      </c>
    </row>
    <row r="15" spans="1:1025" ht="17.25" hidden="1" customHeight="1">
      <c r="A15" s="99" t="s">
        <v>461</v>
      </c>
      <c r="B15" s="9">
        <f>Sakaru_izmaksas!G17</f>
        <v>0</v>
      </c>
      <c r="C15" s="9">
        <f>Sakaru_izmaksas!I17</f>
        <v>0</v>
      </c>
      <c r="D15" s="9">
        <f>Sakaru_izmaksas!K17</f>
        <v>0</v>
      </c>
      <c r="E15" s="9">
        <f>Sakaru_izmaksas!M17</f>
        <v>0</v>
      </c>
      <c r="F15" s="89"/>
      <c r="G15" s="89"/>
      <c r="H15" s="17">
        <f t="shared" ref="H15:H22" si="4">B15+C15</f>
        <v>0</v>
      </c>
      <c r="I15" s="17">
        <f t="shared" ref="I15:I22" si="5">D15+E15</f>
        <v>0</v>
      </c>
      <c r="J15" s="17">
        <f t="shared" si="3"/>
        <v>0</v>
      </c>
      <c r="K15" s="547"/>
      <c r="L15" s="552" t="e">
        <f>'4.pielikums_TP'!L38</f>
        <v>#DIV/0!</v>
      </c>
      <c r="M15" s="552" t="e">
        <f>'4.pielikums_TP'!M38</f>
        <v>#DIV/0!</v>
      </c>
    </row>
    <row r="16" spans="1:1025" ht="17.25" hidden="1" customHeight="1">
      <c r="A16" s="99" t="s">
        <v>462</v>
      </c>
      <c r="B16" s="9">
        <f>Kancelejas_preces!G17</f>
        <v>0</v>
      </c>
      <c r="C16" s="9">
        <f>Kancelejas_preces!I17</f>
        <v>0</v>
      </c>
      <c r="D16" s="9">
        <f>Kancelejas_preces!K17</f>
        <v>0</v>
      </c>
      <c r="E16" s="9">
        <f>Kancelejas_preces!M17</f>
        <v>0</v>
      </c>
      <c r="F16" s="89"/>
      <c r="G16" s="89"/>
      <c r="H16" s="17">
        <f t="shared" si="4"/>
        <v>0</v>
      </c>
      <c r="I16" s="17">
        <f t="shared" si="5"/>
        <v>0</v>
      </c>
      <c r="J16" s="17">
        <f t="shared" si="3"/>
        <v>0</v>
      </c>
      <c r="K16" s="547"/>
      <c r="L16" s="552" t="e">
        <f>'4.pielikums_TP'!L39</f>
        <v>#DIV/0!</v>
      </c>
      <c r="M16" s="552" t="e">
        <f>'4.pielikums_TP'!M39</f>
        <v>#DIV/0!</v>
      </c>
    </row>
    <row r="17" spans="1:1025" ht="17.25" hidden="1" customHeight="1">
      <c r="A17" s="99" t="s">
        <v>463</v>
      </c>
      <c r="B17" s="9">
        <f>Personāla_apmācības!G17</f>
        <v>0</v>
      </c>
      <c r="C17" s="9">
        <f>Personāla_apmācības!I17</f>
        <v>0</v>
      </c>
      <c r="D17" s="9">
        <f>Personāla_apmācības!K17</f>
        <v>0</v>
      </c>
      <c r="E17" s="9">
        <f>Personāla_apmācības!M17</f>
        <v>0</v>
      </c>
      <c r="F17" s="89"/>
      <c r="G17" s="89"/>
      <c r="H17" s="17">
        <f t="shared" si="4"/>
        <v>0</v>
      </c>
      <c r="I17" s="17">
        <f t="shared" si="5"/>
        <v>0</v>
      </c>
      <c r="J17" s="17">
        <f t="shared" si="3"/>
        <v>0</v>
      </c>
      <c r="K17" s="547"/>
      <c r="L17" s="552" t="e">
        <f>'4.pielikums_TP'!L40</f>
        <v>#DIV/0!</v>
      </c>
      <c r="M17" s="552" t="e">
        <f>'4.pielikums_TP'!M40</f>
        <v>#DIV/0!</v>
      </c>
    </row>
    <row r="18" spans="1:1025" ht="17.25" hidden="1" customHeight="1">
      <c r="A18" s="99" t="s">
        <v>464</v>
      </c>
      <c r="B18" s="9">
        <f>Juridiskie_pakalpojumi!G17</f>
        <v>0</v>
      </c>
      <c r="C18" s="9">
        <f>Juridiskie_pakalpojumi!I17</f>
        <v>0</v>
      </c>
      <c r="D18" s="9">
        <f>Juridiskie_pakalpojumi!K17</f>
        <v>0</v>
      </c>
      <c r="E18" s="9">
        <f>Juridiskie_pakalpojumi!M17</f>
        <v>0</v>
      </c>
      <c r="F18" s="89"/>
      <c r="G18" s="89"/>
      <c r="H18" s="17">
        <f t="shared" si="4"/>
        <v>0</v>
      </c>
      <c r="I18" s="17">
        <f t="shared" si="5"/>
        <v>0</v>
      </c>
      <c r="J18" s="17">
        <f t="shared" si="3"/>
        <v>0</v>
      </c>
      <c r="K18" s="547"/>
      <c r="L18" s="552" t="e">
        <f>'4.pielikums_TP'!L41</f>
        <v>#DIV/0!</v>
      </c>
      <c r="M18" s="552" t="e">
        <f>'4.pielikums_TP'!M41</f>
        <v>#DIV/0!</v>
      </c>
    </row>
    <row r="19" spans="1:1025" ht="17.25" hidden="1" customHeight="1">
      <c r="A19" s="99" t="s">
        <v>465</v>
      </c>
      <c r="B19" s="9">
        <f>Dienesta_komandējumi!G17</f>
        <v>0</v>
      </c>
      <c r="C19" s="9">
        <f>Dienesta_komandējumi!I17</f>
        <v>0</v>
      </c>
      <c r="D19" s="9">
        <f>Dienesta_komandējumi!K17</f>
        <v>0</v>
      </c>
      <c r="E19" s="9">
        <f>Dienesta_komandējumi!M17</f>
        <v>0</v>
      </c>
      <c r="F19" s="89"/>
      <c r="G19" s="89"/>
      <c r="H19" s="17">
        <f t="shared" si="4"/>
        <v>0</v>
      </c>
      <c r="I19" s="17">
        <f t="shared" si="5"/>
        <v>0</v>
      </c>
      <c r="J19" s="17">
        <f t="shared" si="3"/>
        <v>0</v>
      </c>
      <c r="K19" s="547"/>
      <c r="L19" s="552" t="e">
        <f>'4.pielikums_TP'!L43</f>
        <v>#DIV/0!</v>
      </c>
      <c r="M19" s="552" t="e">
        <f>'4.pielikums_TP'!M43</f>
        <v>#DIV/0!</v>
      </c>
    </row>
    <row r="20" spans="1:1025" ht="17.25" hidden="1" customHeight="1">
      <c r="A20" s="122" t="s">
        <v>466</v>
      </c>
      <c r="B20" s="121">
        <f>Nodevas!G17</f>
        <v>0</v>
      </c>
      <c r="C20" s="121">
        <f>Nodevas!I17</f>
        <v>0</v>
      </c>
      <c r="D20" s="121">
        <f>Nodevas!K17</f>
        <v>0</v>
      </c>
      <c r="E20" s="121">
        <f>Nodevas!M17</f>
        <v>0</v>
      </c>
      <c r="F20" s="89"/>
      <c r="G20" s="89"/>
      <c r="H20" s="17">
        <f t="shared" si="4"/>
        <v>0</v>
      </c>
      <c r="I20" s="17">
        <f t="shared" si="5"/>
        <v>0</v>
      </c>
      <c r="J20" s="17">
        <f t="shared" si="3"/>
        <v>0</v>
      </c>
      <c r="K20" s="547"/>
      <c r="L20" s="552" t="e">
        <f>'4.pielikums_TP'!L47</f>
        <v>#DIV/0!</v>
      </c>
      <c r="M20" s="552" t="e">
        <f>'4.pielikums_TP'!M47</f>
        <v>#DIV/0!</v>
      </c>
    </row>
    <row r="22" spans="1:1025" ht="17.25" customHeight="1">
      <c r="A22" s="99" t="s">
        <v>469</v>
      </c>
      <c r="B22" s="9">
        <f>Pārējās_izmaksas!G27</f>
        <v>0</v>
      </c>
      <c r="C22" s="9">
        <f>Pārējās_izmaksas!I27</f>
        <v>0</v>
      </c>
      <c r="D22" s="9">
        <f>Pārējās_izmaksas!K27</f>
        <v>0</v>
      </c>
      <c r="E22" s="9">
        <f>Pārējās_izmaksas!M27</f>
        <v>0</v>
      </c>
      <c r="F22" s="89"/>
      <c r="G22" s="89"/>
      <c r="H22" s="9">
        <f t="shared" si="4"/>
        <v>0</v>
      </c>
      <c r="I22" s="9">
        <f t="shared" si="5"/>
        <v>0</v>
      </c>
      <c r="J22" s="9">
        <f t="shared" si="3"/>
        <v>0</v>
      </c>
      <c r="K22" s="547"/>
      <c r="L22" s="552" t="e">
        <f>'4.pielikums_TP'!L46</f>
        <v>#DIV/0!</v>
      </c>
      <c r="M22" s="552" t="e">
        <f>'4.pielikums_TP'!M46</f>
        <v>#DIV/0!</v>
      </c>
    </row>
    <row r="23" spans="1:1025" s="551" customFormat="1" ht="17.25" customHeight="1">
      <c r="A23" s="550" t="s">
        <v>480</v>
      </c>
      <c r="B23" s="553" t="e">
        <f>B22/B9</f>
        <v>#DIV/0!</v>
      </c>
      <c r="C23" s="553" t="e">
        <f t="shared" ref="C23:E23" si="6">C22/C9</f>
        <v>#DIV/0!</v>
      </c>
      <c r="D23" s="553" t="e">
        <f t="shared" si="6"/>
        <v>#DIV/0!</v>
      </c>
      <c r="E23" s="553" t="e">
        <f t="shared" si="6"/>
        <v>#DIV/0!</v>
      </c>
      <c r="F23" s="87"/>
      <c r="G23" s="87"/>
      <c r="H23" s="553" t="e">
        <f t="shared" ref="H23" si="7">H22/H9</f>
        <v>#DIV/0!</v>
      </c>
      <c r="I23" s="553" t="e">
        <f t="shared" ref="I23" si="8">I22/I9</f>
        <v>#DIV/0!</v>
      </c>
      <c r="J23" s="554" t="e">
        <f t="shared" ref="J23:M23" si="9">J22/J9</f>
        <v>#DIV/0!</v>
      </c>
      <c r="K23" s="547"/>
      <c r="L23" s="553" t="e">
        <f t="shared" si="9"/>
        <v>#DIV/0!</v>
      </c>
      <c r="M23" s="553" t="e">
        <f t="shared" si="9"/>
        <v>#DIV/0!</v>
      </c>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0"/>
      <c r="BZ23" s="170"/>
      <c r="CA23" s="170"/>
      <c r="CB23" s="170"/>
      <c r="CC23" s="170"/>
      <c r="CD23" s="170"/>
      <c r="CE23" s="170"/>
      <c r="CF23" s="170"/>
      <c r="CG23" s="170"/>
      <c r="CH23" s="170"/>
      <c r="CI23" s="170"/>
      <c r="CJ23" s="170"/>
      <c r="CK23" s="170"/>
      <c r="CL23" s="170"/>
      <c r="CM23" s="170"/>
      <c r="CN23" s="170"/>
      <c r="CO23" s="170"/>
      <c r="CP23" s="170"/>
      <c r="CQ23" s="170"/>
      <c r="CR23" s="170"/>
      <c r="CS23" s="170"/>
      <c r="CT23" s="170"/>
      <c r="CU23" s="170"/>
      <c r="CV23" s="170"/>
      <c r="CW23" s="170"/>
      <c r="CX23" s="170"/>
      <c r="CY23" s="170"/>
      <c r="CZ23" s="170"/>
      <c r="DA23" s="170"/>
      <c r="DB23" s="170"/>
      <c r="DC23" s="170"/>
      <c r="DD23" s="170"/>
      <c r="DE23" s="170"/>
      <c r="DF23" s="170"/>
      <c r="DG23" s="170"/>
      <c r="DH23" s="170"/>
      <c r="DI23" s="170"/>
      <c r="DJ23" s="170"/>
      <c r="DK23" s="170"/>
      <c r="DL23" s="170"/>
      <c r="DM23" s="170"/>
      <c r="DN23" s="170"/>
      <c r="DO23" s="170"/>
      <c r="DP23" s="170"/>
      <c r="DQ23" s="170"/>
      <c r="DR23" s="170"/>
      <c r="DS23" s="170"/>
      <c r="DT23" s="170"/>
      <c r="DU23" s="170"/>
      <c r="DV23" s="170"/>
      <c r="DW23" s="170"/>
      <c r="DX23" s="170"/>
      <c r="DY23" s="170"/>
      <c r="DZ23" s="170"/>
      <c r="EA23" s="170"/>
      <c r="EB23" s="170"/>
      <c r="EC23" s="170"/>
      <c r="ED23" s="170"/>
      <c r="EE23" s="170"/>
      <c r="EF23" s="170"/>
      <c r="EG23" s="170"/>
      <c r="EH23" s="170"/>
      <c r="EI23" s="170"/>
      <c r="EJ23" s="170"/>
      <c r="EK23" s="170"/>
      <c r="EL23" s="170"/>
      <c r="EM23" s="170"/>
      <c r="EN23" s="170"/>
      <c r="EO23" s="170"/>
      <c r="EP23" s="170"/>
      <c r="EQ23" s="170"/>
      <c r="ER23" s="170"/>
      <c r="ES23" s="170"/>
      <c r="ET23" s="170"/>
      <c r="EU23" s="170"/>
      <c r="EV23" s="170"/>
      <c r="EW23" s="170"/>
      <c r="EX23" s="170"/>
      <c r="EY23" s="170"/>
      <c r="EZ23" s="170"/>
      <c r="FA23" s="170"/>
      <c r="FB23" s="170"/>
      <c r="FC23" s="170"/>
      <c r="FD23" s="170"/>
      <c r="FE23" s="170"/>
      <c r="FF23" s="170"/>
      <c r="FG23" s="170"/>
      <c r="FH23" s="170"/>
      <c r="FI23" s="170"/>
      <c r="FJ23" s="170"/>
      <c r="FK23" s="170"/>
      <c r="FL23" s="170"/>
      <c r="FM23" s="170"/>
      <c r="FN23" s="170"/>
      <c r="FO23" s="170"/>
      <c r="FP23" s="170"/>
      <c r="FQ23" s="170"/>
      <c r="FR23" s="170"/>
      <c r="FS23" s="170"/>
      <c r="FT23" s="170"/>
      <c r="FU23" s="170"/>
      <c r="FV23" s="170"/>
      <c r="FW23" s="170"/>
      <c r="FX23" s="170"/>
      <c r="FY23" s="170"/>
      <c r="FZ23" s="170"/>
      <c r="GA23" s="170"/>
      <c r="GB23" s="170"/>
      <c r="GC23" s="170"/>
      <c r="GD23" s="170"/>
      <c r="GE23" s="170"/>
      <c r="GF23" s="170"/>
      <c r="GG23" s="170"/>
      <c r="GH23" s="170"/>
      <c r="GI23" s="170"/>
      <c r="GJ23" s="170"/>
      <c r="GK23" s="170"/>
      <c r="GL23" s="170"/>
      <c r="GM23" s="170"/>
      <c r="GN23" s="170"/>
      <c r="GO23" s="170"/>
      <c r="GP23" s="170"/>
      <c r="GQ23" s="170"/>
      <c r="GR23" s="170"/>
      <c r="GS23" s="170"/>
      <c r="GT23" s="170"/>
      <c r="GU23" s="170"/>
      <c r="GV23" s="170"/>
      <c r="GW23" s="170"/>
      <c r="GX23" s="170"/>
      <c r="GY23" s="170"/>
      <c r="GZ23" s="170"/>
      <c r="HA23" s="170"/>
      <c r="HB23" s="170"/>
      <c r="HC23" s="170"/>
      <c r="HD23" s="170"/>
      <c r="HE23" s="170"/>
      <c r="HF23" s="170"/>
      <c r="HG23" s="170"/>
      <c r="HH23" s="170"/>
      <c r="HI23" s="170"/>
      <c r="HJ23" s="170"/>
      <c r="HK23" s="170"/>
      <c r="HL23" s="170"/>
      <c r="HM23" s="170"/>
      <c r="HN23" s="170"/>
      <c r="HO23" s="170"/>
      <c r="HP23" s="170"/>
      <c r="HQ23" s="170"/>
      <c r="HR23" s="170"/>
      <c r="HS23" s="170"/>
      <c r="HT23" s="170"/>
      <c r="HU23" s="170"/>
      <c r="HV23" s="170"/>
      <c r="HW23" s="170"/>
      <c r="HX23" s="170"/>
      <c r="HY23" s="170"/>
      <c r="HZ23" s="170"/>
      <c r="IA23" s="170"/>
      <c r="IB23" s="170"/>
      <c r="IC23" s="170"/>
      <c r="ID23" s="170"/>
      <c r="IE23" s="170"/>
      <c r="IF23" s="170"/>
      <c r="IG23" s="170"/>
      <c r="IH23" s="170"/>
      <c r="II23" s="170"/>
      <c r="IJ23" s="170"/>
      <c r="IK23" s="170"/>
      <c r="IL23" s="170"/>
      <c r="IM23" s="170"/>
      <c r="IN23" s="170"/>
      <c r="IO23" s="170"/>
      <c r="IP23" s="170"/>
      <c r="IQ23" s="170"/>
      <c r="IR23" s="170"/>
      <c r="IS23" s="170"/>
      <c r="IT23" s="170"/>
      <c r="IU23" s="170"/>
      <c r="IV23" s="170"/>
      <c r="IW23" s="170"/>
      <c r="IX23" s="170"/>
      <c r="IY23" s="170"/>
      <c r="IZ23" s="170"/>
      <c r="JA23" s="170"/>
      <c r="JB23" s="170"/>
      <c r="JC23" s="170"/>
      <c r="JD23" s="170"/>
      <c r="JE23" s="170"/>
      <c r="JF23" s="170"/>
      <c r="JG23" s="170"/>
      <c r="JH23" s="170"/>
      <c r="JI23" s="170"/>
      <c r="JJ23" s="170"/>
      <c r="JK23" s="170"/>
      <c r="JL23" s="170"/>
      <c r="JM23" s="170"/>
      <c r="JN23" s="170"/>
      <c r="JO23" s="170"/>
      <c r="JP23" s="170"/>
      <c r="JQ23" s="170"/>
      <c r="JR23" s="170"/>
      <c r="JS23" s="170"/>
      <c r="JT23" s="170"/>
      <c r="JU23" s="170"/>
      <c r="JV23" s="170"/>
      <c r="JW23" s="170"/>
      <c r="JX23" s="170"/>
      <c r="JY23" s="170"/>
      <c r="JZ23" s="170"/>
      <c r="KA23" s="170"/>
      <c r="KB23" s="170"/>
      <c r="KC23" s="170"/>
      <c r="KD23" s="170"/>
      <c r="KE23" s="170"/>
      <c r="KF23" s="170"/>
      <c r="KG23" s="170"/>
      <c r="KH23" s="170"/>
      <c r="KI23" s="170"/>
      <c r="KJ23" s="170"/>
      <c r="KK23" s="170"/>
      <c r="KL23" s="170"/>
      <c r="KM23" s="170"/>
      <c r="KN23" s="170"/>
      <c r="KO23" s="170"/>
      <c r="KP23" s="170"/>
      <c r="KQ23" s="170"/>
      <c r="KR23" s="170"/>
      <c r="KS23" s="170"/>
      <c r="KT23" s="170"/>
      <c r="KU23" s="170"/>
      <c r="KV23" s="170"/>
      <c r="KW23" s="170"/>
      <c r="KX23" s="170"/>
      <c r="KY23" s="170"/>
      <c r="KZ23" s="170"/>
      <c r="LA23" s="170"/>
      <c r="LB23" s="170"/>
      <c r="LC23" s="170"/>
      <c r="LD23" s="170"/>
      <c r="LE23" s="170"/>
      <c r="LF23" s="170"/>
      <c r="LG23" s="170"/>
      <c r="LH23" s="170"/>
      <c r="LI23" s="170"/>
      <c r="LJ23" s="170"/>
      <c r="LK23" s="170"/>
      <c r="LL23" s="170"/>
      <c r="LM23" s="170"/>
      <c r="LN23" s="170"/>
      <c r="LO23" s="170"/>
      <c r="LP23" s="170"/>
      <c r="LQ23" s="170"/>
      <c r="LR23" s="170"/>
      <c r="LS23" s="170"/>
      <c r="LT23" s="170"/>
      <c r="LU23" s="170"/>
      <c r="LV23" s="170"/>
      <c r="LW23" s="170"/>
      <c r="LX23" s="170"/>
      <c r="LY23" s="170"/>
      <c r="LZ23" s="170"/>
      <c r="MA23" s="170"/>
      <c r="MB23" s="170"/>
      <c r="MC23" s="170"/>
      <c r="MD23" s="170"/>
      <c r="ME23" s="170"/>
      <c r="MF23" s="170"/>
      <c r="MG23" s="170"/>
      <c r="MH23" s="170"/>
      <c r="MI23" s="170"/>
      <c r="MJ23" s="170"/>
      <c r="MK23" s="170"/>
      <c r="ML23" s="170"/>
      <c r="MM23" s="170"/>
      <c r="MN23" s="170"/>
      <c r="MO23" s="170"/>
      <c r="MP23" s="170"/>
      <c r="MQ23" s="170"/>
      <c r="MR23" s="170"/>
      <c r="MS23" s="170"/>
      <c r="MT23" s="170"/>
      <c r="MU23" s="170"/>
      <c r="MV23" s="170"/>
      <c r="MW23" s="170"/>
      <c r="MX23" s="170"/>
      <c r="MY23" s="170"/>
      <c r="MZ23" s="170"/>
      <c r="NA23" s="170"/>
      <c r="NB23" s="170"/>
      <c r="NC23" s="170"/>
      <c r="ND23" s="170"/>
      <c r="NE23" s="170"/>
      <c r="NF23" s="170"/>
      <c r="NG23" s="170"/>
      <c r="NH23" s="170"/>
      <c r="NI23" s="170"/>
      <c r="NJ23" s="170"/>
      <c r="NK23" s="170"/>
      <c r="NL23" s="170"/>
      <c r="NM23" s="170"/>
      <c r="NN23" s="170"/>
      <c r="NO23" s="170"/>
      <c r="NP23" s="170"/>
      <c r="NQ23" s="170"/>
      <c r="NR23" s="170"/>
      <c r="NS23" s="170"/>
      <c r="NT23" s="170"/>
      <c r="NU23" s="170"/>
      <c r="NV23" s="170"/>
      <c r="NW23" s="170"/>
      <c r="NX23" s="170"/>
      <c r="NY23" s="170"/>
      <c r="NZ23" s="170"/>
      <c r="OA23" s="170"/>
      <c r="OB23" s="170"/>
      <c r="OC23" s="170"/>
      <c r="OD23" s="170"/>
      <c r="OE23" s="170"/>
      <c r="OF23" s="170"/>
      <c r="OG23" s="170"/>
      <c r="OH23" s="170"/>
      <c r="OI23" s="170"/>
      <c r="OJ23" s="170"/>
      <c r="OK23" s="170"/>
      <c r="OL23" s="170"/>
      <c r="OM23" s="170"/>
      <c r="ON23" s="170"/>
      <c r="OO23" s="170"/>
      <c r="OP23" s="170"/>
      <c r="OQ23" s="170"/>
      <c r="OR23" s="170"/>
      <c r="OS23" s="170"/>
      <c r="OT23" s="170"/>
      <c r="OU23" s="170"/>
      <c r="OV23" s="170"/>
      <c r="OW23" s="170"/>
      <c r="OX23" s="170"/>
      <c r="OY23" s="170"/>
      <c r="OZ23" s="170"/>
      <c r="PA23" s="170"/>
      <c r="PB23" s="170"/>
      <c r="PC23" s="170"/>
      <c r="PD23" s="170"/>
      <c r="PE23" s="170"/>
      <c r="PF23" s="170"/>
      <c r="PG23" s="170"/>
      <c r="PH23" s="170"/>
      <c r="PI23" s="170"/>
      <c r="PJ23" s="170"/>
      <c r="PK23" s="170"/>
      <c r="PL23" s="170"/>
      <c r="PM23" s="170"/>
      <c r="PN23" s="170"/>
      <c r="PO23" s="170"/>
      <c r="PP23" s="170"/>
      <c r="PQ23" s="170"/>
      <c r="PR23" s="170"/>
      <c r="PS23" s="170"/>
      <c r="PT23" s="170"/>
      <c r="PU23" s="170"/>
      <c r="PV23" s="170"/>
      <c r="PW23" s="170"/>
      <c r="PX23" s="170"/>
      <c r="PY23" s="170"/>
      <c r="PZ23" s="170"/>
      <c r="QA23" s="170"/>
      <c r="QB23" s="170"/>
      <c r="QC23" s="170"/>
      <c r="QD23" s="170"/>
      <c r="QE23" s="170"/>
      <c r="QF23" s="170"/>
      <c r="QG23" s="170"/>
      <c r="QH23" s="170"/>
      <c r="QI23" s="170"/>
      <c r="QJ23" s="170"/>
      <c r="QK23" s="170"/>
      <c r="QL23" s="170"/>
      <c r="QM23" s="170"/>
      <c r="QN23" s="170"/>
      <c r="QO23" s="170"/>
      <c r="QP23" s="170"/>
      <c r="QQ23" s="170"/>
      <c r="QR23" s="170"/>
      <c r="QS23" s="170"/>
      <c r="QT23" s="170"/>
      <c r="QU23" s="170"/>
      <c r="QV23" s="170"/>
      <c r="QW23" s="170"/>
      <c r="QX23" s="170"/>
      <c r="QY23" s="170"/>
      <c r="QZ23" s="170"/>
      <c r="RA23" s="170"/>
      <c r="RB23" s="170"/>
      <c r="RC23" s="170"/>
      <c r="RD23" s="170"/>
      <c r="RE23" s="170"/>
      <c r="RF23" s="170"/>
      <c r="RG23" s="170"/>
      <c r="RH23" s="170"/>
      <c r="RI23" s="170"/>
      <c r="RJ23" s="170"/>
      <c r="RK23" s="170"/>
      <c r="RL23" s="170"/>
      <c r="RM23" s="170"/>
      <c r="RN23" s="170"/>
      <c r="RO23" s="170"/>
      <c r="RP23" s="170"/>
      <c r="RQ23" s="170"/>
      <c r="RR23" s="170"/>
      <c r="RS23" s="170"/>
      <c r="RT23" s="170"/>
      <c r="RU23" s="170"/>
      <c r="RV23" s="170"/>
      <c r="RW23" s="170"/>
      <c r="RX23" s="170"/>
      <c r="RY23" s="170"/>
      <c r="RZ23" s="170"/>
      <c r="SA23" s="170"/>
      <c r="SB23" s="170"/>
      <c r="SC23" s="170"/>
      <c r="SD23" s="170"/>
      <c r="SE23" s="170"/>
      <c r="SF23" s="170"/>
      <c r="SG23" s="170"/>
      <c r="SH23" s="170"/>
      <c r="SI23" s="170"/>
      <c r="SJ23" s="170"/>
      <c r="SK23" s="170"/>
      <c r="SL23" s="170"/>
      <c r="SM23" s="170"/>
      <c r="SN23" s="170"/>
      <c r="SO23" s="170"/>
      <c r="SP23" s="170"/>
      <c r="SQ23" s="170"/>
      <c r="SR23" s="170"/>
      <c r="SS23" s="170"/>
      <c r="ST23" s="170"/>
      <c r="SU23" s="170"/>
      <c r="SV23" s="170"/>
      <c r="SW23" s="170"/>
      <c r="SX23" s="170"/>
      <c r="SY23" s="170"/>
      <c r="SZ23" s="170"/>
      <c r="TA23" s="170"/>
      <c r="TB23" s="170"/>
      <c r="TC23" s="170"/>
      <c r="TD23" s="170"/>
      <c r="TE23" s="170"/>
      <c r="TF23" s="170"/>
      <c r="TG23" s="170"/>
      <c r="TH23" s="170"/>
      <c r="TI23" s="170"/>
      <c r="TJ23" s="170"/>
      <c r="TK23" s="170"/>
      <c r="TL23" s="170"/>
      <c r="TM23" s="170"/>
      <c r="TN23" s="170"/>
      <c r="TO23" s="170"/>
      <c r="TP23" s="170"/>
      <c r="TQ23" s="170"/>
      <c r="TR23" s="170"/>
      <c r="TS23" s="170"/>
      <c r="TT23" s="170"/>
      <c r="TU23" s="170"/>
      <c r="TV23" s="170"/>
      <c r="TW23" s="170"/>
      <c r="TX23" s="170"/>
      <c r="TY23" s="170"/>
      <c r="TZ23" s="170"/>
      <c r="UA23" s="170"/>
      <c r="UB23" s="170"/>
      <c r="UC23" s="170"/>
      <c r="UD23" s="170"/>
      <c r="UE23" s="170"/>
      <c r="UF23" s="170"/>
      <c r="UG23" s="170"/>
      <c r="UH23" s="170"/>
      <c r="UI23" s="170"/>
      <c r="UJ23" s="170"/>
      <c r="UK23" s="170"/>
      <c r="UL23" s="170"/>
      <c r="UM23" s="170"/>
      <c r="UN23" s="170"/>
      <c r="UO23" s="170"/>
      <c r="UP23" s="170"/>
      <c r="UQ23" s="170"/>
      <c r="UR23" s="170"/>
      <c r="US23" s="170"/>
      <c r="UT23" s="170"/>
      <c r="UU23" s="170"/>
      <c r="UV23" s="170"/>
      <c r="UW23" s="170"/>
      <c r="UX23" s="170"/>
      <c r="UY23" s="170"/>
      <c r="UZ23" s="170"/>
      <c r="VA23" s="170"/>
      <c r="VB23" s="170"/>
      <c r="VC23" s="170"/>
      <c r="VD23" s="170"/>
      <c r="VE23" s="170"/>
      <c r="VF23" s="170"/>
      <c r="VG23" s="170"/>
      <c r="VH23" s="170"/>
      <c r="VI23" s="170"/>
      <c r="VJ23" s="170"/>
      <c r="VK23" s="170"/>
      <c r="VL23" s="170"/>
      <c r="VM23" s="170"/>
      <c r="VN23" s="170"/>
      <c r="VO23" s="170"/>
      <c r="VP23" s="170"/>
      <c r="VQ23" s="170"/>
      <c r="VR23" s="170"/>
      <c r="VS23" s="170"/>
      <c r="VT23" s="170"/>
      <c r="VU23" s="170"/>
      <c r="VV23" s="170"/>
      <c r="VW23" s="170"/>
      <c r="VX23" s="170"/>
      <c r="VY23" s="170"/>
      <c r="VZ23" s="170"/>
      <c r="WA23" s="170"/>
      <c r="WB23" s="170"/>
      <c r="WC23" s="170"/>
      <c r="WD23" s="170"/>
      <c r="WE23" s="170"/>
      <c r="WF23" s="170"/>
      <c r="WG23" s="170"/>
      <c r="WH23" s="170"/>
      <c r="WI23" s="170"/>
      <c r="WJ23" s="170"/>
      <c r="WK23" s="170"/>
      <c r="WL23" s="170"/>
      <c r="WM23" s="170"/>
      <c r="WN23" s="170"/>
      <c r="WO23" s="170"/>
      <c r="WP23" s="170"/>
      <c r="WQ23" s="170"/>
      <c r="WR23" s="170"/>
      <c r="WS23" s="170"/>
      <c r="WT23" s="170"/>
      <c r="WU23" s="170"/>
      <c r="WV23" s="170"/>
      <c r="WW23" s="170"/>
      <c r="WX23" s="170"/>
      <c r="WY23" s="170"/>
      <c r="WZ23" s="170"/>
      <c r="XA23" s="170"/>
      <c r="XB23" s="170"/>
      <c r="XC23" s="170"/>
      <c r="XD23" s="170"/>
      <c r="XE23" s="170"/>
      <c r="XF23" s="170"/>
      <c r="XG23" s="170"/>
      <c r="XH23" s="170"/>
      <c r="XI23" s="170"/>
      <c r="XJ23" s="170"/>
      <c r="XK23" s="170"/>
      <c r="XL23" s="170"/>
      <c r="XM23" s="170"/>
      <c r="XN23" s="170"/>
      <c r="XO23" s="170"/>
      <c r="XP23" s="170"/>
      <c r="XQ23" s="170"/>
      <c r="XR23" s="170"/>
      <c r="XS23" s="170"/>
      <c r="XT23" s="170"/>
      <c r="XU23" s="170"/>
      <c r="XV23" s="170"/>
      <c r="XW23" s="170"/>
      <c r="XX23" s="170"/>
      <c r="XY23" s="170"/>
      <c r="XZ23" s="170"/>
      <c r="YA23" s="170"/>
      <c r="YB23" s="170"/>
      <c r="YC23" s="170"/>
      <c r="YD23" s="170"/>
      <c r="YE23" s="170"/>
      <c r="YF23" s="170"/>
      <c r="YG23" s="170"/>
      <c r="YH23" s="170"/>
      <c r="YI23" s="170"/>
      <c r="YJ23" s="170"/>
      <c r="YK23" s="170"/>
      <c r="YL23" s="170"/>
      <c r="YM23" s="170"/>
      <c r="YN23" s="170"/>
      <c r="YO23" s="170"/>
      <c r="YP23" s="170"/>
      <c r="YQ23" s="170"/>
      <c r="YR23" s="170"/>
      <c r="YS23" s="170"/>
      <c r="YT23" s="170"/>
      <c r="YU23" s="170"/>
      <c r="YV23" s="170"/>
      <c r="YW23" s="170"/>
      <c r="YX23" s="170"/>
      <c r="YY23" s="170"/>
      <c r="YZ23" s="170"/>
      <c r="ZA23" s="170"/>
      <c r="ZB23" s="170"/>
      <c r="ZC23" s="170"/>
      <c r="ZD23" s="170"/>
      <c r="ZE23" s="170"/>
      <c r="ZF23" s="170"/>
      <c r="ZG23" s="170"/>
      <c r="ZH23" s="170"/>
      <c r="ZI23" s="170"/>
      <c r="ZJ23" s="170"/>
      <c r="ZK23" s="170"/>
      <c r="ZL23" s="170"/>
      <c r="ZM23" s="170"/>
      <c r="ZN23" s="170"/>
      <c r="ZO23" s="170"/>
      <c r="ZP23" s="170"/>
      <c r="ZQ23" s="170"/>
      <c r="ZR23" s="170"/>
      <c r="ZS23" s="170"/>
      <c r="ZT23" s="170"/>
      <c r="ZU23" s="170"/>
      <c r="ZV23" s="170"/>
      <c r="ZW23" s="170"/>
      <c r="ZX23" s="170"/>
      <c r="ZY23" s="170"/>
      <c r="ZZ23" s="170"/>
      <c r="AAA23" s="170"/>
      <c r="AAB23" s="170"/>
      <c r="AAC23" s="170"/>
      <c r="AAD23" s="170"/>
      <c r="AAE23" s="170"/>
      <c r="AAF23" s="170"/>
      <c r="AAG23" s="170"/>
      <c r="AAH23" s="170"/>
      <c r="AAI23" s="170"/>
      <c r="AAJ23" s="170"/>
      <c r="AAK23" s="170"/>
      <c r="AAL23" s="170"/>
      <c r="AAM23" s="170"/>
      <c r="AAN23" s="170"/>
      <c r="AAO23" s="170"/>
      <c r="AAP23" s="170"/>
      <c r="AAQ23" s="170"/>
      <c r="AAR23" s="170"/>
      <c r="AAS23" s="170"/>
      <c r="AAT23" s="170"/>
      <c r="AAU23" s="170"/>
      <c r="AAV23" s="170"/>
      <c r="AAW23" s="170"/>
      <c r="AAX23" s="170"/>
      <c r="AAY23" s="170"/>
      <c r="AAZ23" s="170"/>
      <c r="ABA23" s="170"/>
      <c r="ABB23" s="170"/>
      <c r="ABC23" s="170"/>
      <c r="ABD23" s="170"/>
      <c r="ABE23" s="170"/>
      <c r="ABF23" s="170"/>
      <c r="ABG23" s="170"/>
      <c r="ABH23" s="170"/>
      <c r="ABI23" s="170"/>
      <c r="ABJ23" s="170"/>
      <c r="ABK23" s="170"/>
      <c r="ABL23" s="170"/>
      <c r="ABM23" s="170"/>
      <c r="ABN23" s="170"/>
      <c r="ABO23" s="170"/>
      <c r="ABP23" s="170"/>
      <c r="ABQ23" s="170"/>
      <c r="ABR23" s="170"/>
      <c r="ABS23" s="170"/>
      <c r="ABT23" s="170"/>
      <c r="ABU23" s="170"/>
      <c r="ABV23" s="170"/>
      <c r="ABW23" s="170"/>
      <c r="ABX23" s="170"/>
      <c r="ABY23" s="170"/>
      <c r="ABZ23" s="170"/>
      <c r="ACA23" s="170"/>
      <c r="ACB23" s="170"/>
      <c r="ACC23" s="170"/>
      <c r="ACD23" s="170"/>
      <c r="ACE23" s="170"/>
      <c r="ACF23" s="170"/>
      <c r="ACG23" s="170"/>
      <c r="ACH23" s="170"/>
      <c r="ACI23" s="170"/>
      <c r="ACJ23" s="170"/>
      <c r="ACK23" s="170"/>
      <c r="ACL23" s="170"/>
      <c r="ACM23" s="170"/>
      <c r="ACN23" s="170"/>
      <c r="ACO23" s="170"/>
      <c r="ACP23" s="170"/>
      <c r="ACQ23" s="170"/>
      <c r="ACR23" s="170"/>
      <c r="ACS23" s="170"/>
      <c r="ACT23" s="170"/>
      <c r="ACU23" s="170"/>
      <c r="ACV23" s="170"/>
      <c r="ACW23" s="170"/>
      <c r="ACX23" s="170"/>
      <c r="ACY23" s="170"/>
      <c r="ACZ23" s="170"/>
      <c r="ADA23" s="170"/>
      <c r="ADB23" s="170"/>
      <c r="ADC23" s="170"/>
      <c r="ADD23" s="170"/>
      <c r="ADE23" s="170"/>
      <c r="ADF23" s="170"/>
      <c r="ADG23" s="170"/>
      <c r="ADH23" s="170"/>
      <c r="ADI23" s="170"/>
      <c r="ADJ23" s="170"/>
      <c r="ADK23" s="170"/>
      <c r="ADL23" s="170"/>
      <c r="ADM23" s="170"/>
      <c r="ADN23" s="170"/>
      <c r="ADO23" s="170"/>
      <c r="ADP23" s="170"/>
      <c r="ADQ23" s="170"/>
      <c r="ADR23" s="170"/>
      <c r="ADS23" s="170"/>
      <c r="ADT23" s="170"/>
      <c r="ADU23" s="170"/>
      <c r="ADV23" s="170"/>
      <c r="ADW23" s="170"/>
      <c r="ADX23" s="170"/>
      <c r="ADY23" s="170"/>
      <c r="ADZ23" s="170"/>
      <c r="AEA23" s="170"/>
      <c r="AEB23" s="170"/>
      <c r="AEC23" s="170"/>
      <c r="AED23" s="170"/>
      <c r="AEE23" s="170"/>
      <c r="AEF23" s="170"/>
      <c r="AEG23" s="170"/>
      <c r="AEH23" s="170"/>
      <c r="AEI23" s="170"/>
      <c r="AEJ23" s="170"/>
      <c r="AEK23" s="170"/>
      <c r="AEL23" s="170"/>
      <c r="AEM23" s="170"/>
      <c r="AEN23" s="170"/>
      <c r="AEO23" s="170"/>
      <c r="AEP23" s="170"/>
      <c r="AEQ23" s="170"/>
      <c r="AER23" s="170"/>
      <c r="AES23" s="170"/>
      <c r="AET23" s="170"/>
      <c r="AEU23" s="170"/>
      <c r="AEV23" s="170"/>
      <c r="AEW23" s="170"/>
      <c r="AEX23" s="170"/>
      <c r="AEY23" s="170"/>
      <c r="AEZ23" s="170"/>
      <c r="AFA23" s="170"/>
      <c r="AFB23" s="170"/>
      <c r="AFC23" s="170"/>
      <c r="AFD23" s="170"/>
      <c r="AFE23" s="170"/>
      <c r="AFF23" s="170"/>
      <c r="AFG23" s="170"/>
      <c r="AFH23" s="170"/>
      <c r="AFI23" s="170"/>
      <c r="AFJ23" s="170"/>
      <c r="AFK23" s="170"/>
      <c r="AFL23" s="170"/>
      <c r="AFM23" s="170"/>
      <c r="AFN23" s="170"/>
      <c r="AFO23" s="170"/>
      <c r="AFP23" s="170"/>
      <c r="AFQ23" s="170"/>
      <c r="AFR23" s="170"/>
      <c r="AFS23" s="170"/>
      <c r="AFT23" s="170"/>
      <c r="AFU23" s="170"/>
      <c r="AFV23" s="170"/>
      <c r="AFW23" s="170"/>
      <c r="AFX23" s="170"/>
      <c r="AFY23" s="170"/>
      <c r="AFZ23" s="170"/>
      <c r="AGA23" s="170"/>
      <c r="AGB23" s="170"/>
      <c r="AGC23" s="170"/>
      <c r="AGD23" s="170"/>
      <c r="AGE23" s="170"/>
      <c r="AGF23" s="170"/>
      <c r="AGG23" s="170"/>
      <c r="AGH23" s="170"/>
      <c r="AGI23" s="170"/>
      <c r="AGJ23" s="170"/>
      <c r="AGK23" s="170"/>
      <c r="AGL23" s="170"/>
      <c r="AGM23" s="170"/>
      <c r="AGN23" s="170"/>
      <c r="AGO23" s="170"/>
      <c r="AGP23" s="170"/>
      <c r="AGQ23" s="170"/>
      <c r="AGR23" s="170"/>
      <c r="AGS23" s="170"/>
      <c r="AGT23" s="170"/>
      <c r="AGU23" s="170"/>
      <c r="AGV23" s="170"/>
      <c r="AGW23" s="170"/>
      <c r="AGX23" s="170"/>
      <c r="AGY23" s="170"/>
      <c r="AGZ23" s="170"/>
      <c r="AHA23" s="170"/>
      <c r="AHB23" s="170"/>
      <c r="AHC23" s="170"/>
      <c r="AHD23" s="170"/>
      <c r="AHE23" s="170"/>
      <c r="AHF23" s="170"/>
      <c r="AHG23" s="170"/>
      <c r="AHH23" s="170"/>
      <c r="AHI23" s="170"/>
      <c r="AHJ23" s="170"/>
      <c r="AHK23" s="170"/>
      <c r="AHL23" s="170"/>
      <c r="AHM23" s="170"/>
      <c r="AHN23" s="170"/>
      <c r="AHO23" s="170"/>
      <c r="AHP23" s="170"/>
      <c r="AHQ23" s="170"/>
      <c r="AHR23" s="170"/>
      <c r="AHS23" s="170"/>
      <c r="AHT23" s="170"/>
      <c r="AHU23" s="170"/>
      <c r="AHV23" s="170"/>
      <c r="AHW23" s="170"/>
      <c r="AHX23" s="170"/>
      <c r="AHY23" s="170"/>
      <c r="AHZ23" s="170"/>
      <c r="AIA23" s="170"/>
      <c r="AIB23" s="170"/>
      <c r="AIC23" s="170"/>
      <c r="AID23" s="170"/>
      <c r="AIE23" s="170"/>
      <c r="AIF23" s="170"/>
      <c r="AIG23" s="170"/>
      <c r="AIH23" s="170"/>
      <c r="AII23" s="170"/>
      <c r="AIJ23" s="170"/>
      <c r="AIK23" s="170"/>
      <c r="AIL23" s="170"/>
      <c r="AIM23" s="170"/>
      <c r="AIN23" s="170"/>
      <c r="AIO23" s="170"/>
      <c r="AIP23" s="170"/>
      <c r="AIQ23" s="170"/>
      <c r="AIR23" s="170"/>
      <c r="AIS23" s="170"/>
      <c r="AIT23" s="170"/>
      <c r="AIU23" s="170"/>
      <c r="AIV23" s="170"/>
      <c r="AIW23" s="170"/>
      <c r="AIX23" s="170"/>
      <c r="AIY23" s="170"/>
      <c r="AIZ23" s="170"/>
      <c r="AJA23" s="170"/>
      <c r="AJB23" s="170"/>
      <c r="AJC23" s="170"/>
      <c r="AJD23" s="170"/>
      <c r="AJE23" s="170"/>
      <c r="AJF23" s="170"/>
      <c r="AJG23" s="170"/>
      <c r="AJH23" s="170"/>
      <c r="AJI23" s="170"/>
      <c r="AJJ23" s="170"/>
      <c r="AJK23" s="170"/>
      <c r="AJL23" s="170"/>
      <c r="AJM23" s="170"/>
      <c r="AJN23" s="170"/>
      <c r="AJO23" s="170"/>
      <c r="AJP23" s="170"/>
      <c r="AJQ23" s="170"/>
      <c r="AJR23" s="170"/>
      <c r="AJS23" s="170"/>
      <c r="AJT23" s="170"/>
      <c r="AJU23" s="170"/>
      <c r="AJV23" s="170"/>
      <c r="AJW23" s="170"/>
      <c r="AJX23" s="170"/>
      <c r="AJY23" s="170"/>
      <c r="AJZ23" s="170"/>
      <c r="AKA23" s="170"/>
      <c r="AKB23" s="170"/>
      <c r="AKC23" s="170"/>
      <c r="AKD23" s="170"/>
      <c r="AKE23" s="170"/>
      <c r="AKF23" s="170"/>
      <c r="AKG23" s="170"/>
      <c r="AKH23" s="170"/>
      <c r="AKI23" s="170"/>
      <c r="AKJ23" s="170"/>
      <c r="AKK23" s="170"/>
      <c r="AKL23" s="170"/>
      <c r="AKM23" s="170"/>
      <c r="AKN23" s="170"/>
      <c r="AKO23" s="170"/>
      <c r="AKP23" s="170"/>
      <c r="AKQ23" s="170"/>
      <c r="AKR23" s="170"/>
      <c r="AKS23" s="170"/>
      <c r="AKT23" s="170"/>
      <c r="AKU23" s="170"/>
      <c r="AKV23" s="170"/>
      <c r="AKW23" s="170"/>
      <c r="AKX23" s="170"/>
      <c r="AKY23" s="170"/>
      <c r="AKZ23" s="170"/>
      <c r="ALA23" s="170"/>
      <c r="ALB23" s="170"/>
      <c r="ALC23" s="170"/>
      <c r="ALD23" s="170"/>
      <c r="ALE23" s="170"/>
      <c r="ALF23" s="170"/>
      <c r="ALG23" s="170"/>
      <c r="ALH23" s="170"/>
      <c r="ALI23" s="170"/>
      <c r="ALJ23" s="170"/>
      <c r="ALK23" s="170"/>
      <c r="ALL23" s="170"/>
      <c r="ALM23" s="170"/>
      <c r="ALN23" s="170"/>
      <c r="ALO23" s="170"/>
      <c r="ALP23" s="170"/>
      <c r="ALQ23" s="170"/>
      <c r="ALR23" s="170"/>
      <c r="ALS23" s="170"/>
      <c r="ALT23" s="170"/>
      <c r="ALU23" s="170"/>
      <c r="ALV23" s="170"/>
      <c r="ALW23" s="170"/>
      <c r="ALX23" s="170"/>
      <c r="ALY23" s="170"/>
      <c r="ALZ23" s="170"/>
      <c r="AMA23" s="170"/>
      <c r="AMB23" s="170"/>
      <c r="AMC23" s="170"/>
      <c r="AMD23" s="170"/>
      <c r="AME23" s="170"/>
      <c r="AMF23" s="170"/>
      <c r="AMG23" s="170"/>
      <c r="AMH23" s="170"/>
      <c r="AMI23" s="170"/>
      <c r="AMJ23" s="170"/>
    </row>
    <row r="26" spans="1:1025" ht="20">
      <c r="A26" s="717" t="str">
        <f>'faktiskās_izm_(2021.g)'!B6</f>
        <v>2021.gada faktiskās izmaksas (EUR)</v>
      </c>
      <c r="B26" s="718"/>
      <c r="C26" s="718"/>
      <c r="D26" s="718"/>
      <c r="E26" s="718"/>
    </row>
    <row r="27" spans="1:1025" ht="5.25" customHeight="1">
      <c r="A27" s="555"/>
      <c r="B27" s="556"/>
      <c r="C27" s="556"/>
      <c r="D27" s="556"/>
      <c r="E27" s="556"/>
    </row>
    <row r="28" spans="1:1025" s="81" customFormat="1" ht="26">
      <c r="A28" s="91" t="s">
        <v>64</v>
      </c>
      <c r="B28" s="92" t="s">
        <v>65</v>
      </c>
      <c r="C28" s="92" t="s">
        <v>66</v>
      </c>
      <c r="D28" s="92" t="s">
        <v>67</v>
      </c>
      <c r="E28" s="92" t="s">
        <v>68</v>
      </c>
      <c r="F28" s="89"/>
      <c r="G28" s="89"/>
      <c r="H28" s="6" t="s">
        <v>69</v>
      </c>
      <c r="I28" s="6" t="s">
        <v>70</v>
      </c>
      <c r="J28" s="6" t="s">
        <v>457</v>
      </c>
      <c r="K28" s="547"/>
      <c r="L28" s="92" t="s">
        <v>69</v>
      </c>
      <c r="M28" s="92" t="s">
        <v>70</v>
      </c>
      <c r="AMK28"/>
    </row>
    <row r="29" spans="1:1025" ht="17.25" customHeight="1">
      <c r="A29" s="99" t="s">
        <v>467</v>
      </c>
      <c r="B29" s="9">
        <f>'faktiskās_izm_(2021.g)'!C16</f>
        <v>0</v>
      </c>
      <c r="C29" s="9">
        <f>'faktiskās_izm_(2021.g)'!D16</f>
        <v>0</v>
      </c>
      <c r="D29" s="9">
        <f>'faktiskās_izm_(2021.g)'!E16</f>
        <v>0</v>
      </c>
      <c r="E29" s="9">
        <f>'faktiskās_izm_(2021.g)'!F16</f>
        <v>0</v>
      </c>
      <c r="F29" s="89"/>
      <c r="G29" s="89"/>
      <c r="H29" s="9">
        <f>B29+C29</f>
        <v>0</v>
      </c>
      <c r="I29" s="9">
        <f>D29+E29</f>
        <v>0</v>
      </c>
      <c r="J29" s="9">
        <f>H29+I29</f>
        <v>0</v>
      </c>
      <c r="K29" s="547"/>
      <c r="L29" s="552" t="e">
        <f>'faktiskās_izm_(2021.g)'!L16</f>
        <v>#DIV/0!</v>
      </c>
      <c r="M29" s="552" t="e">
        <f>'faktiskās_izm_(2021.g)'!M16</f>
        <v>#DIV/0!</v>
      </c>
    </row>
    <row r="30" spans="1:1025" s="551" customFormat="1" ht="17.25" customHeight="1">
      <c r="A30" s="99" t="s">
        <v>468</v>
      </c>
      <c r="B30" s="9">
        <f>SUM(B32:B40)</f>
        <v>0</v>
      </c>
      <c r="C30" s="9">
        <f>SUM(C32:C40)</f>
        <v>0</v>
      </c>
      <c r="D30" s="9">
        <f t="shared" ref="D30:E30" si="10">SUM(D32:D40)</f>
        <v>0</v>
      </c>
      <c r="E30" s="9">
        <f t="shared" si="10"/>
        <v>0</v>
      </c>
      <c r="F30" s="87"/>
      <c r="G30" s="87"/>
      <c r="H30" s="9">
        <f>B30+C30</f>
        <v>0</v>
      </c>
      <c r="I30" s="9">
        <f>D30+E30</f>
        <v>0</v>
      </c>
      <c r="J30" s="9">
        <f>H30+I30</f>
        <v>0</v>
      </c>
      <c r="K30" s="547"/>
      <c r="L30" s="552" t="e">
        <f>SUM(L32:L40)</f>
        <v>#DIV/0!</v>
      </c>
      <c r="M30" s="552" t="e">
        <f>SUM(M32:M40)</f>
        <v>#DIV/0!</v>
      </c>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170"/>
      <c r="CO30" s="170"/>
      <c r="CP30" s="170"/>
      <c r="CQ30" s="170"/>
      <c r="CR30" s="170"/>
      <c r="CS30" s="170"/>
      <c r="CT30" s="170"/>
      <c r="CU30" s="170"/>
      <c r="CV30" s="170"/>
      <c r="CW30" s="170"/>
      <c r="CX30" s="170"/>
      <c r="CY30" s="170"/>
      <c r="CZ30" s="170"/>
      <c r="DA30" s="170"/>
      <c r="DB30" s="170"/>
      <c r="DC30" s="170"/>
      <c r="DD30" s="170"/>
      <c r="DE30" s="170"/>
      <c r="DF30" s="170"/>
      <c r="DG30" s="170"/>
      <c r="DH30" s="170"/>
      <c r="DI30" s="170"/>
      <c r="DJ30" s="170"/>
      <c r="DK30" s="170"/>
      <c r="DL30" s="170"/>
      <c r="DM30" s="170"/>
      <c r="DN30" s="170"/>
      <c r="DO30" s="170"/>
      <c r="DP30" s="170"/>
      <c r="DQ30" s="170"/>
      <c r="DR30" s="170"/>
      <c r="DS30" s="170"/>
      <c r="DT30" s="170"/>
      <c r="DU30" s="170"/>
      <c r="DV30" s="170"/>
      <c r="DW30" s="170"/>
      <c r="DX30" s="170"/>
      <c r="DY30" s="170"/>
      <c r="DZ30" s="170"/>
      <c r="EA30" s="170"/>
      <c r="EB30" s="170"/>
      <c r="EC30" s="170"/>
      <c r="ED30" s="170"/>
      <c r="EE30" s="170"/>
      <c r="EF30" s="170"/>
      <c r="EG30" s="170"/>
      <c r="EH30" s="170"/>
      <c r="EI30" s="170"/>
      <c r="EJ30" s="170"/>
      <c r="EK30" s="170"/>
      <c r="EL30" s="170"/>
      <c r="EM30" s="170"/>
      <c r="EN30" s="170"/>
      <c r="EO30" s="170"/>
      <c r="EP30" s="170"/>
      <c r="EQ30" s="170"/>
      <c r="ER30" s="170"/>
      <c r="ES30" s="170"/>
      <c r="ET30" s="170"/>
      <c r="EU30" s="170"/>
      <c r="EV30" s="170"/>
      <c r="EW30" s="170"/>
      <c r="EX30" s="170"/>
      <c r="EY30" s="170"/>
      <c r="EZ30" s="170"/>
      <c r="FA30" s="170"/>
      <c r="FB30" s="170"/>
      <c r="FC30" s="170"/>
      <c r="FD30" s="170"/>
      <c r="FE30" s="170"/>
      <c r="FF30" s="170"/>
      <c r="FG30" s="170"/>
      <c r="FH30" s="170"/>
      <c r="FI30" s="170"/>
      <c r="FJ30" s="170"/>
      <c r="FK30" s="170"/>
      <c r="FL30" s="170"/>
      <c r="FM30" s="170"/>
      <c r="FN30" s="170"/>
      <c r="FO30" s="170"/>
      <c r="FP30" s="170"/>
      <c r="FQ30" s="170"/>
      <c r="FR30" s="170"/>
      <c r="FS30" s="170"/>
      <c r="FT30" s="170"/>
      <c r="FU30" s="170"/>
      <c r="FV30" s="170"/>
      <c r="FW30" s="170"/>
      <c r="FX30" s="170"/>
      <c r="FY30" s="170"/>
      <c r="FZ30" s="170"/>
      <c r="GA30" s="170"/>
      <c r="GB30" s="170"/>
      <c r="GC30" s="170"/>
      <c r="GD30" s="170"/>
      <c r="GE30" s="170"/>
      <c r="GF30" s="170"/>
      <c r="GG30" s="170"/>
      <c r="GH30" s="170"/>
      <c r="GI30" s="170"/>
      <c r="GJ30" s="170"/>
      <c r="GK30" s="170"/>
      <c r="GL30" s="170"/>
      <c r="GM30" s="170"/>
      <c r="GN30" s="170"/>
      <c r="GO30" s="170"/>
      <c r="GP30" s="170"/>
      <c r="GQ30" s="170"/>
      <c r="GR30" s="170"/>
      <c r="GS30" s="170"/>
      <c r="GT30" s="170"/>
      <c r="GU30" s="170"/>
      <c r="GV30" s="170"/>
      <c r="GW30" s="170"/>
      <c r="GX30" s="170"/>
      <c r="GY30" s="170"/>
      <c r="GZ30" s="170"/>
      <c r="HA30" s="170"/>
      <c r="HB30" s="170"/>
      <c r="HC30" s="170"/>
      <c r="HD30" s="170"/>
      <c r="HE30" s="170"/>
      <c r="HF30" s="170"/>
      <c r="HG30" s="170"/>
      <c r="HH30" s="170"/>
      <c r="HI30" s="170"/>
      <c r="HJ30" s="170"/>
      <c r="HK30" s="170"/>
      <c r="HL30" s="170"/>
      <c r="HM30" s="170"/>
      <c r="HN30" s="170"/>
      <c r="HO30" s="170"/>
      <c r="HP30" s="170"/>
      <c r="HQ30" s="170"/>
      <c r="HR30" s="170"/>
      <c r="HS30" s="170"/>
      <c r="HT30" s="170"/>
      <c r="HU30" s="170"/>
      <c r="HV30" s="170"/>
      <c r="HW30" s="170"/>
      <c r="HX30" s="170"/>
      <c r="HY30" s="170"/>
      <c r="HZ30" s="170"/>
      <c r="IA30" s="170"/>
      <c r="IB30" s="170"/>
      <c r="IC30" s="170"/>
      <c r="ID30" s="170"/>
      <c r="IE30" s="170"/>
      <c r="IF30" s="170"/>
      <c r="IG30" s="170"/>
      <c r="IH30" s="170"/>
      <c r="II30" s="170"/>
      <c r="IJ30" s="170"/>
      <c r="IK30" s="170"/>
      <c r="IL30" s="170"/>
      <c r="IM30" s="170"/>
      <c r="IN30" s="170"/>
      <c r="IO30" s="170"/>
      <c r="IP30" s="170"/>
      <c r="IQ30" s="170"/>
      <c r="IR30" s="170"/>
      <c r="IS30" s="170"/>
      <c r="IT30" s="170"/>
      <c r="IU30" s="170"/>
      <c r="IV30" s="170"/>
      <c r="IW30" s="170"/>
      <c r="IX30" s="170"/>
      <c r="IY30" s="170"/>
      <c r="IZ30" s="170"/>
      <c r="JA30" s="170"/>
      <c r="JB30" s="170"/>
      <c r="JC30" s="170"/>
      <c r="JD30" s="170"/>
      <c r="JE30" s="170"/>
      <c r="JF30" s="170"/>
      <c r="JG30" s="170"/>
      <c r="JH30" s="170"/>
      <c r="JI30" s="170"/>
      <c r="JJ30" s="170"/>
      <c r="JK30" s="170"/>
      <c r="JL30" s="170"/>
      <c r="JM30" s="170"/>
      <c r="JN30" s="170"/>
      <c r="JO30" s="170"/>
      <c r="JP30" s="170"/>
      <c r="JQ30" s="170"/>
      <c r="JR30" s="170"/>
      <c r="JS30" s="170"/>
      <c r="JT30" s="170"/>
      <c r="JU30" s="170"/>
      <c r="JV30" s="170"/>
      <c r="JW30" s="170"/>
      <c r="JX30" s="170"/>
      <c r="JY30" s="170"/>
      <c r="JZ30" s="170"/>
      <c r="KA30" s="170"/>
      <c r="KB30" s="170"/>
      <c r="KC30" s="170"/>
      <c r="KD30" s="170"/>
      <c r="KE30" s="170"/>
      <c r="KF30" s="170"/>
      <c r="KG30" s="170"/>
      <c r="KH30" s="170"/>
      <c r="KI30" s="170"/>
      <c r="KJ30" s="170"/>
      <c r="KK30" s="170"/>
      <c r="KL30" s="170"/>
      <c r="KM30" s="170"/>
      <c r="KN30" s="170"/>
      <c r="KO30" s="170"/>
      <c r="KP30" s="170"/>
      <c r="KQ30" s="170"/>
      <c r="KR30" s="170"/>
      <c r="KS30" s="170"/>
      <c r="KT30" s="170"/>
      <c r="KU30" s="170"/>
      <c r="KV30" s="170"/>
      <c r="KW30" s="170"/>
      <c r="KX30" s="170"/>
      <c r="KY30" s="170"/>
      <c r="KZ30" s="170"/>
      <c r="LA30" s="170"/>
      <c r="LB30" s="170"/>
      <c r="LC30" s="170"/>
      <c r="LD30" s="170"/>
      <c r="LE30" s="170"/>
      <c r="LF30" s="170"/>
      <c r="LG30" s="170"/>
      <c r="LH30" s="170"/>
      <c r="LI30" s="170"/>
      <c r="LJ30" s="170"/>
      <c r="LK30" s="170"/>
      <c r="LL30" s="170"/>
      <c r="LM30" s="170"/>
      <c r="LN30" s="170"/>
      <c r="LO30" s="170"/>
      <c r="LP30" s="170"/>
      <c r="LQ30" s="170"/>
      <c r="LR30" s="170"/>
      <c r="LS30" s="170"/>
      <c r="LT30" s="170"/>
      <c r="LU30" s="170"/>
      <c r="LV30" s="170"/>
      <c r="LW30" s="170"/>
      <c r="LX30" s="170"/>
      <c r="LY30" s="170"/>
      <c r="LZ30" s="170"/>
      <c r="MA30" s="170"/>
      <c r="MB30" s="170"/>
      <c r="MC30" s="170"/>
      <c r="MD30" s="170"/>
      <c r="ME30" s="170"/>
      <c r="MF30" s="170"/>
      <c r="MG30" s="170"/>
      <c r="MH30" s="170"/>
      <c r="MI30" s="170"/>
      <c r="MJ30" s="170"/>
      <c r="MK30" s="170"/>
      <c r="ML30" s="170"/>
      <c r="MM30" s="170"/>
      <c r="MN30" s="170"/>
      <c r="MO30" s="170"/>
      <c r="MP30" s="170"/>
      <c r="MQ30" s="170"/>
      <c r="MR30" s="170"/>
      <c r="MS30" s="170"/>
      <c r="MT30" s="170"/>
      <c r="MU30" s="170"/>
      <c r="MV30" s="170"/>
      <c r="MW30" s="170"/>
      <c r="MX30" s="170"/>
      <c r="MY30" s="170"/>
      <c r="MZ30" s="170"/>
      <c r="NA30" s="170"/>
      <c r="NB30" s="170"/>
      <c r="NC30" s="170"/>
      <c r="ND30" s="170"/>
      <c r="NE30" s="170"/>
      <c r="NF30" s="170"/>
      <c r="NG30" s="170"/>
      <c r="NH30" s="170"/>
      <c r="NI30" s="170"/>
      <c r="NJ30" s="170"/>
      <c r="NK30" s="170"/>
      <c r="NL30" s="170"/>
      <c r="NM30" s="170"/>
      <c r="NN30" s="170"/>
      <c r="NO30" s="170"/>
      <c r="NP30" s="170"/>
      <c r="NQ30" s="170"/>
      <c r="NR30" s="170"/>
      <c r="NS30" s="170"/>
      <c r="NT30" s="170"/>
      <c r="NU30" s="170"/>
      <c r="NV30" s="170"/>
      <c r="NW30" s="170"/>
      <c r="NX30" s="170"/>
      <c r="NY30" s="170"/>
      <c r="NZ30" s="170"/>
      <c r="OA30" s="170"/>
      <c r="OB30" s="170"/>
      <c r="OC30" s="170"/>
      <c r="OD30" s="170"/>
      <c r="OE30" s="170"/>
      <c r="OF30" s="170"/>
      <c r="OG30" s="170"/>
      <c r="OH30" s="170"/>
      <c r="OI30" s="170"/>
      <c r="OJ30" s="170"/>
      <c r="OK30" s="170"/>
      <c r="OL30" s="170"/>
      <c r="OM30" s="170"/>
      <c r="ON30" s="170"/>
      <c r="OO30" s="170"/>
      <c r="OP30" s="170"/>
      <c r="OQ30" s="170"/>
      <c r="OR30" s="170"/>
      <c r="OS30" s="170"/>
      <c r="OT30" s="170"/>
      <c r="OU30" s="170"/>
      <c r="OV30" s="170"/>
      <c r="OW30" s="170"/>
      <c r="OX30" s="170"/>
      <c r="OY30" s="170"/>
      <c r="OZ30" s="170"/>
      <c r="PA30" s="170"/>
      <c r="PB30" s="170"/>
      <c r="PC30" s="170"/>
      <c r="PD30" s="170"/>
      <c r="PE30" s="170"/>
      <c r="PF30" s="170"/>
      <c r="PG30" s="170"/>
      <c r="PH30" s="170"/>
      <c r="PI30" s="170"/>
      <c r="PJ30" s="170"/>
      <c r="PK30" s="170"/>
      <c r="PL30" s="170"/>
      <c r="PM30" s="170"/>
      <c r="PN30" s="170"/>
      <c r="PO30" s="170"/>
      <c r="PP30" s="170"/>
      <c r="PQ30" s="170"/>
      <c r="PR30" s="170"/>
      <c r="PS30" s="170"/>
      <c r="PT30" s="170"/>
      <c r="PU30" s="170"/>
      <c r="PV30" s="170"/>
      <c r="PW30" s="170"/>
      <c r="PX30" s="170"/>
      <c r="PY30" s="170"/>
      <c r="PZ30" s="170"/>
      <c r="QA30" s="170"/>
      <c r="QB30" s="170"/>
      <c r="QC30" s="170"/>
      <c r="QD30" s="170"/>
      <c r="QE30" s="170"/>
      <c r="QF30" s="170"/>
      <c r="QG30" s="170"/>
      <c r="QH30" s="170"/>
      <c r="QI30" s="170"/>
      <c r="QJ30" s="170"/>
      <c r="QK30" s="170"/>
      <c r="QL30" s="170"/>
      <c r="QM30" s="170"/>
      <c r="QN30" s="170"/>
      <c r="QO30" s="170"/>
      <c r="QP30" s="170"/>
      <c r="QQ30" s="170"/>
      <c r="QR30" s="170"/>
      <c r="QS30" s="170"/>
      <c r="QT30" s="170"/>
      <c r="QU30" s="170"/>
      <c r="QV30" s="170"/>
      <c r="QW30" s="170"/>
      <c r="QX30" s="170"/>
      <c r="QY30" s="170"/>
      <c r="QZ30" s="170"/>
      <c r="RA30" s="170"/>
      <c r="RB30" s="170"/>
      <c r="RC30" s="170"/>
      <c r="RD30" s="170"/>
      <c r="RE30" s="170"/>
      <c r="RF30" s="170"/>
      <c r="RG30" s="170"/>
      <c r="RH30" s="170"/>
      <c r="RI30" s="170"/>
      <c r="RJ30" s="170"/>
      <c r="RK30" s="170"/>
      <c r="RL30" s="170"/>
      <c r="RM30" s="170"/>
      <c r="RN30" s="170"/>
      <c r="RO30" s="170"/>
      <c r="RP30" s="170"/>
      <c r="RQ30" s="170"/>
      <c r="RR30" s="170"/>
      <c r="RS30" s="170"/>
      <c r="RT30" s="170"/>
      <c r="RU30" s="170"/>
      <c r="RV30" s="170"/>
      <c r="RW30" s="170"/>
      <c r="RX30" s="170"/>
      <c r="RY30" s="170"/>
      <c r="RZ30" s="170"/>
      <c r="SA30" s="170"/>
      <c r="SB30" s="170"/>
      <c r="SC30" s="170"/>
      <c r="SD30" s="170"/>
      <c r="SE30" s="170"/>
      <c r="SF30" s="170"/>
      <c r="SG30" s="170"/>
      <c r="SH30" s="170"/>
      <c r="SI30" s="170"/>
      <c r="SJ30" s="170"/>
      <c r="SK30" s="170"/>
      <c r="SL30" s="170"/>
      <c r="SM30" s="170"/>
      <c r="SN30" s="170"/>
      <c r="SO30" s="170"/>
      <c r="SP30" s="170"/>
      <c r="SQ30" s="170"/>
      <c r="SR30" s="170"/>
      <c r="SS30" s="170"/>
      <c r="ST30" s="170"/>
      <c r="SU30" s="170"/>
      <c r="SV30" s="170"/>
      <c r="SW30" s="170"/>
      <c r="SX30" s="170"/>
      <c r="SY30" s="170"/>
      <c r="SZ30" s="170"/>
      <c r="TA30" s="170"/>
      <c r="TB30" s="170"/>
      <c r="TC30" s="170"/>
      <c r="TD30" s="170"/>
      <c r="TE30" s="170"/>
      <c r="TF30" s="170"/>
      <c r="TG30" s="170"/>
      <c r="TH30" s="170"/>
      <c r="TI30" s="170"/>
      <c r="TJ30" s="170"/>
      <c r="TK30" s="170"/>
      <c r="TL30" s="170"/>
      <c r="TM30" s="170"/>
      <c r="TN30" s="170"/>
      <c r="TO30" s="170"/>
      <c r="TP30" s="170"/>
      <c r="TQ30" s="170"/>
      <c r="TR30" s="170"/>
      <c r="TS30" s="170"/>
      <c r="TT30" s="170"/>
      <c r="TU30" s="170"/>
      <c r="TV30" s="170"/>
      <c r="TW30" s="170"/>
      <c r="TX30" s="170"/>
      <c r="TY30" s="170"/>
      <c r="TZ30" s="170"/>
      <c r="UA30" s="170"/>
      <c r="UB30" s="170"/>
      <c r="UC30" s="170"/>
      <c r="UD30" s="170"/>
      <c r="UE30" s="170"/>
      <c r="UF30" s="170"/>
      <c r="UG30" s="170"/>
      <c r="UH30" s="170"/>
      <c r="UI30" s="170"/>
      <c r="UJ30" s="170"/>
      <c r="UK30" s="170"/>
      <c r="UL30" s="170"/>
      <c r="UM30" s="170"/>
      <c r="UN30" s="170"/>
      <c r="UO30" s="170"/>
      <c r="UP30" s="170"/>
      <c r="UQ30" s="170"/>
      <c r="UR30" s="170"/>
      <c r="US30" s="170"/>
      <c r="UT30" s="170"/>
      <c r="UU30" s="170"/>
      <c r="UV30" s="170"/>
      <c r="UW30" s="170"/>
      <c r="UX30" s="170"/>
      <c r="UY30" s="170"/>
      <c r="UZ30" s="170"/>
      <c r="VA30" s="170"/>
      <c r="VB30" s="170"/>
      <c r="VC30" s="170"/>
      <c r="VD30" s="170"/>
      <c r="VE30" s="170"/>
      <c r="VF30" s="170"/>
      <c r="VG30" s="170"/>
      <c r="VH30" s="170"/>
      <c r="VI30" s="170"/>
      <c r="VJ30" s="170"/>
      <c r="VK30" s="170"/>
      <c r="VL30" s="170"/>
      <c r="VM30" s="170"/>
      <c r="VN30" s="170"/>
      <c r="VO30" s="170"/>
      <c r="VP30" s="170"/>
      <c r="VQ30" s="170"/>
      <c r="VR30" s="170"/>
      <c r="VS30" s="170"/>
      <c r="VT30" s="170"/>
      <c r="VU30" s="170"/>
      <c r="VV30" s="170"/>
      <c r="VW30" s="170"/>
      <c r="VX30" s="170"/>
      <c r="VY30" s="170"/>
      <c r="VZ30" s="170"/>
      <c r="WA30" s="170"/>
      <c r="WB30" s="170"/>
      <c r="WC30" s="170"/>
      <c r="WD30" s="170"/>
      <c r="WE30" s="170"/>
      <c r="WF30" s="170"/>
      <c r="WG30" s="170"/>
      <c r="WH30" s="170"/>
      <c r="WI30" s="170"/>
      <c r="WJ30" s="170"/>
      <c r="WK30" s="170"/>
      <c r="WL30" s="170"/>
      <c r="WM30" s="170"/>
      <c r="WN30" s="170"/>
      <c r="WO30" s="170"/>
      <c r="WP30" s="170"/>
      <c r="WQ30" s="170"/>
      <c r="WR30" s="170"/>
      <c r="WS30" s="170"/>
      <c r="WT30" s="170"/>
      <c r="WU30" s="170"/>
      <c r="WV30" s="170"/>
      <c r="WW30" s="170"/>
      <c r="WX30" s="170"/>
      <c r="WY30" s="170"/>
      <c r="WZ30" s="170"/>
      <c r="XA30" s="170"/>
      <c r="XB30" s="170"/>
      <c r="XC30" s="170"/>
      <c r="XD30" s="170"/>
      <c r="XE30" s="170"/>
      <c r="XF30" s="170"/>
      <c r="XG30" s="170"/>
      <c r="XH30" s="170"/>
      <c r="XI30" s="170"/>
      <c r="XJ30" s="170"/>
      <c r="XK30" s="170"/>
      <c r="XL30" s="170"/>
      <c r="XM30" s="170"/>
      <c r="XN30" s="170"/>
      <c r="XO30" s="170"/>
      <c r="XP30" s="170"/>
      <c r="XQ30" s="170"/>
      <c r="XR30" s="170"/>
      <c r="XS30" s="170"/>
      <c r="XT30" s="170"/>
      <c r="XU30" s="170"/>
      <c r="XV30" s="170"/>
      <c r="XW30" s="170"/>
      <c r="XX30" s="170"/>
      <c r="XY30" s="170"/>
      <c r="XZ30" s="170"/>
      <c r="YA30" s="170"/>
      <c r="YB30" s="170"/>
      <c r="YC30" s="170"/>
      <c r="YD30" s="170"/>
      <c r="YE30" s="170"/>
      <c r="YF30" s="170"/>
      <c r="YG30" s="170"/>
      <c r="YH30" s="170"/>
      <c r="YI30" s="170"/>
      <c r="YJ30" s="170"/>
      <c r="YK30" s="170"/>
      <c r="YL30" s="170"/>
      <c r="YM30" s="170"/>
      <c r="YN30" s="170"/>
      <c r="YO30" s="170"/>
      <c r="YP30" s="170"/>
      <c r="YQ30" s="170"/>
      <c r="YR30" s="170"/>
      <c r="YS30" s="170"/>
      <c r="YT30" s="170"/>
      <c r="YU30" s="170"/>
      <c r="YV30" s="170"/>
      <c r="YW30" s="170"/>
      <c r="YX30" s="170"/>
      <c r="YY30" s="170"/>
      <c r="YZ30" s="170"/>
      <c r="ZA30" s="170"/>
      <c r="ZB30" s="170"/>
      <c r="ZC30" s="170"/>
      <c r="ZD30" s="170"/>
      <c r="ZE30" s="170"/>
      <c r="ZF30" s="170"/>
      <c r="ZG30" s="170"/>
      <c r="ZH30" s="170"/>
      <c r="ZI30" s="170"/>
      <c r="ZJ30" s="170"/>
      <c r="ZK30" s="170"/>
      <c r="ZL30" s="170"/>
      <c r="ZM30" s="170"/>
      <c r="ZN30" s="170"/>
      <c r="ZO30" s="170"/>
      <c r="ZP30" s="170"/>
      <c r="ZQ30" s="170"/>
      <c r="ZR30" s="170"/>
      <c r="ZS30" s="170"/>
      <c r="ZT30" s="170"/>
      <c r="ZU30" s="170"/>
      <c r="ZV30" s="170"/>
      <c r="ZW30" s="170"/>
      <c r="ZX30" s="170"/>
      <c r="ZY30" s="170"/>
      <c r="ZZ30" s="170"/>
      <c r="AAA30" s="170"/>
      <c r="AAB30" s="170"/>
      <c r="AAC30" s="170"/>
      <c r="AAD30" s="170"/>
      <c r="AAE30" s="170"/>
      <c r="AAF30" s="170"/>
      <c r="AAG30" s="170"/>
      <c r="AAH30" s="170"/>
      <c r="AAI30" s="170"/>
      <c r="AAJ30" s="170"/>
      <c r="AAK30" s="170"/>
      <c r="AAL30" s="170"/>
      <c r="AAM30" s="170"/>
      <c r="AAN30" s="170"/>
      <c r="AAO30" s="170"/>
      <c r="AAP30" s="170"/>
      <c r="AAQ30" s="170"/>
      <c r="AAR30" s="170"/>
      <c r="AAS30" s="170"/>
      <c r="AAT30" s="170"/>
      <c r="AAU30" s="170"/>
      <c r="AAV30" s="170"/>
      <c r="AAW30" s="170"/>
      <c r="AAX30" s="170"/>
      <c r="AAY30" s="170"/>
      <c r="AAZ30" s="170"/>
      <c r="ABA30" s="170"/>
      <c r="ABB30" s="170"/>
      <c r="ABC30" s="170"/>
      <c r="ABD30" s="170"/>
      <c r="ABE30" s="170"/>
      <c r="ABF30" s="170"/>
      <c r="ABG30" s="170"/>
      <c r="ABH30" s="170"/>
      <c r="ABI30" s="170"/>
      <c r="ABJ30" s="170"/>
      <c r="ABK30" s="170"/>
      <c r="ABL30" s="170"/>
      <c r="ABM30" s="170"/>
      <c r="ABN30" s="170"/>
      <c r="ABO30" s="170"/>
      <c r="ABP30" s="170"/>
      <c r="ABQ30" s="170"/>
      <c r="ABR30" s="170"/>
      <c r="ABS30" s="170"/>
      <c r="ABT30" s="170"/>
      <c r="ABU30" s="170"/>
      <c r="ABV30" s="170"/>
      <c r="ABW30" s="170"/>
      <c r="ABX30" s="170"/>
      <c r="ABY30" s="170"/>
      <c r="ABZ30" s="170"/>
      <c r="ACA30" s="170"/>
      <c r="ACB30" s="170"/>
      <c r="ACC30" s="170"/>
      <c r="ACD30" s="170"/>
      <c r="ACE30" s="170"/>
      <c r="ACF30" s="170"/>
      <c r="ACG30" s="170"/>
      <c r="ACH30" s="170"/>
      <c r="ACI30" s="170"/>
      <c r="ACJ30" s="170"/>
      <c r="ACK30" s="170"/>
      <c r="ACL30" s="170"/>
      <c r="ACM30" s="170"/>
      <c r="ACN30" s="170"/>
      <c r="ACO30" s="170"/>
      <c r="ACP30" s="170"/>
      <c r="ACQ30" s="170"/>
      <c r="ACR30" s="170"/>
      <c r="ACS30" s="170"/>
      <c r="ACT30" s="170"/>
      <c r="ACU30" s="170"/>
      <c r="ACV30" s="170"/>
      <c r="ACW30" s="170"/>
      <c r="ACX30" s="170"/>
      <c r="ACY30" s="170"/>
      <c r="ACZ30" s="170"/>
      <c r="ADA30" s="170"/>
      <c r="ADB30" s="170"/>
      <c r="ADC30" s="170"/>
      <c r="ADD30" s="170"/>
      <c r="ADE30" s="170"/>
      <c r="ADF30" s="170"/>
      <c r="ADG30" s="170"/>
      <c r="ADH30" s="170"/>
      <c r="ADI30" s="170"/>
      <c r="ADJ30" s="170"/>
      <c r="ADK30" s="170"/>
      <c r="ADL30" s="170"/>
      <c r="ADM30" s="170"/>
      <c r="ADN30" s="170"/>
      <c r="ADO30" s="170"/>
      <c r="ADP30" s="170"/>
      <c r="ADQ30" s="170"/>
      <c r="ADR30" s="170"/>
      <c r="ADS30" s="170"/>
      <c r="ADT30" s="170"/>
      <c r="ADU30" s="170"/>
      <c r="ADV30" s="170"/>
      <c r="ADW30" s="170"/>
      <c r="ADX30" s="170"/>
      <c r="ADY30" s="170"/>
      <c r="ADZ30" s="170"/>
      <c r="AEA30" s="170"/>
      <c r="AEB30" s="170"/>
      <c r="AEC30" s="170"/>
      <c r="AED30" s="170"/>
      <c r="AEE30" s="170"/>
      <c r="AEF30" s="170"/>
      <c r="AEG30" s="170"/>
      <c r="AEH30" s="170"/>
      <c r="AEI30" s="170"/>
      <c r="AEJ30" s="170"/>
      <c r="AEK30" s="170"/>
      <c r="AEL30" s="170"/>
      <c r="AEM30" s="170"/>
      <c r="AEN30" s="170"/>
      <c r="AEO30" s="170"/>
      <c r="AEP30" s="170"/>
      <c r="AEQ30" s="170"/>
      <c r="AER30" s="170"/>
      <c r="AES30" s="170"/>
      <c r="AET30" s="170"/>
      <c r="AEU30" s="170"/>
      <c r="AEV30" s="170"/>
      <c r="AEW30" s="170"/>
      <c r="AEX30" s="170"/>
      <c r="AEY30" s="170"/>
      <c r="AEZ30" s="170"/>
      <c r="AFA30" s="170"/>
      <c r="AFB30" s="170"/>
      <c r="AFC30" s="170"/>
      <c r="AFD30" s="170"/>
      <c r="AFE30" s="170"/>
      <c r="AFF30" s="170"/>
      <c r="AFG30" s="170"/>
      <c r="AFH30" s="170"/>
      <c r="AFI30" s="170"/>
      <c r="AFJ30" s="170"/>
      <c r="AFK30" s="170"/>
      <c r="AFL30" s="170"/>
      <c r="AFM30" s="170"/>
      <c r="AFN30" s="170"/>
      <c r="AFO30" s="170"/>
      <c r="AFP30" s="170"/>
      <c r="AFQ30" s="170"/>
      <c r="AFR30" s="170"/>
      <c r="AFS30" s="170"/>
      <c r="AFT30" s="170"/>
      <c r="AFU30" s="170"/>
      <c r="AFV30" s="170"/>
      <c r="AFW30" s="170"/>
      <c r="AFX30" s="170"/>
      <c r="AFY30" s="170"/>
      <c r="AFZ30" s="170"/>
      <c r="AGA30" s="170"/>
      <c r="AGB30" s="170"/>
      <c r="AGC30" s="170"/>
      <c r="AGD30" s="170"/>
      <c r="AGE30" s="170"/>
      <c r="AGF30" s="170"/>
      <c r="AGG30" s="170"/>
      <c r="AGH30" s="170"/>
      <c r="AGI30" s="170"/>
      <c r="AGJ30" s="170"/>
      <c r="AGK30" s="170"/>
      <c r="AGL30" s="170"/>
      <c r="AGM30" s="170"/>
      <c r="AGN30" s="170"/>
      <c r="AGO30" s="170"/>
      <c r="AGP30" s="170"/>
      <c r="AGQ30" s="170"/>
      <c r="AGR30" s="170"/>
      <c r="AGS30" s="170"/>
      <c r="AGT30" s="170"/>
      <c r="AGU30" s="170"/>
      <c r="AGV30" s="170"/>
      <c r="AGW30" s="170"/>
      <c r="AGX30" s="170"/>
      <c r="AGY30" s="170"/>
      <c r="AGZ30" s="170"/>
      <c r="AHA30" s="170"/>
      <c r="AHB30" s="170"/>
      <c r="AHC30" s="170"/>
      <c r="AHD30" s="170"/>
      <c r="AHE30" s="170"/>
      <c r="AHF30" s="170"/>
      <c r="AHG30" s="170"/>
      <c r="AHH30" s="170"/>
      <c r="AHI30" s="170"/>
      <c r="AHJ30" s="170"/>
      <c r="AHK30" s="170"/>
      <c r="AHL30" s="170"/>
      <c r="AHM30" s="170"/>
      <c r="AHN30" s="170"/>
      <c r="AHO30" s="170"/>
      <c r="AHP30" s="170"/>
      <c r="AHQ30" s="170"/>
      <c r="AHR30" s="170"/>
      <c r="AHS30" s="170"/>
      <c r="AHT30" s="170"/>
      <c r="AHU30" s="170"/>
      <c r="AHV30" s="170"/>
      <c r="AHW30" s="170"/>
      <c r="AHX30" s="170"/>
      <c r="AHY30" s="170"/>
      <c r="AHZ30" s="170"/>
      <c r="AIA30" s="170"/>
      <c r="AIB30" s="170"/>
      <c r="AIC30" s="170"/>
      <c r="AID30" s="170"/>
      <c r="AIE30" s="170"/>
      <c r="AIF30" s="170"/>
      <c r="AIG30" s="170"/>
      <c r="AIH30" s="170"/>
      <c r="AII30" s="170"/>
      <c r="AIJ30" s="170"/>
      <c r="AIK30" s="170"/>
      <c r="AIL30" s="170"/>
      <c r="AIM30" s="170"/>
      <c r="AIN30" s="170"/>
      <c r="AIO30" s="170"/>
      <c r="AIP30" s="170"/>
      <c r="AIQ30" s="170"/>
      <c r="AIR30" s="170"/>
      <c r="AIS30" s="170"/>
      <c r="AIT30" s="170"/>
      <c r="AIU30" s="170"/>
      <c r="AIV30" s="170"/>
      <c r="AIW30" s="170"/>
      <c r="AIX30" s="170"/>
      <c r="AIY30" s="170"/>
      <c r="AIZ30" s="170"/>
      <c r="AJA30" s="170"/>
      <c r="AJB30" s="170"/>
      <c r="AJC30" s="170"/>
      <c r="AJD30" s="170"/>
      <c r="AJE30" s="170"/>
      <c r="AJF30" s="170"/>
      <c r="AJG30" s="170"/>
      <c r="AJH30" s="170"/>
      <c r="AJI30" s="170"/>
      <c r="AJJ30" s="170"/>
      <c r="AJK30" s="170"/>
      <c r="AJL30" s="170"/>
      <c r="AJM30" s="170"/>
      <c r="AJN30" s="170"/>
      <c r="AJO30" s="170"/>
      <c r="AJP30" s="170"/>
      <c r="AJQ30" s="170"/>
      <c r="AJR30" s="170"/>
      <c r="AJS30" s="170"/>
      <c r="AJT30" s="170"/>
      <c r="AJU30" s="170"/>
      <c r="AJV30" s="170"/>
      <c r="AJW30" s="170"/>
      <c r="AJX30" s="170"/>
      <c r="AJY30" s="170"/>
      <c r="AJZ30" s="170"/>
      <c r="AKA30" s="170"/>
      <c r="AKB30" s="170"/>
      <c r="AKC30" s="170"/>
      <c r="AKD30" s="170"/>
      <c r="AKE30" s="170"/>
      <c r="AKF30" s="170"/>
      <c r="AKG30" s="170"/>
      <c r="AKH30" s="170"/>
      <c r="AKI30" s="170"/>
      <c r="AKJ30" s="170"/>
      <c r="AKK30" s="170"/>
      <c r="AKL30" s="170"/>
      <c r="AKM30" s="170"/>
      <c r="AKN30" s="170"/>
      <c r="AKO30" s="170"/>
      <c r="AKP30" s="170"/>
      <c r="AKQ30" s="170"/>
      <c r="AKR30" s="170"/>
      <c r="AKS30" s="170"/>
      <c r="AKT30" s="170"/>
      <c r="AKU30" s="170"/>
      <c r="AKV30" s="170"/>
      <c r="AKW30" s="170"/>
      <c r="AKX30" s="170"/>
      <c r="AKY30" s="170"/>
      <c r="AKZ30" s="170"/>
      <c r="ALA30" s="170"/>
      <c r="ALB30" s="170"/>
      <c r="ALC30" s="170"/>
      <c r="ALD30" s="170"/>
      <c r="ALE30" s="170"/>
      <c r="ALF30" s="170"/>
      <c r="ALG30" s="170"/>
      <c r="ALH30" s="170"/>
      <c r="ALI30" s="170"/>
      <c r="ALJ30" s="170"/>
      <c r="ALK30" s="170"/>
      <c r="ALL30" s="170"/>
      <c r="ALM30" s="170"/>
      <c r="ALN30" s="170"/>
      <c r="ALO30" s="170"/>
      <c r="ALP30" s="170"/>
      <c r="ALQ30" s="170"/>
      <c r="ALR30" s="170"/>
      <c r="ALS30" s="170"/>
      <c r="ALT30" s="170"/>
      <c r="ALU30" s="170"/>
      <c r="ALV30" s="170"/>
      <c r="ALW30" s="170"/>
      <c r="ALX30" s="170"/>
      <c r="ALY30" s="170"/>
      <c r="ALZ30" s="170"/>
      <c r="AMA30" s="170"/>
      <c r="AMB30" s="170"/>
      <c r="AMC30" s="170"/>
      <c r="AMD30" s="170"/>
      <c r="AME30" s="170"/>
      <c r="AMF30" s="170"/>
      <c r="AMG30" s="170"/>
      <c r="AMH30" s="170"/>
      <c r="AMI30" s="170"/>
      <c r="AMJ30" s="170"/>
    </row>
    <row r="31" spans="1:1025" s="551" customFormat="1" ht="17.25" customHeight="1">
      <c r="A31" s="550" t="s">
        <v>479</v>
      </c>
      <c r="B31" s="553" t="e">
        <f>B30/B29</f>
        <v>#DIV/0!</v>
      </c>
      <c r="C31" s="553" t="e">
        <f>C30/C29</f>
        <v>#DIV/0!</v>
      </c>
      <c r="D31" s="553" t="e">
        <f>D30/D29</f>
        <v>#DIV/0!</v>
      </c>
      <c r="E31" s="553" t="e">
        <f>E30/E29</f>
        <v>#DIV/0!</v>
      </c>
      <c r="F31" s="87"/>
      <c r="G31" s="87"/>
      <c r="H31" s="553" t="e">
        <f>H30/H29</f>
        <v>#DIV/0!</v>
      </c>
      <c r="I31" s="553" t="e">
        <f>I30/I29</f>
        <v>#DIV/0!</v>
      </c>
      <c r="J31" s="554" t="e">
        <f>J30/J29</f>
        <v>#DIV/0!</v>
      </c>
      <c r="K31" s="546"/>
      <c r="L31" s="553" t="e">
        <f>L30/L29</f>
        <v>#DIV/0!</v>
      </c>
      <c r="M31" s="553" t="e">
        <f>M30/M29</f>
        <v>#DIV/0!</v>
      </c>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170"/>
      <c r="CK31" s="170"/>
      <c r="CL31" s="170"/>
      <c r="CM31" s="170"/>
      <c r="CN31" s="170"/>
      <c r="CO31" s="170"/>
      <c r="CP31" s="170"/>
      <c r="CQ31" s="170"/>
      <c r="CR31" s="170"/>
      <c r="CS31" s="170"/>
      <c r="CT31" s="170"/>
      <c r="CU31" s="170"/>
      <c r="CV31" s="170"/>
      <c r="CW31" s="170"/>
      <c r="CX31" s="170"/>
      <c r="CY31" s="170"/>
      <c r="CZ31" s="170"/>
      <c r="DA31" s="170"/>
      <c r="DB31" s="170"/>
      <c r="DC31" s="170"/>
      <c r="DD31" s="170"/>
      <c r="DE31" s="170"/>
      <c r="DF31" s="170"/>
      <c r="DG31" s="170"/>
      <c r="DH31" s="170"/>
      <c r="DI31" s="170"/>
      <c r="DJ31" s="170"/>
      <c r="DK31" s="170"/>
      <c r="DL31" s="170"/>
      <c r="DM31" s="170"/>
      <c r="DN31" s="170"/>
      <c r="DO31" s="170"/>
      <c r="DP31" s="170"/>
      <c r="DQ31" s="170"/>
      <c r="DR31" s="170"/>
      <c r="DS31" s="170"/>
      <c r="DT31" s="170"/>
      <c r="DU31" s="170"/>
      <c r="DV31" s="170"/>
      <c r="DW31" s="170"/>
      <c r="DX31" s="170"/>
      <c r="DY31" s="170"/>
      <c r="DZ31" s="170"/>
      <c r="EA31" s="170"/>
      <c r="EB31" s="170"/>
      <c r="EC31" s="170"/>
      <c r="ED31" s="170"/>
      <c r="EE31" s="170"/>
      <c r="EF31" s="170"/>
      <c r="EG31" s="170"/>
      <c r="EH31" s="170"/>
      <c r="EI31" s="170"/>
      <c r="EJ31" s="170"/>
      <c r="EK31" s="170"/>
      <c r="EL31" s="170"/>
      <c r="EM31" s="170"/>
      <c r="EN31" s="170"/>
      <c r="EO31" s="170"/>
      <c r="EP31" s="170"/>
      <c r="EQ31" s="170"/>
      <c r="ER31" s="170"/>
      <c r="ES31" s="170"/>
      <c r="ET31" s="170"/>
      <c r="EU31" s="170"/>
      <c r="EV31" s="170"/>
      <c r="EW31" s="170"/>
      <c r="EX31" s="170"/>
      <c r="EY31" s="170"/>
      <c r="EZ31" s="170"/>
      <c r="FA31" s="170"/>
      <c r="FB31" s="170"/>
      <c r="FC31" s="170"/>
      <c r="FD31" s="170"/>
      <c r="FE31" s="170"/>
      <c r="FF31" s="170"/>
      <c r="FG31" s="170"/>
      <c r="FH31" s="170"/>
      <c r="FI31" s="170"/>
      <c r="FJ31" s="170"/>
      <c r="FK31" s="170"/>
      <c r="FL31" s="170"/>
      <c r="FM31" s="170"/>
      <c r="FN31" s="170"/>
      <c r="FO31" s="170"/>
      <c r="FP31" s="170"/>
      <c r="FQ31" s="170"/>
      <c r="FR31" s="170"/>
      <c r="FS31" s="170"/>
      <c r="FT31" s="170"/>
      <c r="FU31" s="170"/>
      <c r="FV31" s="170"/>
      <c r="FW31" s="170"/>
      <c r="FX31" s="170"/>
      <c r="FY31" s="170"/>
      <c r="FZ31" s="170"/>
      <c r="GA31" s="170"/>
      <c r="GB31" s="170"/>
      <c r="GC31" s="170"/>
      <c r="GD31" s="170"/>
      <c r="GE31" s="170"/>
      <c r="GF31" s="170"/>
      <c r="GG31" s="170"/>
      <c r="GH31" s="170"/>
      <c r="GI31" s="170"/>
      <c r="GJ31" s="170"/>
      <c r="GK31" s="170"/>
      <c r="GL31" s="170"/>
      <c r="GM31" s="170"/>
      <c r="GN31" s="170"/>
      <c r="GO31" s="170"/>
      <c r="GP31" s="170"/>
      <c r="GQ31" s="170"/>
      <c r="GR31" s="170"/>
      <c r="GS31" s="170"/>
      <c r="GT31" s="170"/>
      <c r="GU31" s="170"/>
      <c r="GV31" s="170"/>
      <c r="GW31" s="170"/>
      <c r="GX31" s="170"/>
      <c r="GY31" s="170"/>
      <c r="GZ31" s="170"/>
      <c r="HA31" s="170"/>
      <c r="HB31" s="170"/>
      <c r="HC31" s="170"/>
      <c r="HD31" s="170"/>
      <c r="HE31" s="170"/>
      <c r="HF31" s="170"/>
      <c r="HG31" s="170"/>
      <c r="HH31" s="170"/>
      <c r="HI31" s="170"/>
      <c r="HJ31" s="170"/>
      <c r="HK31" s="170"/>
      <c r="HL31" s="170"/>
      <c r="HM31" s="170"/>
      <c r="HN31" s="170"/>
      <c r="HO31" s="170"/>
      <c r="HP31" s="170"/>
      <c r="HQ31" s="170"/>
      <c r="HR31" s="170"/>
      <c r="HS31" s="170"/>
      <c r="HT31" s="170"/>
      <c r="HU31" s="170"/>
      <c r="HV31" s="170"/>
      <c r="HW31" s="170"/>
      <c r="HX31" s="170"/>
      <c r="HY31" s="170"/>
      <c r="HZ31" s="170"/>
      <c r="IA31" s="170"/>
      <c r="IB31" s="170"/>
      <c r="IC31" s="170"/>
      <c r="ID31" s="170"/>
      <c r="IE31" s="170"/>
      <c r="IF31" s="170"/>
      <c r="IG31" s="170"/>
      <c r="IH31" s="170"/>
      <c r="II31" s="170"/>
      <c r="IJ31" s="170"/>
      <c r="IK31" s="170"/>
      <c r="IL31" s="170"/>
      <c r="IM31" s="170"/>
      <c r="IN31" s="170"/>
      <c r="IO31" s="170"/>
      <c r="IP31" s="170"/>
      <c r="IQ31" s="170"/>
      <c r="IR31" s="170"/>
      <c r="IS31" s="170"/>
      <c r="IT31" s="170"/>
      <c r="IU31" s="170"/>
      <c r="IV31" s="170"/>
      <c r="IW31" s="170"/>
      <c r="IX31" s="170"/>
      <c r="IY31" s="170"/>
      <c r="IZ31" s="170"/>
      <c r="JA31" s="170"/>
      <c r="JB31" s="170"/>
      <c r="JC31" s="170"/>
      <c r="JD31" s="170"/>
      <c r="JE31" s="170"/>
      <c r="JF31" s="170"/>
      <c r="JG31" s="170"/>
      <c r="JH31" s="170"/>
      <c r="JI31" s="170"/>
      <c r="JJ31" s="170"/>
      <c r="JK31" s="170"/>
      <c r="JL31" s="170"/>
      <c r="JM31" s="170"/>
      <c r="JN31" s="170"/>
      <c r="JO31" s="170"/>
      <c r="JP31" s="170"/>
      <c r="JQ31" s="170"/>
      <c r="JR31" s="170"/>
      <c r="JS31" s="170"/>
      <c r="JT31" s="170"/>
      <c r="JU31" s="170"/>
      <c r="JV31" s="170"/>
      <c r="JW31" s="170"/>
      <c r="JX31" s="170"/>
      <c r="JY31" s="170"/>
      <c r="JZ31" s="170"/>
      <c r="KA31" s="170"/>
      <c r="KB31" s="170"/>
      <c r="KC31" s="170"/>
      <c r="KD31" s="170"/>
      <c r="KE31" s="170"/>
      <c r="KF31" s="170"/>
      <c r="KG31" s="170"/>
      <c r="KH31" s="170"/>
      <c r="KI31" s="170"/>
      <c r="KJ31" s="170"/>
      <c r="KK31" s="170"/>
      <c r="KL31" s="170"/>
      <c r="KM31" s="170"/>
      <c r="KN31" s="170"/>
      <c r="KO31" s="170"/>
      <c r="KP31" s="170"/>
      <c r="KQ31" s="170"/>
      <c r="KR31" s="170"/>
      <c r="KS31" s="170"/>
      <c r="KT31" s="170"/>
      <c r="KU31" s="170"/>
      <c r="KV31" s="170"/>
      <c r="KW31" s="170"/>
      <c r="KX31" s="170"/>
      <c r="KY31" s="170"/>
      <c r="KZ31" s="170"/>
      <c r="LA31" s="170"/>
      <c r="LB31" s="170"/>
      <c r="LC31" s="170"/>
      <c r="LD31" s="170"/>
      <c r="LE31" s="170"/>
      <c r="LF31" s="170"/>
      <c r="LG31" s="170"/>
      <c r="LH31" s="170"/>
      <c r="LI31" s="170"/>
      <c r="LJ31" s="170"/>
      <c r="LK31" s="170"/>
      <c r="LL31" s="170"/>
      <c r="LM31" s="170"/>
      <c r="LN31" s="170"/>
      <c r="LO31" s="170"/>
      <c r="LP31" s="170"/>
      <c r="LQ31" s="170"/>
      <c r="LR31" s="170"/>
      <c r="LS31" s="170"/>
      <c r="LT31" s="170"/>
      <c r="LU31" s="170"/>
      <c r="LV31" s="170"/>
      <c r="LW31" s="170"/>
      <c r="LX31" s="170"/>
      <c r="LY31" s="170"/>
      <c r="LZ31" s="170"/>
      <c r="MA31" s="170"/>
      <c r="MB31" s="170"/>
      <c r="MC31" s="170"/>
      <c r="MD31" s="170"/>
      <c r="ME31" s="170"/>
      <c r="MF31" s="170"/>
      <c r="MG31" s="170"/>
      <c r="MH31" s="170"/>
      <c r="MI31" s="170"/>
      <c r="MJ31" s="170"/>
      <c r="MK31" s="170"/>
      <c r="ML31" s="170"/>
      <c r="MM31" s="170"/>
      <c r="MN31" s="170"/>
      <c r="MO31" s="170"/>
      <c r="MP31" s="170"/>
      <c r="MQ31" s="170"/>
      <c r="MR31" s="170"/>
      <c r="MS31" s="170"/>
      <c r="MT31" s="170"/>
      <c r="MU31" s="170"/>
      <c r="MV31" s="170"/>
      <c r="MW31" s="170"/>
      <c r="MX31" s="170"/>
      <c r="MY31" s="170"/>
      <c r="MZ31" s="170"/>
      <c r="NA31" s="170"/>
      <c r="NB31" s="170"/>
      <c r="NC31" s="170"/>
      <c r="ND31" s="170"/>
      <c r="NE31" s="170"/>
      <c r="NF31" s="170"/>
      <c r="NG31" s="170"/>
      <c r="NH31" s="170"/>
      <c r="NI31" s="170"/>
      <c r="NJ31" s="170"/>
      <c r="NK31" s="170"/>
      <c r="NL31" s="170"/>
      <c r="NM31" s="170"/>
      <c r="NN31" s="170"/>
      <c r="NO31" s="170"/>
      <c r="NP31" s="170"/>
      <c r="NQ31" s="170"/>
      <c r="NR31" s="170"/>
      <c r="NS31" s="170"/>
      <c r="NT31" s="170"/>
      <c r="NU31" s="170"/>
      <c r="NV31" s="170"/>
      <c r="NW31" s="170"/>
      <c r="NX31" s="170"/>
      <c r="NY31" s="170"/>
      <c r="NZ31" s="170"/>
      <c r="OA31" s="170"/>
      <c r="OB31" s="170"/>
      <c r="OC31" s="170"/>
      <c r="OD31" s="170"/>
      <c r="OE31" s="170"/>
      <c r="OF31" s="170"/>
      <c r="OG31" s="170"/>
      <c r="OH31" s="170"/>
      <c r="OI31" s="170"/>
      <c r="OJ31" s="170"/>
      <c r="OK31" s="170"/>
      <c r="OL31" s="170"/>
      <c r="OM31" s="170"/>
      <c r="ON31" s="170"/>
      <c r="OO31" s="170"/>
      <c r="OP31" s="170"/>
      <c r="OQ31" s="170"/>
      <c r="OR31" s="170"/>
      <c r="OS31" s="170"/>
      <c r="OT31" s="170"/>
      <c r="OU31" s="170"/>
      <c r="OV31" s="170"/>
      <c r="OW31" s="170"/>
      <c r="OX31" s="170"/>
      <c r="OY31" s="170"/>
      <c r="OZ31" s="170"/>
      <c r="PA31" s="170"/>
      <c r="PB31" s="170"/>
      <c r="PC31" s="170"/>
      <c r="PD31" s="170"/>
      <c r="PE31" s="170"/>
      <c r="PF31" s="170"/>
      <c r="PG31" s="170"/>
      <c r="PH31" s="170"/>
      <c r="PI31" s="170"/>
      <c r="PJ31" s="170"/>
      <c r="PK31" s="170"/>
      <c r="PL31" s="170"/>
      <c r="PM31" s="170"/>
      <c r="PN31" s="170"/>
      <c r="PO31" s="170"/>
      <c r="PP31" s="170"/>
      <c r="PQ31" s="170"/>
      <c r="PR31" s="170"/>
      <c r="PS31" s="170"/>
      <c r="PT31" s="170"/>
      <c r="PU31" s="170"/>
      <c r="PV31" s="170"/>
      <c r="PW31" s="170"/>
      <c r="PX31" s="170"/>
      <c r="PY31" s="170"/>
      <c r="PZ31" s="170"/>
      <c r="QA31" s="170"/>
      <c r="QB31" s="170"/>
      <c r="QC31" s="170"/>
      <c r="QD31" s="170"/>
      <c r="QE31" s="170"/>
      <c r="QF31" s="170"/>
      <c r="QG31" s="170"/>
      <c r="QH31" s="170"/>
      <c r="QI31" s="170"/>
      <c r="QJ31" s="170"/>
      <c r="QK31" s="170"/>
      <c r="QL31" s="170"/>
      <c r="QM31" s="170"/>
      <c r="QN31" s="170"/>
      <c r="QO31" s="170"/>
      <c r="QP31" s="170"/>
      <c r="QQ31" s="170"/>
      <c r="QR31" s="170"/>
      <c r="QS31" s="170"/>
      <c r="QT31" s="170"/>
      <c r="QU31" s="170"/>
      <c r="QV31" s="170"/>
      <c r="QW31" s="170"/>
      <c r="QX31" s="170"/>
      <c r="QY31" s="170"/>
      <c r="QZ31" s="170"/>
      <c r="RA31" s="170"/>
      <c r="RB31" s="170"/>
      <c r="RC31" s="170"/>
      <c r="RD31" s="170"/>
      <c r="RE31" s="170"/>
      <c r="RF31" s="170"/>
      <c r="RG31" s="170"/>
      <c r="RH31" s="170"/>
      <c r="RI31" s="170"/>
      <c r="RJ31" s="170"/>
      <c r="RK31" s="170"/>
      <c r="RL31" s="170"/>
      <c r="RM31" s="170"/>
      <c r="RN31" s="170"/>
      <c r="RO31" s="170"/>
      <c r="RP31" s="170"/>
      <c r="RQ31" s="170"/>
      <c r="RR31" s="170"/>
      <c r="RS31" s="170"/>
      <c r="RT31" s="170"/>
      <c r="RU31" s="170"/>
      <c r="RV31" s="170"/>
      <c r="RW31" s="170"/>
      <c r="RX31" s="170"/>
      <c r="RY31" s="170"/>
      <c r="RZ31" s="170"/>
      <c r="SA31" s="170"/>
      <c r="SB31" s="170"/>
      <c r="SC31" s="170"/>
      <c r="SD31" s="170"/>
      <c r="SE31" s="170"/>
      <c r="SF31" s="170"/>
      <c r="SG31" s="170"/>
      <c r="SH31" s="170"/>
      <c r="SI31" s="170"/>
      <c r="SJ31" s="170"/>
      <c r="SK31" s="170"/>
      <c r="SL31" s="170"/>
      <c r="SM31" s="170"/>
      <c r="SN31" s="170"/>
      <c r="SO31" s="170"/>
      <c r="SP31" s="170"/>
      <c r="SQ31" s="170"/>
      <c r="SR31" s="170"/>
      <c r="SS31" s="170"/>
      <c r="ST31" s="170"/>
      <c r="SU31" s="170"/>
      <c r="SV31" s="170"/>
      <c r="SW31" s="170"/>
      <c r="SX31" s="170"/>
      <c r="SY31" s="170"/>
      <c r="SZ31" s="170"/>
      <c r="TA31" s="170"/>
      <c r="TB31" s="170"/>
      <c r="TC31" s="170"/>
      <c r="TD31" s="170"/>
      <c r="TE31" s="170"/>
      <c r="TF31" s="170"/>
      <c r="TG31" s="170"/>
      <c r="TH31" s="170"/>
      <c r="TI31" s="170"/>
      <c r="TJ31" s="170"/>
      <c r="TK31" s="170"/>
      <c r="TL31" s="170"/>
      <c r="TM31" s="170"/>
      <c r="TN31" s="170"/>
      <c r="TO31" s="170"/>
      <c r="TP31" s="170"/>
      <c r="TQ31" s="170"/>
      <c r="TR31" s="170"/>
      <c r="TS31" s="170"/>
      <c r="TT31" s="170"/>
      <c r="TU31" s="170"/>
      <c r="TV31" s="170"/>
      <c r="TW31" s="170"/>
      <c r="TX31" s="170"/>
      <c r="TY31" s="170"/>
      <c r="TZ31" s="170"/>
      <c r="UA31" s="170"/>
      <c r="UB31" s="170"/>
      <c r="UC31" s="170"/>
      <c r="UD31" s="170"/>
      <c r="UE31" s="170"/>
      <c r="UF31" s="170"/>
      <c r="UG31" s="170"/>
      <c r="UH31" s="170"/>
      <c r="UI31" s="170"/>
      <c r="UJ31" s="170"/>
      <c r="UK31" s="170"/>
      <c r="UL31" s="170"/>
      <c r="UM31" s="170"/>
      <c r="UN31" s="170"/>
      <c r="UO31" s="170"/>
      <c r="UP31" s="170"/>
      <c r="UQ31" s="170"/>
      <c r="UR31" s="170"/>
      <c r="US31" s="170"/>
      <c r="UT31" s="170"/>
      <c r="UU31" s="170"/>
      <c r="UV31" s="170"/>
      <c r="UW31" s="170"/>
      <c r="UX31" s="170"/>
      <c r="UY31" s="170"/>
      <c r="UZ31" s="170"/>
      <c r="VA31" s="170"/>
      <c r="VB31" s="170"/>
      <c r="VC31" s="170"/>
      <c r="VD31" s="170"/>
      <c r="VE31" s="170"/>
      <c r="VF31" s="170"/>
      <c r="VG31" s="170"/>
      <c r="VH31" s="170"/>
      <c r="VI31" s="170"/>
      <c r="VJ31" s="170"/>
      <c r="VK31" s="170"/>
      <c r="VL31" s="170"/>
      <c r="VM31" s="170"/>
      <c r="VN31" s="170"/>
      <c r="VO31" s="170"/>
      <c r="VP31" s="170"/>
      <c r="VQ31" s="170"/>
      <c r="VR31" s="170"/>
      <c r="VS31" s="170"/>
      <c r="VT31" s="170"/>
      <c r="VU31" s="170"/>
      <c r="VV31" s="170"/>
      <c r="VW31" s="170"/>
      <c r="VX31" s="170"/>
      <c r="VY31" s="170"/>
      <c r="VZ31" s="170"/>
      <c r="WA31" s="170"/>
      <c r="WB31" s="170"/>
      <c r="WC31" s="170"/>
      <c r="WD31" s="170"/>
      <c r="WE31" s="170"/>
      <c r="WF31" s="170"/>
      <c r="WG31" s="170"/>
      <c r="WH31" s="170"/>
      <c r="WI31" s="170"/>
      <c r="WJ31" s="170"/>
      <c r="WK31" s="170"/>
      <c r="WL31" s="170"/>
      <c r="WM31" s="170"/>
      <c r="WN31" s="170"/>
      <c r="WO31" s="170"/>
      <c r="WP31" s="170"/>
      <c r="WQ31" s="170"/>
      <c r="WR31" s="170"/>
      <c r="WS31" s="170"/>
      <c r="WT31" s="170"/>
      <c r="WU31" s="170"/>
      <c r="WV31" s="170"/>
      <c r="WW31" s="170"/>
      <c r="WX31" s="170"/>
      <c r="WY31" s="170"/>
      <c r="WZ31" s="170"/>
      <c r="XA31" s="170"/>
      <c r="XB31" s="170"/>
      <c r="XC31" s="170"/>
      <c r="XD31" s="170"/>
      <c r="XE31" s="170"/>
      <c r="XF31" s="170"/>
      <c r="XG31" s="170"/>
      <c r="XH31" s="170"/>
      <c r="XI31" s="170"/>
      <c r="XJ31" s="170"/>
      <c r="XK31" s="170"/>
      <c r="XL31" s="170"/>
      <c r="XM31" s="170"/>
      <c r="XN31" s="170"/>
      <c r="XO31" s="170"/>
      <c r="XP31" s="170"/>
      <c r="XQ31" s="170"/>
      <c r="XR31" s="170"/>
      <c r="XS31" s="170"/>
      <c r="XT31" s="170"/>
      <c r="XU31" s="170"/>
      <c r="XV31" s="170"/>
      <c r="XW31" s="170"/>
      <c r="XX31" s="170"/>
      <c r="XY31" s="170"/>
      <c r="XZ31" s="170"/>
      <c r="YA31" s="170"/>
      <c r="YB31" s="170"/>
      <c r="YC31" s="170"/>
      <c r="YD31" s="170"/>
      <c r="YE31" s="170"/>
      <c r="YF31" s="170"/>
      <c r="YG31" s="170"/>
      <c r="YH31" s="170"/>
      <c r="YI31" s="170"/>
      <c r="YJ31" s="170"/>
      <c r="YK31" s="170"/>
      <c r="YL31" s="170"/>
      <c r="YM31" s="170"/>
      <c r="YN31" s="170"/>
      <c r="YO31" s="170"/>
      <c r="YP31" s="170"/>
      <c r="YQ31" s="170"/>
      <c r="YR31" s="170"/>
      <c r="YS31" s="170"/>
      <c r="YT31" s="170"/>
      <c r="YU31" s="170"/>
      <c r="YV31" s="170"/>
      <c r="YW31" s="170"/>
      <c r="YX31" s="170"/>
      <c r="YY31" s="170"/>
      <c r="YZ31" s="170"/>
      <c r="ZA31" s="170"/>
      <c r="ZB31" s="170"/>
      <c r="ZC31" s="170"/>
      <c r="ZD31" s="170"/>
      <c r="ZE31" s="170"/>
      <c r="ZF31" s="170"/>
      <c r="ZG31" s="170"/>
      <c r="ZH31" s="170"/>
      <c r="ZI31" s="170"/>
      <c r="ZJ31" s="170"/>
      <c r="ZK31" s="170"/>
      <c r="ZL31" s="170"/>
      <c r="ZM31" s="170"/>
      <c r="ZN31" s="170"/>
      <c r="ZO31" s="170"/>
      <c r="ZP31" s="170"/>
      <c r="ZQ31" s="170"/>
      <c r="ZR31" s="170"/>
      <c r="ZS31" s="170"/>
      <c r="ZT31" s="170"/>
      <c r="ZU31" s="170"/>
      <c r="ZV31" s="170"/>
      <c r="ZW31" s="170"/>
      <c r="ZX31" s="170"/>
      <c r="ZY31" s="170"/>
      <c r="ZZ31" s="170"/>
      <c r="AAA31" s="170"/>
      <c r="AAB31" s="170"/>
      <c r="AAC31" s="170"/>
      <c r="AAD31" s="170"/>
      <c r="AAE31" s="170"/>
      <c r="AAF31" s="170"/>
      <c r="AAG31" s="170"/>
      <c r="AAH31" s="170"/>
      <c r="AAI31" s="170"/>
      <c r="AAJ31" s="170"/>
      <c r="AAK31" s="170"/>
      <c r="AAL31" s="170"/>
      <c r="AAM31" s="170"/>
      <c r="AAN31" s="170"/>
      <c r="AAO31" s="170"/>
      <c r="AAP31" s="170"/>
      <c r="AAQ31" s="170"/>
      <c r="AAR31" s="170"/>
      <c r="AAS31" s="170"/>
      <c r="AAT31" s="170"/>
      <c r="AAU31" s="170"/>
      <c r="AAV31" s="170"/>
      <c r="AAW31" s="170"/>
      <c r="AAX31" s="170"/>
      <c r="AAY31" s="170"/>
      <c r="AAZ31" s="170"/>
      <c r="ABA31" s="170"/>
      <c r="ABB31" s="170"/>
      <c r="ABC31" s="170"/>
      <c r="ABD31" s="170"/>
      <c r="ABE31" s="170"/>
      <c r="ABF31" s="170"/>
      <c r="ABG31" s="170"/>
      <c r="ABH31" s="170"/>
      <c r="ABI31" s="170"/>
      <c r="ABJ31" s="170"/>
      <c r="ABK31" s="170"/>
      <c r="ABL31" s="170"/>
      <c r="ABM31" s="170"/>
      <c r="ABN31" s="170"/>
      <c r="ABO31" s="170"/>
      <c r="ABP31" s="170"/>
      <c r="ABQ31" s="170"/>
      <c r="ABR31" s="170"/>
      <c r="ABS31" s="170"/>
      <c r="ABT31" s="170"/>
      <c r="ABU31" s="170"/>
      <c r="ABV31" s="170"/>
      <c r="ABW31" s="170"/>
      <c r="ABX31" s="170"/>
      <c r="ABY31" s="170"/>
      <c r="ABZ31" s="170"/>
      <c r="ACA31" s="170"/>
      <c r="ACB31" s="170"/>
      <c r="ACC31" s="170"/>
      <c r="ACD31" s="170"/>
      <c r="ACE31" s="170"/>
      <c r="ACF31" s="170"/>
      <c r="ACG31" s="170"/>
      <c r="ACH31" s="170"/>
      <c r="ACI31" s="170"/>
      <c r="ACJ31" s="170"/>
      <c r="ACK31" s="170"/>
      <c r="ACL31" s="170"/>
      <c r="ACM31" s="170"/>
      <c r="ACN31" s="170"/>
      <c r="ACO31" s="170"/>
      <c r="ACP31" s="170"/>
      <c r="ACQ31" s="170"/>
      <c r="ACR31" s="170"/>
      <c r="ACS31" s="170"/>
      <c r="ACT31" s="170"/>
      <c r="ACU31" s="170"/>
      <c r="ACV31" s="170"/>
      <c r="ACW31" s="170"/>
      <c r="ACX31" s="170"/>
      <c r="ACY31" s="170"/>
      <c r="ACZ31" s="170"/>
      <c r="ADA31" s="170"/>
      <c r="ADB31" s="170"/>
      <c r="ADC31" s="170"/>
      <c r="ADD31" s="170"/>
      <c r="ADE31" s="170"/>
      <c r="ADF31" s="170"/>
      <c r="ADG31" s="170"/>
      <c r="ADH31" s="170"/>
      <c r="ADI31" s="170"/>
      <c r="ADJ31" s="170"/>
      <c r="ADK31" s="170"/>
      <c r="ADL31" s="170"/>
      <c r="ADM31" s="170"/>
      <c r="ADN31" s="170"/>
      <c r="ADO31" s="170"/>
      <c r="ADP31" s="170"/>
      <c r="ADQ31" s="170"/>
      <c r="ADR31" s="170"/>
      <c r="ADS31" s="170"/>
      <c r="ADT31" s="170"/>
      <c r="ADU31" s="170"/>
      <c r="ADV31" s="170"/>
      <c r="ADW31" s="170"/>
      <c r="ADX31" s="170"/>
      <c r="ADY31" s="170"/>
      <c r="ADZ31" s="170"/>
      <c r="AEA31" s="170"/>
      <c r="AEB31" s="170"/>
      <c r="AEC31" s="170"/>
      <c r="AED31" s="170"/>
      <c r="AEE31" s="170"/>
      <c r="AEF31" s="170"/>
      <c r="AEG31" s="170"/>
      <c r="AEH31" s="170"/>
      <c r="AEI31" s="170"/>
      <c r="AEJ31" s="170"/>
      <c r="AEK31" s="170"/>
      <c r="AEL31" s="170"/>
      <c r="AEM31" s="170"/>
      <c r="AEN31" s="170"/>
      <c r="AEO31" s="170"/>
      <c r="AEP31" s="170"/>
      <c r="AEQ31" s="170"/>
      <c r="AER31" s="170"/>
      <c r="AES31" s="170"/>
      <c r="AET31" s="170"/>
      <c r="AEU31" s="170"/>
      <c r="AEV31" s="170"/>
      <c r="AEW31" s="170"/>
      <c r="AEX31" s="170"/>
      <c r="AEY31" s="170"/>
      <c r="AEZ31" s="170"/>
      <c r="AFA31" s="170"/>
      <c r="AFB31" s="170"/>
      <c r="AFC31" s="170"/>
      <c r="AFD31" s="170"/>
      <c r="AFE31" s="170"/>
      <c r="AFF31" s="170"/>
      <c r="AFG31" s="170"/>
      <c r="AFH31" s="170"/>
      <c r="AFI31" s="170"/>
      <c r="AFJ31" s="170"/>
      <c r="AFK31" s="170"/>
      <c r="AFL31" s="170"/>
      <c r="AFM31" s="170"/>
      <c r="AFN31" s="170"/>
      <c r="AFO31" s="170"/>
      <c r="AFP31" s="170"/>
      <c r="AFQ31" s="170"/>
      <c r="AFR31" s="170"/>
      <c r="AFS31" s="170"/>
      <c r="AFT31" s="170"/>
      <c r="AFU31" s="170"/>
      <c r="AFV31" s="170"/>
      <c r="AFW31" s="170"/>
      <c r="AFX31" s="170"/>
      <c r="AFY31" s="170"/>
      <c r="AFZ31" s="170"/>
      <c r="AGA31" s="170"/>
      <c r="AGB31" s="170"/>
      <c r="AGC31" s="170"/>
      <c r="AGD31" s="170"/>
      <c r="AGE31" s="170"/>
      <c r="AGF31" s="170"/>
      <c r="AGG31" s="170"/>
      <c r="AGH31" s="170"/>
      <c r="AGI31" s="170"/>
      <c r="AGJ31" s="170"/>
      <c r="AGK31" s="170"/>
      <c r="AGL31" s="170"/>
      <c r="AGM31" s="170"/>
      <c r="AGN31" s="170"/>
      <c r="AGO31" s="170"/>
      <c r="AGP31" s="170"/>
      <c r="AGQ31" s="170"/>
      <c r="AGR31" s="170"/>
      <c r="AGS31" s="170"/>
      <c r="AGT31" s="170"/>
      <c r="AGU31" s="170"/>
      <c r="AGV31" s="170"/>
      <c r="AGW31" s="170"/>
      <c r="AGX31" s="170"/>
      <c r="AGY31" s="170"/>
      <c r="AGZ31" s="170"/>
      <c r="AHA31" s="170"/>
      <c r="AHB31" s="170"/>
      <c r="AHC31" s="170"/>
      <c r="AHD31" s="170"/>
      <c r="AHE31" s="170"/>
      <c r="AHF31" s="170"/>
      <c r="AHG31" s="170"/>
      <c r="AHH31" s="170"/>
      <c r="AHI31" s="170"/>
      <c r="AHJ31" s="170"/>
      <c r="AHK31" s="170"/>
      <c r="AHL31" s="170"/>
      <c r="AHM31" s="170"/>
      <c r="AHN31" s="170"/>
      <c r="AHO31" s="170"/>
      <c r="AHP31" s="170"/>
      <c r="AHQ31" s="170"/>
      <c r="AHR31" s="170"/>
      <c r="AHS31" s="170"/>
      <c r="AHT31" s="170"/>
      <c r="AHU31" s="170"/>
      <c r="AHV31" s="170"/>
      <c r="AHW31" s="170"/>
      <c r="AHX31" s="170"/>
      <c r="AHY31" s="170"/>
      <c r="AHZ31" s="170"/>
      <c r="AIA31" s="170"/>
      <c r="AIB31" s="170"/>
      <c r="AIC31" s="170"/>
      <c r="AID31" s="170"/>
      <c r="AIE31" s="170"/>
      <c r="AIF31" s="170"/>
      <c r="AIG31" s="170"/>
      <c r="AIH31" s="170"/>
      <c r="AII31" s="170"/>
      <c r="AIJ31" s="170"/>
      <c r="AIK31" s="170"/>
      <c r="AIL31" s="170"/>
      <c r="AIM31" s="170"/>
      <c r="AIN31" s="170"/>
      <c r="AIO31" s="170"/>
      <c r="AIP31" s="170"/>
      <c r="AIQ31" s="170"/>
      <c r="AIR31" s="170"/>
      <c r="AIS31" s="170"/>
      <c r="AIT31" s="170"/>
      <c r="AIU31" s="170"/>
      <c r="AIV31" s="170"/>
      <c r="AIW31" s="170"/>
      <c r="AIX31" s="170"/>
      <c r="AIY31" s="170"/>
      <c r="AIZ31" s="170"/>
      <c r="AJA31" s="170"/>
      <c r="AJB31" s="170"/>
      <c r="AJC31" s="170"/>
      <c r="AJD31" s="170"/>
      <c r="AJE31" s="170"/>
      <c r="AJF31" s="170"/>
      <c r="AJG31" s="170"/>
      <c r="AJH31" s="170"/>
      <c r="AJI31" s="170"/>
      <c r="AJJ31" s="170"/>
      <c r="AJK31" s="170"/>
      <c r="AJL31" s="170"/>
      <c r="AJM31" s="170"/>
      <c r="AJN31" s="170"/>
      <c r="AJO31" s="170"/>
      <c r="AJP31" s="170"/>
      <c r="AJQ31" s="170"/>
      <c r="AJR31" s="170"/>
      <c r="AJS31" s="170"/>
      <c r="AJT31" s="170"/>
      <c r="AJU31" s="170"/>
      <c r="AJV31" s="170"/>
      <c r="AJW31" s="170"/>
      <c r="AJX31" s="170"/>
      <c r="AJY31" s="170"/>
      <c r="AJZ31" s="170"/>
      <c r="AKA31" s="170"/>
      <c r="AKB31" s="170"/>
      <c r="AKC31" s="170"/>
      <c r="AKD31" s="170"/>
      <c r="AKE31" s="170"/>
      <c r="AKF31" s="170"/>
      <c r="AKG31" s="170"/>
      <c r="AKH31" s="170"/>
      <c r="AKI31" s="170"/>
      <c r="AKJ31" s="170"/>
      <c r="AKK31" s="170"/>
      <c r="AKL31" s="170"/>
      <c r="AKM31" s="170"/>
      <c r="AKN31" s="170"/>
      <c r="AKO31" s="170"/>
      <c r="AKP31" s="170"/>
      <c r="AKQ31" s="170"/>
      <c r="AKR31" s="170"/>
      <c r="AKS31" s="170"/>
      <c r="AKT31" s="170"/>
      <c r="AKU31" s="170"/>
      <c r="AKV31" s="170"/>
      <c r="AKW31" s="170"/>
      <c r="AKX31" s="170"/>
      <c r="AKY31" s="170"/>
      <c r="AKZ31" s="170"/>
      <c r="ALA31" s="170"/>
      <c r="ALB31" s="170"/>
      <c r="ALC31" s="170"/>
      <c r="ALD31" s="170"/>
      <c r="ALE31" s="170"/>
      <c r="ALF31" s="170"/>
      <c r="ALG31" s="170"/>
      <c r="ALH31" s="170"/>
      <c r="ALI31" s="170"/>
      <c r="ALJ31" s="170"/>
      <c r="ALK31" s="170"/>
      <c r="ALL31" s="170"/>
      <c r="ALM31" s="170"/>
      <c r="ALN31" s="170"/>
      <c r="ALO31" s="170"/>
      <c r="ALP31" s="170"/>
      <c r="ALQ31" s="170"/>
      <c r="ALR31" s="170"/>
      <c r="ALS31" s="170"/>
      <c r="ALT31" s="170"/>
      <c r="ALU31" s="170"/>
      <c r="ALV31" s="170"/>
      <c r="ALW31" s="170"/>
      <c r="ALX31" s="170"/>
      <c r="ALY31" s="170"/>
      <c r="ALZ31" s="170"/>
      <c r="AMA31" s="170"/>
      <c r="AMB31" s="170"/>
      <c r="AMC31" s="170"/>
      <c r="AMD31" s="170"/>
      <c r="AME31" s="170"/>
      <c r="AMF31" s="170"/>
      <c r="AMG31" s="170"/>
      <c r="AMH31" s="170"/>
      <c r="AMI31" s="170"/>
      <c r="AMJ31" s="170"/>
    </row>
    <row r="32" spans="1:1025" s="81" customFormat="1" ht="17.25" hidden="1" customHeight="1">
      <c r="A32" s="99" t="s">
        <v>458</v>
      </c>
      <c r="B32" s="9">
        <f>'faktiskās_izm_(2021.g)'!C27</f>
        <v>0</v>
      </c>
      <c r="C32" s="9">
        <f>'faktiskās_izm_(2021.g)'!D27</f>
        <v>0</v>
      </c>
      <c r="D32" s="9">
        <f>'faktiskās_izm_(2021.g)'!E27</f>
        <v>0</v>
      </c>
      <c r="E32" s="9">
        <f>'faktiskās_izm_(2021.g)'!F27</f>
        <v>0</v>
      </c>
      <c r="F32" s="89"/>
      <c r="G32" s="89"/>
      <c r="H32" s="17">
        <f t="shared" ref="H32:H40" si="11">B32+C32</f>
        <v>0</v>
      </c>
      <c r="I32" s="17">
        <f t="shared" ref="I32:I40" si="12">D32+E32</f>
        <v>0</v>
      </c>
      <c r="J32" s="17">
        <f>H32+I32</f>
        <v>0</v>
      </c>
      <c r="K32" s="547"/>
      <c r="L32" s="552" t="e">
        <f>'faktiskās_izm_(2021.g)'!L27</f>
        <v>#DIV/0!</v>
      </c>
      <c r="M32" s="552" t="e">
        <f>'faktiskās_izm_(2021.g)'!M27</f>
        <v>#DIV/0!</v>
      </c>
    </row>
    <row r="33" spans="1:1024" s="81" customFormat="1" ht="17.25" hidden="1" customHeight="1">
      <c r="A33" s="99" t="s">
        <v>459</v>
      </c>
      <c r="B33" s="9">
        <f>'faktiskās_izm_(2021.g)'!C30</f>
        <v>0</v>
      </c>
      <c r="C33" s="9">
        <f>'faktiskās_izm_(2021.g)'!D30</f>
        <v>0</v>
      </c>
      <c r="D33" s="9">
        <f>'faktiskās_izm_(2021.g)'!E30</f>
        <v>0</v>
      </c>
      <c r="E33" s="9">
        <f>'faktiskās_izm_(2021.g)'!F30</f>
        <v>0</v>
      </c>
      <c r="F33" s="89"/>
      <c r="G33" s="89"/>
      <c r="H33" s="17">
        <f t="shared" si="11"/>
        <v>0</v>
      </c>
      <c r="I33" s="17">
        <f t="shared" si="12"/>
        <v>0</v>
      </c>
      <c r="J33" s="17">
        <f t="shared" ref="J33:J40" si="13">H33+I33</f>
        <v>0</v>
      </c>
      <c r="K33" s="547"/>
      <c r="L33" s="552" t="e">
        <f>'faktiskās_izm_(2021.g)'!L30</f>
        <v>#DIV/0!</v>
      </c>
      <c r="M33" s="552" t="e">
        <f>'faktiskās_izm_(2021.g)'!M30</f>
        <v>#DIV/0!</v>
      </c>
    </row>
    <row r="34" spans="1:1024" ht="17.25" hidden="1" customHeight="1">
      <c r="A34" s="99" t="s">
        <v>460</v>
      </c>
      <c r="B34" s="9">
        <f>'faktiskās_izm_(2021.g)'!C33</f>
        <v>0</v>
      </c>
      <c r="C34" s="9">
        <f>'faktiskās_izm_(2021.g)'!D33</f>
        <v>0</v>
      </c>
      <c r="D34" s="9">
        <f>'faktiskās_izm_(2021.g)'!E33</f>
        <v>0</v>
      </c>
      <c r="E34" s="9">
        <f>'faktiskās_izm_(2021.g)'!F33</f>
        <v>0</v>
      </c>
      <c r="F34" s="89"/>
      <c r="G34" s="89"/>
      <c r="H34" s="17">
        <f t="shared" si="11"/>
        <v>0</v>
      </c>
      <c r="I34" s="17">
        <f t="shared" si="12"/>
        <v>0</v>
      </c>
      <c r="J34" s="17">
        <f t="shared" si="13"/>
        <v>0</v>
      </c>
      <c r="K34" s="547"/>
      <c r="L34" s="552" t="e">
        <f>'faktiskās_izm_(2021.g)'!L33</f>
        <v>#DIV/0!</v>
      </c>
      <c r="M34" s="552" t="e">
        <f>'faktiskās_izm_(2021.g)'!M33</f>
        <v>#DIV/0!</v>
      </c>
    </row>
    <row r="35" spans="1:1024" ht="17.25" hidden="1" customHeight="1">
      <c r="A35" s="99" t="s">
        <v>461</v>
      </c>
      <c r="B35" s="9">
        <f>'faktiskās_izm_(2021.g)'!C34</f>
        <v>0</v>
      </c>
      <c r="C35" s="9">
        <f>'faktiskās_izm_(2021.g)'!D34</f>
        <v>0</v>
      </c>
      <c r="D35" s="9">
        <f>'faktiskās_izm_(2021.g)'!E34</f>
        <v>0</v>
      </c>
      <c r="E35" s="9">
        <f>'faktiskās_izm_(2021.g)'!F34</f>
        <v>0</v>
      </c>
      <c r="F35" s="89"/>
      <c r="G35" s="89"/>
      <c r="H35" s="17">
        <f t="shared" si="11"/>
        <v>0</v>
      </c>
      <c r="I35" s="17">
        <f t="shared" si="12"/>
        <v>0</v>
      </c>
      <c r="J35" s="17">
        <f t="shared" si="13"/>
        <v>0</v>
      </c>
      <c r="K35" s="547"/>
      <c r="L35" s="552" t="e">
        <f>'faktiskās_izm_(2021.g)'!L34</f>
        <v>#DIV/0!</v>
      </c>
      <c r="M35" s="552" t="e">
        <f>'faktiskās_izm_(2021.g)'!M34</f>
        <v>#DIV/0!</v>
      </c>
    </row>
    <row r="36" spans="1:1024" ht="17.25" hidden="1" customHeight="1">
      <c r="A36" s="99" t="s">
        <v>462</v>
      </c>
      <c r="B36" s="9">
        <f>'faktiskās_izm_(2021.g)'!C35</f>
        <v>0</v>
      </c>
      <c r="C36" s="9">
        <f>'faktiskās_izm_(2021.g)'!D35</f>
        <v>0</v>
      </c>
      <c r="D36" s="9">
        <f>'faktiskās_izm_(2021.g)'!E35</f>
        <v>0</v>
      </c>
      <c r="E36" s="9">
        <f>'faktiskās_izm_(2021.g)'!F35</f>
        <v>0</v>
      </c>
      <c r="F36" s="89"/>
      <c r="G36" s="89"/>
      <c r="H36" s="17">
        <f t="shared" si="11"/>
        <v>0</v>
      </c>
      <c r="I36" s="17">
        <f t="shared" si="12"/>
        <v>0</v>
      </c>
      <c r="J36" s="17">
        <f t="shared" si="13"/>
        <v>0</v>
      </c>
      <c r="K36" s="547"/>
      <c r="L36" s="552" t="e">
        <f>'faktiskās_izm_(2021.g)'!L35</f>
        <v>#DIV/0!</v>
      </c>
      <c r="M36" s="552" t="e">
        <f>'faktiskās_izm_(2021.g)'!M35</f>
        <v>#DIV/0!</v>
      </c>
    </row>
    <row r="37" spans="1:1024" ht="17.25" hidden="1" customHeight="1">
      <c r="A37" s="99" t="s">
        <v>463</v>
      </c>
      <c r="B37" s="9">
        <f>'faktiskās_izm_(2021.g)'!C36</f>
        <v>0</v>
      </c>
      <c r="C37" s="9">
        <f>'faktiskās_izm_(2021.g)'!D36</f>
        <v>0</v>
      </c>
      <c r="D37" s="9">
        <f>'faktiskās_izm_(2021.g)'!E36</f>
        <v>0</v>
      </c>
      <c r="E37" s="9">
        <f>'faktiskās_izm_(2021.g)'!F36</f>
        <v>0</v>
      </c>
      <c r="F37" s="89"/>
      <c r="G37" s="89"/>
      <c r="H37" s="17">
        <f t="shared" si="11"/>
        <v>0</v>
      </c>
      <c r="I37" s="17">
        <f t="shared" si="12"/>
        <v>0</v>
      </c>
      <c r="J37" s="17">
        <f t="shared" si="13"/>
        <v>0</v>
      </c>
      <c r="K37" s="547"/>
      <c r="L37" s="552" t="e">
        <f>'faktiskās_izm_(2021.g)'!L36</f>
        <v>#DIV/0!</v>
      </c>
      <c r="M37" s="552" t="e">
        <f>'faktiskās_izm_(2021.g)'!M36</f>
        <v>#DIV/0!</v>
      </c>
    </row>
    <row r="38" spans="1:1024" ht="17.25" hidden="1" customHeight="1">
      <c r="A38" s="99" t="s">
        <v>464</v>
      </c>
      <c r="B38" s="9">
        <f>'faktiskās_izm_(2021.g)'!C37</f>
        <v>0</v>
      </c>
      <c r="C38" s="9">
        <f>'faktiskās_izm_(2021.g)'!D37</f>
        <v>0</v>
      </c>
      <c r="D38" s="9">
        <f>'faktiskās_izm_(2021.g)'!E37</f>
        <v>0</v>
      </c>
      <c r="E38" s="9">
        <f>'faktiskās_izm_(2021.g)'!F37</f>
        <v>0</v>
      </c>
      <c r="F38" s="89"/>
      <c r="G38" s="89"/>
      <c r="H38" s="17">
        <f t="shared" si="11"/>
        <v>0</v>
      </c>
      <c r="I38" s="17">
        <f t="shared" si="12"/>
        <v>0</v>
      </c>
      <c r="J38" s="17">
        <f t="shared" si="13"/>
        <v>0</v>
      </c>
      <c r="K38" s="547"/>
      <c r="L38" s="552" t="e">
        <f>'faktiskās_izm_(2021.g)'!L37</f>
        <v>#DIV/0!</v>
      </c>
      <c r="M38" s="552" t="e">
        <f>'faktiskās_izm_(2021.g)'!M37</f>
        <v>#DIV/0!</v>
      </c>
    </row>
    <row r="39" spans="1:1024" ht="17.25" hidden="1" customHeight="1">
      <c r="A39" s="99" t="s">
        <v>465</v>
      </c>
      <c r="B39" s="9">
        <f>'faktiskās_izm_(2021.g)'!C39</f>
        <v>0</v>
      </c>
      <c r="C39" s="9">
        <f>'faktiskās_izm_(2021.g)'!D39</f>
        <v>0</v>
      </c>
      <c r="D39" s="9">
        <f>'faktiskās_izm_(2021.g)'!E39</f>
        <v>0</v>
      </c>
      <c r="E39" s="9">
        <f>'faktiskās_izm_(2021.g)'!F39</f>
        <v>0</v>
      </c>
      <c r="F39" s="89"/>
      <c r="G39" s="89"/>
      <c r="H39" s="17">
        <f t="shared" si="11"/>
        <v>0</v>
      </c>
      <c r="I39" s="17">
        <f t="shared" si="12"/>
        <v>0</v>
      </c>
      <c r="J39" s="17">
        <f t="shared" si="13"/>
        <v>0</v>
      </c>
      <c r="K39" s="547"/>
      <c r="L39" s="552" t="e">
        <f>'faktiskās_izm_(2021.g)'!L39</f>
        <v>#DIV/0!</v>
      </c>
      <c r="M39" s="552" t="e">
        <f>'faktiskās_izm_(2021.g)'!M39</f>
        <v>#DIV/0!</v>
      </c>
    </row>
    <row r="40" spans="1:1024" ht="17.25" hidden="1" customHeight="1">
      <c r="A40" s="122" t="s">
        <v>466</v>
      </c>
      <c r="B40" s="9">
        <f>'faktiskās_izm_(2021.g)'!C43</f>
        <v>0</v>
      </c>
      <c r="C40" s="9">
        <f>'faktiskās_izm_(2021.g)'!D43</f>
        <v>0</v>
      </c>
      <c r="D40" s="9">
        <f>'faktiskās_izm_(2021.g)'!E43</f>
        <v>0</v>
      </c>
      <c r="E40" s="9">
        <f>'faktiskās_izm_(2021.g)'!F43</f>
        <v>0</v>
      </c>
      <c r="F40" s="89"/>
      <c r="G40" s="89"/>
      <c r="H40" s="17">
        <f t="shared" si="11"/>
        <v>0</v>
      </c>
      <c r="I40" s="17">
        <f t="shared" si="12"/>
        <v>0</v>
      </c>
      <c r="J40" s="17">
        <f t="shared" si="13"/>
        <v>0</v>
      </c>
      <c r="K40" s="547"/>
      <c r="L40" s="552" t="e">
        <f>'faktiskās_izm_(2021.g)'!L43</f>
        <v>#DIV/0!</v>
      </c>
      <c r="M40" s="552" t="e">
        <f>'faktiskās_izm_(2021.g)'!M43</f>
        <v>#DIV/0!</v>
      </c>
    </row>
    <row r="42" spans="1:1024" ht="17.25" customHeight="1">
      <c r="A42" s="99" t="s">
        <v>469</v>
      </c>
      <c r="B42" s="9">
        <f>'faktiskās_izm_(2021.g)'!C42</f>
        <v>0</v>
      </c>
      <c r="C42" s="9">
        <f>'faktiskās_izm_(2021.g)'!D42</f>
        <v>0</v>
      </c>
      <c r="D42" s="9">
        <f>'faktiskās_izm_(2021.g)'!E42</f>
        <v>0</v>
      </c>
      <c r="E42" s="9">
        <f>'faktiskās_izm_(2021.g)'!F42</f>
        <v>0</v>
      </c>
      <c r="F42" s="89"/>
      <c r="G42" s="89"/>
      <c r="H42" s="9">
        <f t="shared" ref="H42" si="14">B42+C42</f>
        <v>0</v>
      </c>
      <c r="I42" s="9">
        <f t="shared" ref="I42" si="15">D42+E42</f>
        <v>0</v>
      </c>
      <c r="J42" s="9">
        <f t="shared" ref="J42" si="16">H42+I42</f>
        <v>0</v>
      </c>
      <c r="K42" s="547"/>
      <c r="L42" s="552" t="e">
        <f>'faktiskās_izm_(2021.g)'!L42</f>
        <v>#DIV/0!</v>
      </c>
      <c r="M42" s="552" t="e">
        <f>'faktiskās_izm_(2021.g)'!M42</f>
        <v>#DIV/0!</v>
      </c>
    </row>
    <row r="43" spans="1:1024" s="551" customFormat="1" ht="17.25" customHeight="1">
      <c r="A43" s="550" t="s">
        <v>480</v>
      </c>
      <c r="B43" s="553" t="e">
        <f>B42/B29</f>
        <v>#DIV/0!</v>
      </c>
      <c r="C43" s="553" t="e">
        <f t="shared" ref="C43" si="17">C42/C29</f>
        <v>#DIV/0!</v>
      </c>
      <c r="D43" s="553" t="e">
        <f t="shared" ref="D43" si="18">D42/D29</f>
        <v>#DIV/0!</v>
      </c>
      <c r="E43" s="553" t="e">
        <f t="shared" ref="E43" si="19">E42/E29</f>
        <v>#DIV/0!</v>
      </c>
      <c r="F43" s="87"/>
      <c r="G43" s="87"/>
      <c r="H43" s="553" t="e">
        <f t="shared" ref="H43" si="20">H42/H29</f>
        <v>#DIV/0!</v>
      </c>
      <c r="I43" s="553" t="e">
        <f t="shared" ref="I43" si="21">I42/I29</f>
        <v>#DIV/0!</v>
      </c>
      <c r="J43" s="554" t="e">
        <f t="shared" ref="J43" si="22">J42/J29</f>
        <v>#DIV/0!</v>
      </c>
      <c r="K43" s="546"/>
      <c r="L43" s="553" t="e">
        <f t="shared" ref="L43" si="23">L42/L29</f>
        <v>#DIV/0!</v>
      </c>
      <c r="M43" s="553" t="e">
        <f t="shared" ref="M43" si="24">M42/M29</f>
        <v>#DIV/0!</v>
      </c>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c r="BX43" s="170"/>
      <c r="BY43" s="170"/>
      <c r="BZ43" s="170"/>
      <c r="CA43" s="170"/>
      <c r="CB43" s="170"/>
      <c r="CC43" s="170"/>
      <c r="CD43" s="170"/>
      <c r="CE43" s="170"/>
      <c r="CF43" s="170"/>
      <c r="CG43" s="170"/>
      <c r="CH43" s="170"/>
      <c r="CI43" s="170"/>
      <c r="CJ43" s="170"/>
      <c r="CK43" s="170"/>
      <c r="CL43" s="170"/>
      <c r="CM43" s="170"/>
      <c r="CN43" s="170"/>
      <c r="CO43" s="170"/>
      <c r="CP43" s="170"/>
      <c r="CQ43" s="170"/>
      <c r="CR43" s="170"/>
      <c r="CS43" s="170"/>
      <c r="CT43" s="170"/>
      <c r="CU43" s="170"/>
      <c r="CV43" s="170"/>
      <c r="CW43" s="170"/>
      <c r="CX43" s="170"/>
      <c r="CY43" s="170"/>
      <c r="CZ43" s="170"/>
      <c r="DA43" s="170"/>
      <c r="DB43" s="170"/>
      <c r="DC43" s="170"/>
      <c r="DD43" s="170"/>
      <c r="DE43" s="170"/>
      <c r="DF43" s="170"/>
      <c r="DG43" s="170"/>
      <c r="DH43" s="170"/>
      <c r="DI43" s="170"/>
      <c r="DJ43" s="170"/>
      <c r="DK43" s="170"/>
      <c r="DL43" s="170"/>
      <c r="DM43" s="170"/>
      <c r="DN43" s="170"/>
      <c r="DO43" s="170"/>
      <c r="DP43" s="170"/>
      <c r="DQ43" s="170"/>
      <c r="DR43" s="170"/>
      <c r="DS43" s="170"/>
      <c r="DT43" s="170"/>
      <c r="DU43" s="170"/>
      <c r="DV43" s="170"/>
      <c r="DW43" s="170"/>
      <c r="DX43" s="170"/>
      <c r="DY43" s="170"/>
      <c r="DZ43" s="170"/>
      <c r="EA43" s="170"/>
      <c r="EB43" s="170"/>
      <c r="EC43" s="170"/>
      <c r="ED43" s="170"/>
      <c r="EE43" s="170"/>
      <c r="EF43" s="170"/>
      <c r="EG43" s="170"/>
      <c r="EH43" s="170"/>
      <c r="EI43" s="170"/>
      <c r="EJ43" s="170"/>
      <c r="EK43" s="170"/>
      <c r="EL43" s="170"/>
      <c r="EM43" s="170"/>
      <c r="EN43" s="170"/>
      <c r="EO43" s="170"/>
      <c r="EP43" s="170"/>
      <c r="EQ43" s="170"/>
      <c r="ER43" s="170"/>
      <c r="ES43" s="170"/>
      <c r="ET43" s="170"/>
      <c r="EU43" s="170"/>
      <c r="EV43" s="170"/>
      <c r="EW43" s="170"/>
      <c r="EX43" s="170"/>
      <c r="EY43" s="170"/>
      <c r="EZ43" s="170"/>
      <c r="FA43" s="170"/>
      <c r="FB43" s="170"/>
      <c r="FC43" s="170"/>
      <c r="FD43" s="170"/>
      <c r="FE43" s="170"/>
      <c r="FF43" s="170"/>
      <c r="FG43" s="170"/>
      <c r="FH43" s="170"/>
      <c r="FI43" s="170"/>
      <c r="FJ43" s="170"/>
      <c r="FK43" s="170"/>
      <c r="FL43" s="170"/>
      <c r="FM43" s="170"/>
      <c r="FN43" s="170"/>
      <c r="FO43" s="170"/>
      <c r="FP43" s="170"/>
      <c r="FQ43" s="170"/>
      <c r="FR43" s="170"/>
      <c r="FS43" s="170"/>
      <c r="FT43" s="170"/>
      <c r="FU43" s="170"/>
      <c r="FV43" s="170"/>
      <c r="FW43" s="170"/>
      <c r="FX43" s="170"/>
      <c r="FY43" s="170"/>
      <c r="FZ43" s="170"/>
      <c r="GA43" s="170"/>
      <c r="GB43" s="170"/>
      <c r="GC43" s="170"/>
      <c r="GD43" s="170"/>
      <c r="GE43" s="170"/>
      <c r="GF43" s="170"/>
      <c r="GG43" s="170"/>
      <c r="GH43" s="170"/>
      <c r="GI43" s="170"/>
      <c r="GJ43" s="170"/>
      <c r="GK43" s="170"/>
      <c r="GL43" s="170"/>
      <c r="GM43" s="170"/>
      <c r="GN43" s="170"/>
      <c r="GO43" s="170"/>
      <c r="GP43" s="170"/>
      <c r="GQ43" s="170"/>
      <c r="GR43" s="170"/>
      <c r="GS43" s="170"/>
      <c r="GT43" s="170"/>
      <c r="GU43" s="170"/>
      <c r="GV43" s="170"/>
      <c r="GW43" s="170"/>
      <c r="GX43" s="170"/>
      <c r="GY43" s="170"/>
      <c r="GZ43" s="170"/>
      <c r="HA43" s="170"/>
      <c r="HB43" s="170"/>
      <c r="HC43" s="170"/>
      <c r="HD43" s="170"/>
      <c r="HE43" s="170"/>
      <c r="HF43" s="170"/>
      <c r="HG43" s="170"/>
      <c r="HH43" s="170"/>
      <c r="HI43" s="170"/>
      <c r="HJ43" s="170"/>
      <c r="HK43" s="170"/>
      <c r="HL43" s="170"/>
      <c r="HM43" s="170"/>
      <c r="HN43" s="170"/>
      <c r="HO43" s="170"/>
      <c r="HP43" s="170"/>
      <c r="HQ43" s="170"/>
      <c r="HR43" s="170"/>
      <c r="HS43" s="170"/>
      <c r="HT43" s="170"/>
      <c r="HU43" s="170"/>
      <c r="HV43" s="170"/>
      <c r="HW43" s="170"/>
      <c r="HX43" s="170"/>
      <c r="HY43" s="170"/>
      <c r="HZ43" s="170"/>
      <c r="IA43" s="170"/>
      <c r="IB43" s="170"/>
      <c r="IC43" s="170"/>
      <c r="ID43" s="170"/>
      <c r="IE43" s="170"/>
      <c r="IF43" s="170"/>
      <c r="IG43" s="170"/>
      <c r="IH43" s="170"/>
      <c r="II43" s="170"/>
      <c r="IJ43" s="170"/>
      <c r="IK43" s="170"/>
      <c r="IL43" s="170"/>
      <c r="IM43" s="170"/>
      <c r="IN43" s="170"/>
      <c r="IO43" s="170"/>
      <c r="IP43" s="170"/>
      <c r="IQ43" s="170"/>
      <c r="IR43" s="170"/>
      <c r="IS43" s="170"/>
      <c r="IT43" s="170"/>
      <c r="IU43" s="170"/>
      <c r="IV43" s="170"/>
      <c r="IW43" s="170"/>
      <c r="IX43" s="170"/>
      <c r="IY43" s="170"/>
      <c r="IZ43" s="170"/>
      <c r="JA43" s="170"/>
      <c r="JB43" s="170"/>
      <c r="JC43" s="170"/>
      <c r="JD43" s="170"/>
      <c r="JE43" s="170"/>
      <c r="JF43" s="170"/>
      <c r="JG43" s="170"/>
      <c r="JH43" s="170"/>
      <c r="JI43" s="170"/>
      <c r="JJ43" s="170"/>
      <c r="JK43" s="170"/>
      <c r="JL43" s="170"/>
      <c r="JM43" s="170"/>
      <c r="JN43" s="170"/>
      <c r="JO43" s="170"/>
      <c r="JP43" s="170"/>
      <c r="JQ43" s="170"/>
      <c r="JR43" s="170"/>
      <c r="JS43" s="170"/>
      <c r="JT43" s="170"/>
      <c r="JU43" s="170"/>
      <c r="JV43" s="170"/>
      <c r="JW43" s="170"/>
      <c r="JX43" s="170"/>
      <c r="JY43" s="170"/>
      <c r="JZ43" s="170"/>
      <c r="KA43" s="170"/>
      <c r="KB43" s="170"/>
      <c r="KC43" s="170"/>
      <c r="KD43" s="170"/>
      <c r="KE43" s="170"/>
      <c r="KF43" s="170"/>
      <c r="KG43" s="170"/>
      <c r="KH43" s="170"/>
      <c r="KI43" s="170"/>
      <c r="KJ43" s="170"/>
      <c r="KK43" s="170"/>
      <c r="KL43" s="170"/>
      <c r="KM43" s="170"/>
      <c r="KN43" s="170"/>
      <c r="KO43" s="170"/>
      <c r="KP43" s="170"/>
      <c r="KQ43" s="170"/>
      <c r="KR43" s="170"/>
      <c r="KS43" s="170"/>
      <c r="KT43" s="170"/>
      <c r="KU43" s="170"/>
      <c r="KV43" s="170"/>
      <c r="KW43" s="170"/>
      <c r="KX43" s="170"/>
      <c r="KY43" s="170"/>
      <c r="KZ43" s="170"/>
      <c r="LA43" s="170"/>
      <c r="LB43" s="170"/>
      <c r="LC43" s="170"/>
      <c r="LD43" s="170"/>
      <c r="LE43" s="170"/>
      <c r="LF43" s="170"/>
      <c r="LG43" s="170"/>
      <c r="LH43" s="170"/>
      <c r="LI43" s="170"/>
      <c r="LJ43" s="170"/>
      <c r="LK43" s="170"/>
      <c r="LL43" s="170"/>
      <c r="LM43" s="170"/>
      <c r="LN43" s="170"/>
      <c r="LO43" s="170"/>
      <c r="LP43" s="170"/>
      <c r="LQ43" s="170"/>
      <c r="LR43" s="170"/>
      <c r="LS43" s="170"/>
      <c r="LT43" s="170"/>
      <c r="LU43" s="170"/>
      <c r="LV43" s="170"/>
      <c r="LW43" s="170"/>
      <c r="LX43" s="170"/>
      <c r="LY43" s="170"/>
      <c r="LZ43" s="170"/>
      <c r="MA43" s="170"/>
      <c r="MB43" s="170"/>
      <c r="MC43" s="170"/>
      <c r="MD43" s="170"/>
      <c r="ME43" s="170"/>
      <c r="MF43" s="170"/>
      <c r="MG43" s="170"/>
      <c r="MH43" s="170"/>
      <c r="MI43" s="170"/>
      <c r="MJ43" s="170"/>
      <c r="MK43" s="170"/>
      <c r="ML43" s="170"/>
      <c r="MM43" s="170"/>
      <c r="MN43" s="170"/>
      <c r="MO43" s="170"/>
      <c r="MP43" s="170"/>
      <c r="MQ43" s="170"/>
      <c r="MR43" s="170"/>
      <c r="MS43" s="170"/>
      <c r="MT43" s="170"/>
      <c r="MU43" s="170"/>
      <c r="MV43" s="170"/>
      <c r="MW43" s="170"/>
      <c r="MX43" s="170"/>
      <c r="MY43" s="170"/>
      <c r="MZ43" s="170"/>
      <c r="NA43" s="170"/>
      <c r="NB43" s="170"/>
      <c r="NC43" s="170"/>
      <c r="ND43" s="170"/>
      <c r="NE43" s="170"/>
      <c r="NF43" s="170"/>
      <c r="NG43" s="170"/>
      <c r="NH43" s="170"/>
      <c r="NI43" s="170"/>
      <c r="NJ43" s="170"/>
      <c r="NK43" s="170"/>
      <c r="NL43" s="170"/>
      <c r="NM43" s="170"/>
      <c r="NN43" s="170"/>
      <c r="NO43" s="170"/>
      <c r="NP43" s="170"/>
      <c r="NQ43" s="170"/>
      <c r="NR43" s="170"/>
      <c r="NS43" s="170"/>
      <c r="NT43" s="170"/>
      <c r="NU43" s="170"/>
      <c r="NV43" s="170"/>
      <c r="NW43" s="170"/>
      <c r="NX43" s="170"/>
      <c r="NY43" s="170"/>
      <c r="NZ43" s="170"/>
      <c r="OA43" s="170"/>
      <c r="OB43" s="170"/>
      <c r="OC43" s="170"/>
      <c r="OD43" s="170"/>
      <c r="OE43" s="170"/>
      <c r="OF43" s="170"/>
      <c r="OG43" s="170"/>
      <c r="OH43" s="170"/>
      <c r="OI43" s="170"/>
      <c r="OJ43" s="170"/>
      <c r="OK43" s="170"/>
      <c r="OL43" s="170"/>
      <c r="OM43" s="170"/>
      <c r="ON43" s="170"/>
      <c r="OO43" s="170"/>
      <c r="OP43" s="170"/>
      <c r="OQ43" s="170"/>
      <c r="OR43" s="170"/>
      <c r="OS43" s="170"/>
      <c r="OT43" s="170"/>
      <c r="OU43" s="170"/>
      <c r="OV43" s="170"/>
      <c r="OW43" s="170"/>
      <c r="OX43" s="170"/>
      <c r="OY43" s="170"/>
      <c r="OZ43" s="170"/>
      <c r="PA43" s="170"/>
      <c r="PB43" s="170"/>
      <c r="PC43" s="170"/>
      <c r="PD43" s="170"/>
      <c r="PE43" s="170"/>
      <c r="PF43" s="170"/>
      <c r="PG43" s="170"/>
      <c r="PH43" s="170"/>
      <c r="PI43" s="170"/>
      <c r="PJ43" s="170"/>
      <c r="PK43" s="170"/>
      <c r="PL43" s="170"/>
      <c r="PM43" s="170"/>
      <c r="PN43" s="170"/>
      <c r="PO43" s="170"/>
      <c r="PP43" s="170"/>
      <c r="PQ43" s="170"/>
      <c r="PR43" s="170"/>
      <c r="PS43" s="170"/>
      <c r="PT43" s="170"/>
      <c r="PU43" s="170"/>
      <c r="PV43" s="170"/>
      <c r="PW43" s="170"/>
      <c r="PX43" s="170"/>
      <c r="PY43" s="170"/>
      <c r="PZ43" s="170"/>
      <c r="QA43" s="170"/>
      <c r="QB43" s="170"/>
      <c r="QC43" s="170"/>
      <c r="QD43" s="170"/>
      <c r="QE43" s="170"/>
      <c r="QF43" s="170"/>
      <c r="QG43" s="170"/>
      <c r="QH43" s="170"/>
      <c r="QI43" s="170"/>
      <c r="QJ43" s="170"/>
      <c r="QK43" s="170"/>
      <c r="QL43" s="170"/>
      <c r="QM43" s="170"/>
      <c r="QN43" s="170"/>
      <c r="QO43" s="170"/>
      <c r="QP43" s="170"/>
      <c r="QQ43" s="170"/>
      <c r="QR43" s="170"/>
      <c r="QS43" s="170"/>
      <c r="QT43" s="170"/>
      <c r="QU43" s="170"/>
      <c r="QV43" s="170"/>
      <c r="QW43" s="170"/>
      <c r="QX43" s="170"/>
      <c r="QY43" s="170"/>
      <c r="QZ43" s="170"/>
      <c r="RA43" s="170"/>
      <c r="RB43" s="170"/>
      <c r="RC43" s="170"/>
      <c r="RD43" s="170"/>
      <c r="RE43" s="170"/>
      <c r="RF43" s="170"/>
      <c r="RG43" s="170"/>
      <c r="RH43" s="170"/>
      <c r="RI43" s="170"/>
      <c r="RJ43" s="170"/>
      <c r="RK43" s="170"/>
      <c r="RL43" s="170"/>
      <c r="RM43" s="170"/>
      <c r="RN43" s="170"/>
      <c r="RO43" s="170"/>
      <c r="RP43" s="170"/>
      <c r="RQ43" s="170"/>
      <c r="RR43" s="170"/>
      <c r="RS43" s="170"/>
      <c r="RT43" s="170"/>
      <c r="RU43" s="170"/>
      <c r="RV43" s="170"/>
      <c r="RW43" s="170"/>
      <c r="RX43" s="170"/>
      <c r="RY43" s="170"/>
      <c r="RZ43" s="170"/>
      <c r="SA43" s="170"/>
      <c r="SB43" s="170"/>
      <c r="SC43" s="170"/>
      <c r="SD43" s="170"/>
      <c r="SE43" s="170"/>
      <c r="SF43" s="170"/>
      <c r="SG43" s="170"/>
      <c r="SH43" s="170"/>
      <c r="SI43" s="170"/>
      <c r="SJ43" s="170"/>
      <c r="SK43" s="170"/>
      <c r="SL43" s="170"/>
      <c r="SM43" s="170"/>
      <c r="SN43" s="170"/>
      <c r="SO43" s="170"/>
      <c r="SP43" s="170"/>
      <c r="SQ43" s="170"/>
      <c r="SR43" s="170"/>
      <c r="SS43" s="170"/>
      <c r="ST43" s="170"/>
      <c r="SU43" s="170"/>
      <c r="SV43" s="170"/>
      <c r="SW43" s="170"/>
      <c r="SX43" s="170"/>
      <c r="SY43" s="170"/>
      <c r="SZ43" s="170"/>
      <c r="TA43" s="170"/>
      <c r="TB43" s="170"/>
      <c r="TC43" s="170"/>
      <c r="TD43" s="170"/>
      <c r="TE43" s="170"/>
      <c r="TF43" s="170"/>
      <c r="TG43" s="170"/>
      <c r="TH43" s="170"/>
      <c r="TI43" s="170"/>
      <c r="TJ43" s="170"/>
      <c r="TK43" s="170"/>
      <c r="TL43" s="170"/>
      <c r="TM43" s="170"/>
      <c r="TN43" s="170"/>
      <c r="TO43" s="170"/>
      <c r="TP43" s="170"/>
      <c r="TQ43" s="170"/>
      <c r="TR43" s="170"/>
      <c r="TS43" s="170"/>
      <c r="TT43" s="170"/>
      <c r="TU43" s="170"/>
      <c r="TV43" s="170"/>
      <c r="TW43" s="170"/>
      <c r="TX43" s="170"/>
      <c r="TY43" s="170"/>
      <c r="TZ43" s="170"/>
      <c r="UA43" s="170"/>
      <c r="UB43" s="170"/>
      <c r="UC43" s="170"/>
      <c r="UD43" s="170"/>
      <c r="UE43" s="170"/>
      <c r="UF43" s="170"/>
      <c r="UG43" s="170"/>
      <c r="UH43" s="170"/>
      <c r="UI43" s="170"/>
      <c r="UJ43" s="170"/>
      <c r="UK43" s="170"/>
      <c r="UL43" s="170"/>
      <c r="UM43" s="170"/>
      <c r="UN43" s="170"/>
      <c r="UO43" s="170"/>
      <c r="UP43" s="170"/>
      <c r="UQ43" s="170"/>
      <c r="UR43" s="170"/>
      <c r="US43" s="170"/>
      <c r="UT43" s="170"/>
      <c r="UU43" s="170"/>
      <c r="UV43" s="170"/>
      <c r="UW43" s="170"/>
      <c r="UX43" s="170"/>
      <c r="UY43" s="170"/>
      <c r="UZ43" s="170"/>
      <c r="VA43" s="170"/>
      <c r="VB43" s="170"/>
      <c r="VC43" s="170"/>
      <c r="VD43" s="170"/>
      <c r="VE43" s="170"/>
      <c r="VF43" s="170"/>
      <c r="VG43" s="170"/>
      <c r="VH43" s="170"/>
      <c r="VI43" s="170"/>
      <c r="VJ43" s="170"/>
      <c r="VK43" s="170"/>
      <c r="VL43" s="170"/>
      <c r="VM43" s="170"/>
      <c r="VN43" s="170"/>
      <c r="VO43" s="170"/>
      <c r="VP43" s="170"/>
      <c r="VQ43" s="170"/>
      <c r="VR43" s="170"/>
      <c r="VS43" s="170"/>
      <c r="VT43" s="170"/>
      <c r="VU43" s="170"/>
      <c r="VV43" s="170"/>
      <c r="VW43" s="170"/>
      <c r="VX43" s="170"/>
      <c r="VY43" s="170"/>
      <c r="VZ43" s="170"/>
      <c r="WA43" s="170"/>
      <c r="WB43" s="170"/>
      <c r="WC43" s="170"/>
      <c r="WD43" s="170"/>
      <c r="WE43" s="170"/>
      <c r="WF43" s="170"/>
      <c r="WG43" s="170"/>
      <c r="WH43" s="170"/>
      <c r="WI43" s="170"/>
      <c r="WJ43" s="170"/>
      <c r="WK43" s="170"/>
      <c r="WL43" s="170"/>
      <c r="WM43" s="170"/>
      <c r="WN43" s="170"/>
      <c r="WO43" s="170"/>
      <c r="WP43" s="170"/>
      <c r="WQ43" s="170"/>
      <c r="WR43" s="170"/>
      <c r="WS43" s="170"/>
      <c r="WT43" s="170"/>
      <c r="WU43" s="170"/>
      <c r="WV43" s="170"/>
      <c r="WW43" s="170"/>
      <c r="WX43" s="170"/>
      <c r="WY43" s="170"/>
      <c r="WZ43" s="170"/>
      <c r="XA43" s="170"/>
      <c r="XB43" s="170"/>
      <c r="XC43" s="170"/>
      <c r="XD43" s="170"/>
      <c r="XE43" s="170"/>
      <c r="XF43" s="170"/>
      <c r="XG43" s="170"/>
      <c r="XH43" s="170"/>
      <c r="XI43" s="170"/>
      <c r="XJ43" s="170"/>
      <c r="XK43" s="170"/>
      <c r="XL43" s="170"/>
      <c r="XM43" s="170"/>
      <c r="XN43" s="170"/>
      <c r="XO43" s="170"/>
      <c r="XP43" s="170"/>
      <c r="XQ43" s="170"/>
      <c r="XR43" s="170"/>
      <c r="XS43" s="170"/>
      <c r="XT43" s="170"/>
      <c r="XU43" s="170"/>
      <c r="XV43" s="170"/>
      <c r="XW43" s="170"/>
      <c r="XX43" s="170"/>
      <c r="XY43" s="170"/>
      <c r="XZ43" s="170"/>
      <c r="YA43" s="170"/>
      <c r="YB43" s="170"/>
      <c r="YC43" s="170"/>
      <c r="YD43" s="170"/>
      <c r="YE43" s="170"/>
      <c r="YF43" s="170"/>
      <c r="YG43" s="170"/>
      <c r="YH43" s="170"/>
      <c r="YI43" s="170"/>
      <c r="YJ43" s="170"/>
      <c r="YK43" s="170"/>
      <c r="YL43" s="170"/>
      <c r="YM43" s="170"/>
      <c r="YN43" s="170"/>
      <c r="YO43" s="170"/>
      <c r="YP43" s="170"/>
      <c r="YQ43" s="170"/>
      <c r="YR43" s="170"/>
      <c r="YS43" s="170"/>
      <c r="YT43" s="170"/>
      <c r="YU43" s="170"/>
      <c r="YV43" s="170"/>
      <c r="YW43" s="170"/>
      <c r="YX43" s="170"/>
      <c r="YY43" s="170"/>
      <c r="YZ43" s="170"/>
      <c r="ZA43" s="170"/>
      <c r="ZB43" s="170"/>
      <c r="ZC43" s="170"/>
      <c r="ZD43" s="170"/>
      <c r="ZE43" s="170"/>
      <c r="ZF43" s="170"/>
      <c r="ZG43" s="170"/>
      <c r="ZH43" s="170"/>
      <c r="ZI43" s="170"/>
      <c r="ZJ43" s="170"/>
      <c r="ZK43" s="170"/>
      <c r="ZL43" s="170"/>
      <c r="ZM43" s="170"/>
      <c r="ZN43" s="170"/>
      <c r="ZO43" s="170"/>
      <c r="ZP43" s="170"/>
      <c r="ZQ43" s="170"/>
      <c r="ZR43" s="170"/>
      <c r="ZS43" s="170"/>
      <c r="ZT43" s="170"/>
      <c r="ZU43" s="170"/>
      <c r="ZV43" s="170"/>
      <c r="ZW43" s="170"/>
      <c r="ZX43" s="170"/>
      <c r="ZY43" s="170"/>
      <c r="ZZ43" s="170"/>
      <c r="AAA43" s="170"/>
      <c r="AAB43" s="170"/>
      <c r="AAC43" s="170"/>
      <c r="AAD43" s="170"/>
      <c r="AAE43" s="170"/>
      <c r="AAF43" s="170"/>
      <c r="AAG43" s="170"/>
      <c r="AAH43" s="170"/>
      <c r="AAI43" s="170"/>
      <c r="AAJ43" s="170"/>
      <c r="AAK43" s="170"/>
      <c r="AAL43" s="170"/>
      <c r="AAM43" s="170"/>
      <c r="AAN43" s="170"/>
      <c r="AAO43" s="170"/>
      <c r="AAP43" s="170"/>
      <c r="AAQ43" s="170"/>
      <c r="AAR43" s="170"/>
      <c r="AAS43" s="170"/>
      <c r="AAT43" s="170"/>
      <c r="AAU43" s="170"/>
      <c r="AAV43" s="170"/>
      <c r="AAW43" s="170"/>
      <c r="AAX43" s="170"/>
      <c r="AAY43" s="170"/>
      <c r="AAZ43" s="170"/>
      <c r="ABA43" s="170"/>
      <c r="ABB43" s="170"/>
      <c r="ABC43" s="170"/>
      <c r="ABD43" s="170"/>
      <c r="ABE43" s="170"/>
      <c r="ABF43" s="170"/>
      <c r="ABG43" s="170"/>
      <c r="ABH43" s="170"/>
      <c r="ABI43" s="170"/>
      <c r="ABJ43" s="170"/>
      <c r="ABK43" s="170"/>
      <c r="ABL43" s="170"/>
      <c r="ABM43" s="170"/>
      <c r="ABN43" s="170"/>
      <c r="ABO43" s="170"/>
      <c r="ABP43" s="170"/>
      <c r="ABQ43" s="170"/>
      <c r="ABR43" s="170"/>
      <c r="ABS43" s="170"/>
      <c r="ABT43" s="170"/>
      <c r="ABU43" s="170"/>
      <c r="ABV43" s="170"/>
      <c r="ABW43" s="170"/>
      <c r="ABX43" s="170"/>
      <c r="ABY43" s="170"/>
      <c r="ABZ43" s="170"/>
      <c r="ACA43" s="170"/>
      <c r="ACB43" s="170"/>
      <c r="ACC43" s="170"/>
      <c r="ACD43" s="170"/>
      <c r="ACE43" s="170"/>
      <c r="ACF43" s="170"/>
      <c r="ACG43" s="170"/>
      <c r="ACH43" s="170"/>
      <c r="ACI43" s="170"/>
      <c r="ACJ43" s="170"/>
      <c r="ACK43" s="170"/>
      <c r="ACL43" s="170"/>
      <c r="ACM43" s="170"/>
      <c r="ACN43" s="170"/>
      <c r="ACO43" s="170"/>
      <c r="ACP43" s="170"/>
      <c r="ACQ43" s="170"/>
      <c r="ACR43" s="170"/>
      <c r="ACS43" s="170"/>
      <c r="ACT43" s="170"/>
      <c r="ACU43" s="170"/>
      <c r="ACV43" s="170"/>
      <c r="ACW43" s="170"/>
      <c r="ACX43" s="170"/>
      <c r="ACY43" s="170"/>
      <c r="ACZ43" s="170"/>
      <c r="ADA43" s="170"/>
      <c r="ADB43" s="170"/>
      <c r="ADC43" s="170"/>
      <c r="ADD43" s="170"/>
      <c r="ADE43" s="170"/>
      <c r="ADF43" s="170"/>
      <c r="ADG43" s="170"/>
      <c r="ADH43" s="170"/>
      <c r="ADI43" s="170"/>
      <c r="ADJ43" s="170"/>
      <c r="ADK43" s="170"/>
      <c r="ADL43" s="170"/>
      <c r="ADM43" s="170"/>
      <c r="ADN43" s="170"/>
      <c r="ADO43" s="170"/>
      <c r="ADP43" s="170"/>
      <c r="ADQ43" s="170"/>
      <c r="ADR43" s="170"/>
      <c r="ADS43" s="170"/>
      <c r="ADT43" s="170"/>
      <c r="ADU43" s="170"/>
      <c r="ADV43" s="170"/>
      <c r="ADW43" s="170"/>
      <c r="ADX43" s="170"/>
      <c r="ADY43" s="170"/>
      <c r="ADZ43" s="170"/>
      <c r="AEA43" s="170"/>
      <c r="AEB43" s="170"/>
      <c r="AEC43" s="170"/>
      <c r="AED43" s="170"/>
      <c r="AEE43" s="170"/>
      <c r="AEF43" s="170"/>
      <c r="AEG43" s="170"/>
      <c r="AEH43" s="170"/>
      <c r="AEI43" s="170"/>
      <c r="AEJ43" s="170"/>
      <c r="AEK43" s="170"/>
      <c r="AEL43" s="170"/>
      <c r="AEM43" s="170"/>
      <c r="AEN43" s="170"/>
      <c r="AEO43" s="170"/>
      <c r="AEP43" s="170"/>
      <c r="AEQ43" s="170"/>
      <c r="AER43" s="170"/>
      <c r="AES43" s="170"/>
      <c r="AET43" s="170"/>
      <c r="AEU43" s="170"/>
      <c r="AEV43" s="170"/>
      <c r="AEW43" s="170"/>
      <c r="AEX43" s="170"/>
      <c r="AEY43" s="170"/>
      <c r="AEZ43" s="170"/>
      <c r="AFA43" s="170"/>
      <c r="AFB43" s="170"/>
      <c r="AFC43" s="170"/>
      <c r="AFD43" s="170"/>
      <c r="AFE43" s="170"/>
      <c r="AFF43" s="170"/>
      <c r="AFG43" s="170"/>
      <c r="AFH43" s="170"/>
      <c r="AFI43" s="170"/>
      <c r="AFJ43" s="170"/>
      <c r="AFK43" s="170"/>
      <c r="AFL43" s="170"/>
      <c r="AFM43" s="170"/>
      <c r="AFN43" s="170"/>
      <c r="AFO43" s="170"/>
      <c r="AFP43" s="170"/>
      <c r="AFQ43" s="170"/>
      <c r="AFR43" s="170"/>
      <c r="AFS43" s="170"/>
      <c r="AFT43" s="170"/>
      <c r="AFU43" s="170"/>
      <c r="AFV43" s="170"/>
      <c r="AFW43" s="170"/>
      <c r="AFX43" s="170"/>
      <c r="AFY43" s="170"/>
      <c r="AFZ43" s="170"/>
      <c r="AGA43" s="170"/>
      <c r="AGB43" s="170"/>
      <c r="AGC43" s="170"/>
      <c r="AGD43" s="170"/>
      <c r="AGE43" s="170"/>
      <c r="AGF43" s="170"/>
      <c r="AGG43" s="170"/>
      <c r="AGH43" s="170"/>
      <c r="AGI43" s="170"/>
      <c r="AGJ43" s="170"/>
      <c r="AGK43" s="170"/>
      <c r="AGL43" s="170"/>
      <c r="AGM43" s="170"/>
      <c r="AGN43" s="170"/>
      <c r="AGO43" s="170"/>
      <c r="AGP43" s="170"/>
      <c r="AGQ43" s="170"/>
      <c r="AGR43" s="170"/>
      <c r="AGS43" s="170"/>
      <c r="AGT43" s="170"/>
      <c r="AGU43" s="170"/>
      <c r="AGV43" s="170"/>
      <c r="AGW43" s="170"/>
      <c r="AGX43" s="170"/>
      <c r="AGY43" s="170"/>
      <c r="AGZ43" s="170"/>
      <c r="AHA43" s="170"/>
      <c r="AHB43" s="170"/>
      <c r="AHC43" s="170"/>
      <c r="AHD43" s="170"/>
      <c r="AHE43" s="170"/>
      <c r="AHF43" s="170"/>
      <c r="AHG43" s="170"/>
      <c r="AHH43" s="170"/>
      <c r="AHI43" s="170"/>
      <c r="AHJ43" s="170"/>
      <c r="AHK43" s="170"/>
      <c r="AHL43" s="170"/>
      <c r="AHM43" s="170"/>
      <c r="AHN43" s="170"/>
      <c r="AHO43" s="170"/>
      <c r="AHP43" s="170"/>
      <c r="AHQ43" s="170"/>
      <c r="AHR43" s="170"/>
      <c r="AHS43" s="170"/>
      <c r="AHT43" s="170"/>
      <c r="AHU43" s="170"/>
      <c r="AHV43" s="170"/>
      <c r="AHW43" s="170"/>
      <c r="AHX43" s="170"/>
      <c r="AHY43" s="170"/>
      <c r="AHZ43" s="170"/>
      <c r="AIA43" s="170"/>
      <c r="AIB43" s="170"/>
      <c r="AIC43" s="170"/>
      <c r="AID43" s="170"/>
      <c r="AIE43" s="170"/>
      <c r="AIF43" s="170"/>
      <c r="AIG43" s="170"/>
      <c r="AIH43" s="170"/>
      <c r="AII43" s="170"/>
      <c r="AIJ43" s="170"/>
      <c r="AIK43" s="170"/>
      <c r="AIL43" s="170"/>
      <c r="AIM43" s="170"/>
      <c r="AIN43" s="170"/>
      <c r="AIO43" s="170"/>
      <c r="AIP43" s="170"/>
      <c r="AIQ43" s="170"/>
      <c r="AIR43" s="170"/>
      <c r="AIS43" s="170"/>
      <c r="AIT43" s="170"/>
      <c r="AIU43" s="170"/>
      <c r="AIV43" s="170"/>
      <c r="AIW43" s="170"/>
      <c r="AIX43" s="170"/>
      <c r="AIY43" s="170"/>
      <c r="AIZ43" s="170"/>
      <c r="AJA43" s="170"/>
      <c r="AJB43" s="170"/>
      <c r="AJC43" s="170"/>
      <c r="AJD43" s="170"/>
      <c r="AJE43" s="170"/>
      <c r="AJF43" s="170"/>
      <c r="AJG43" s="170"/>
      <c r="AJH43" s="170"/>
      <c r="AJI43" s="170"/>
      <c r="AJJ43" s="170"/>
      <c r="AJK43" s="170"/>
      <c r="AJL43" s="170"/>
      <c r="AJM43" s="170"/>
      <c r="AJN43" s="170"/>
      <c r="AJO43" s="170"/>
      <c r="AJP43" s="170"/>
      <c r="AJQ43" s="170"/>
      <c r="AJR43" s="170"/>
      <c r="AJS43" s="170"/>
      <c r="AJT43" s="170"/>
      <c r="AJU43" s="170"/>
      <c r="AJV43" s="170"/>
      <c r="AJW43" s="170"/>
      <c r="AJX43" s="170"/>
      <c r="AJY43" s="170"/>
      <c r="AJZ43" s="170"/>
      <c r="AKA43" s="170"/>
      <c r="AKB43" s="170"/>
      <c r="AKC43" s="170"/>
      <c r="AKD43" s="170"/>
      <c r="AKE43" s="170"/>
      <c r="AKF43" s="170"/>
      <c r="AKG43" s="170"/>
      <c r="AKH43" s="170"/>
      <c r="AKI43" s="170"/>
      <c r="AKJ43" s="170"/>
      <c r="AKK43" s="170"/>
      <c r="AKL43" s="170"/>
      <c r="AKM43" s="170"/>
      <c r="AKN43" s="170"/>
      <c r="AKO43" s="170"/>
      <c r="AKP43" s="170"/>
      <c r="AKQ43" s="170"/>
      <c r="AKR43" s="170"/>
      <c r="AKS43" s="170"/>
      <c r="AKT43" s="170"/>
      <c r="AKU43" s="170"/>
      <c r="AKV43" s="170"/>
      <c r="AKW43" s="170"/>
      <c r="AKX43" s="170"/>
      <c r="AKY43" s="170"/>
      <c r="AKZ43" s="170"/>
      <c r="ALA43" s="170"/>
      <c r="ALB43" s="170"/>
      <c r="ALC43" s="170"/>
      <c r="ALD43" s="170"/>
      <c r="ALE43" s="170"/>
      <c r="ALF43" s="170"/>
      <c r="ALG43" s="170"/>
      <c r="ALH43" s="170"/>
      <c r="ALI43" s="170"/>
      <c r="ALJ43" s="170"/>
      <c r="ALK43" s="170"/>
      <c r="ALL43" s="170"/>
      <c r="ALM43" s="170"/>
      <c r="ALN43" s="170"/>
      <c r="ALO43" s="170"/>
      <c r="ALP43" s="170"/>
      <c r="ALQ43" s="170"/>
      <c r="ALR43" s="170"/>
      <c r="ALS43" s="170"/>
      <c r="ALT43" s="170"/>
      <c r="ALU43" s="170"/>
      <c r="ALV43" s="170"/>
      <c r="ALW43" s="170"/>
      <c r="ALX43" s="170"/>
      <c r="ALY43" s="170"/>
      <c r="ALZ43" s="170"/>
      <c r="AMA43" s="170"/>
      <c r="AMB43" s="170"/>
      <c r="AMC43" s="170"/>
      <c r="AMD43" s="170"/>
      <c r="AME43" s="170"/>
      <c r="AMF43" s="170"/>
      <c r="AMG43" s="170"/>
      <c r="AMH43" s="170"/>
      <c r="AMI43" s="170"/>
      <c r="AMJ43" s="170"/>
    </row>
    <row r="46" spans="1:1024" ht="127.5" customHeight="1">
      <c r="A46" s="704" t="s">
        <v>552</v>
      </c>
      <c r="B46" s="704"/>
      <c r="C46" s="704"/>
      <c r="D46" s="704"/>
      <c r="E46" s="704"/>
      <c r="F46" s="704"/>
      <c r="G46" s="704"/>
      <c r="H46" s="704"/>
      <c r="I46" s="704"/>
      <c r="J46" s="261"/>
      <c r="K46" s="262"/>
      <c r="L46" s="261"/>
      <c r="M46" s="262"/>
      <c r="N46" s="261"/>
      <c r="O46" s="262"/>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1"/>
      <c r="BR46" s="261"/>
      <c r="BS46" s="261"/>
      <c r="BT46" s="261"/>
      <c r="BU46" s="261"/>
      <c r="BV46" s="261"/>
      <c r="BW46" s="261"/>
      <c r="BX46" s="261"/>
      <c r="BY46" s="261"/>
      <c r="BZ46" s="261"/>
      <c r="CA46" s="261"/>
      <c r="CB46" s="261"/>
      <c r="CC46" s="261"/>
      <c r="CD46" s="261"/>
      <c r="CE46" s="261"/>
      <c r="CF46" s="261"/>
      <c r="CG46" s="261"/>
      <c r="CH46" s="261"/>
      <c r="CI46" s="261"/>
      <c r="CJ46" s="261"/>
      <c r="CK46" s="261"/>
      <c r="CL46" s="261"/>
      <c r="CM46" s="261"/>
      <c r="CN46" s="261"/>
      <c r="CO46" s="261"/>
      <c r="CP46" s="261"/>
      <c r="CQ46" s="261"/>
      <c r="CR46" s="261"/>
      <c r="CS46" s="261"/>
      <c r="CT46" s="261"/>
      <c r="CU46" s="261"/>
      <c r="CV46" s="261"/>
      <c r="CW46" s="261"/>
      <c r="CX46" s="261"/>
      <c r="CY46" s="261"/>
      <c r="CZ46" s="261"/>
      <c r="DA46" s="261"/>
      <c r="DB46" s="261"/>
      <c r="DC46" s="261"/>
      <c r="DD46" s="261"/>
      <c r="DE46" s="261"/>
      <c r="DF46" s="261"/>
      <c r="DG46" s="261"/>
      <c r="DH46" s="261"/>
      <c r="DI46" s="261"/>
      <c r="DJ46" s="261"/>
      <c r="DK46" s="261"/>
      <c r="DL46" s="261"/>
      <c r="DM46" s="261"/>
      <c r="DN46" s="261"/>
      <c r="DO46" s="261"/>
      <c r="DP46" s="261"/>
      <c r="DQ46" s="261"/>
      <c r="DR46" s="261"/>
      <c r="DS46" s="261"/>
      <c r="DT46" s="261"/>
      <c r="DU46" s="261"/>
      <c r="DV46" s="261"/>
      <c r="DW46" s="261"/>
      <c r="DX46" s="261"/>
      <c r="DY46" s="261"/>
      <c r="DZ46" s="261"/>
      <c r="EA46" s="261"/>
      <c r="EB46" s="261"/>
      <c r="EC46" s="261"/>
      <c r="ED46" s="261"/>
      <c r="EE46" s="261"/>
      <c r="EF46" s="261"/>
      <c r="EG46" s="261"/>
      <c r="EH46" s="261"/>
      <c r="EI46" s="261"/>
      <c r="EJ46" s="261"/>
      <c r="EK46" s="261"/>
      <c r="EL46" s="261"/>
      <c r="EM46" s="261"/>
      <c r="EN46" s="261"/>
      <c r="EO46" s="261"/>
      <c r="EP46" s="261"/>
      <c r="EQ46" s="261"/>
      <c r="ER46" s="261"/>
      <c r="ES46" s="261"/>
      <c r="ET46" s="261"/>
      <c r="EU46" s="261"/>
      <c r="EV46" s="261"/>
      <c r="EW46" s="261"/>
      <c r="EX46" s="261"/>
      <c r="EY46" s="261"/>
      <c r="EZ46" s="261"/>
      <c r="FA46" s="261"/>
      <c r="FB46" s="261"/>
      <c r="FC46" s="261"/>
      <c r="FD46" s="261"/>
      <c r="FE46" s="261"/>
      <c r="FF46" s="261"/>
      <c r="FG46" s="261"/>
      <c r="FH46" s="261"/>
      <c r="FI46" s="261"/>
      <c r="FJ46" s="261"/>
      <c r="FK46" s="261"/>
      <c r="FL46" s="261"/>
      <c r="FM46" s="261"/>
      <c r="FN46" s="261"/>
      <c r="FO46" s="261"/>
      <c r="FP46" s="261"/>
      <c r="FQ46" s="261"/>
      <c r="FR46" s="261"/>
      <c r="FS46" s="261"/>
      <c r="FT46" s="261"/>
      <c r="FU46" s="261"/>
      <c r="FV46" s="261"/>
      <c r="FW46" s="261"/>
      <c r="FX46" s="261"/>
      <c r="FY46" s="261"/>
      <c r="FZ46" s="261"/>
      <c r="GA46" s="261"/>
      <c r="GB46" s="261"/>
      <c r="GC46" s="261"/>
      <c r="GD46" s="261"/>
      <c r="GE46" s="261"/>
      <c r="GF46" s="261"/>
      <c r="GG46" s="261"/>
      <c r="GH46" s="261"/>
      <c r="GI46" s="261"/>
      <c r="GJ46" s="261"/>
      <c r="GK46" s="261"/>
      <c r="GL46" s="261"/>
      <c r="GM46" s="261"/>
      <c r="GN46" s="261"/>
      <c r="GO46" s="261"/>
      <c r="GP46" s="261"/>
      <c r="GQ46" s="261"/>
      <c r="GR46" s="261"/>
      <c r="GS46" s="261"/>
      <c r="GT46" s="261"/>
      <c r="GU46" s="261"/>
      <c r="GV46" s="261"/>
      <c r="GW46" s="261"/>
      <c r="GX46" s="261"/>
      <c r="GY46" s="261"/>
      <c r="GZ46" s="261"/>
      <c r="HA46" s="261"/>
      <c r="HB46" s="261"/>
      <c r="HC46" s="261"/>
      <c r="HD46" s="261"/>
      <c r="HE46" s="261"/>
      <c r="HF46" s="261"/>
      <c r="HG46" s="261"/>
      <c r="HH46" s="261"/>
      <c r="HI46" s="261"/>
      <c r="HJ46" s="261"/>
      <c r="HK46" s="261"/>
      <c r="HL46" s="261"/>
      <c r="HM46" s="261"/>
      <c r="HN46" s="261"/>
      <c r="HO46" s="261"/>
      <c r="HP46" s="261"/>
      <c r="HQ46" s="261"/>
      <c r="HR46" s="261"/>
      <c r="HS46" s="261"/>
      <c r="HT46" s="261"/>
      <c r="HU46" s="261"/>
      <c r="HV46" s="261"/>
      <c r="HW46" s="261"/>
      <c r="HX46" s="261"/>
      <c r="HY46" s="261"/>
      <c r="HZ46" s="261"/>
      <c r="IA46" s="261"/>
      <c r="IB46" s="261"/>
      <c r="IC46" s="261"/>
      <c r="ID46" s="261"/>
      <c r="IE46" s="261"/>
      <c r="IF46" s="261"/>
      <c r="IG46" s="261"/>
      <c r="IH46" s="261"/>
      <c r="II46" s="261"/>
      <c r="IJ46" s="261"/>
      <c r="IK46" s="261"/>
      <c r="IL46" s="261"/>
      <c r="IM46" s="261"/>
      <c r="IN46" s="261"/>
      <c r="IO46" s="261"/>
      <c r="IP46" s="261"/>
      <c r="IQ46" s="261"/>
      <c r="IR46" s="261"/>
      <c r="IS46" s="261"/>
      <c r="IT46" s="261"/>
      <c r="IU46" s="261"/>
      <c r="IV46" s="261"/>
      <c r="IW46" s="261"/>
      <c r="IX46" s="261"/>
      <c r="IY46" s="261"/>
      <c r="IZ46" s="261"/>
      <c r="JA46" s="261"/>
      <c r="JB46" s="261"/>
      <c r="JC46" s="261"/>
      <c r="JD46" s="261"/>
      <c r="JE46" s="261"/>
      <c r="JF46" s="261"/>
      <c r="JG46" s="261"/>
      <c r="JH46" s="261"/>
      <c r="JI46" s="261"/>
      <c r="JJ46" s="261"/>
      <c r="JK46" s="261"/>
      <c r="JL46" s="261"/>
      <c r="JM46" s="261"/>
      <c r="JN46" s="261"/>
      <c r="JO46" s="261"/>
      <c r="JP46" s="261"/>
      <c r="JQ46" s="261"/>
      <c r="JR46" s="261"/>
      <c r="JS46" s="261"/>
      <c r="JT46" s="261"/>
      <c r="JU46" s="261"/>
      <c r="JV46" s="261"/>
      <c r="JW46" s="261"/>
      <c r="JX46" s="261"/>
      <c r="JY46" s="261"/>
      <c r="JZ46" s="261"/>
      <c r="KA46" s="261"/>
      <c r="KB46" s="261"/>
      <c r="KC46" s="261"/>
      <c r="KD46" s="261"/>
      <c r="KE46" s="261"/>
      <c r="KF46" s="261"/>
      <c r="KG46" s="261"/>
      <c r="KH46" s="261"/>
      <c r="KI46" s="261"/>
      <c r="KJ46" s="261"/>
      <c r="KK46" s="261"/>
      <c r="KL46" s="261"/>
      <c r="KM46" s="261"/>
      <c r="KN46" s="261"/>
      <c r="KO46" s="261"/>
      <c r="KP46" s="261"/>
      <c r="KQ46" s="261"/>
      <c r="KR46" s="261"/>
      <c r="KS46" s="261"/>
      <c r="KT46" s="261"/>
      <c r="KU46" s="261"/>
      <c r="KV46" s="261"/>
      <c r="KW46" s="261"/>
      <c r="KX46" s="261"/>
      <c r="KY46" s="261"/>
      <c r="KZ46" s="261"/>
      <c r="LA46" s="261"/>
      <c r="LB46" s="261"/>
      <c r="LC46" s="261"/>
      <c r="LD46" s="261"/>
      <c r="LE46" s="261"/>
      <c r="LF46" s="261"/>
      <c r="LG46" s="261"/>
      <c r="LH46" s="261"/>
      <c r="LI46" s="261"/>
      <c r="LJ46" s="261"/>
      <c r="LK46" s="261"/>
      <c r="LL46" s="261"/>
      <c r="LM46" s="261"/>
      <c r="LN46" s="261"/>
      <c r="LO46" s="261"/>
      <c r="LP46" s="261"/>
      <c r="LQ46" s="261"/>
      <c r="LR46" s="261"/>
      <c r="LS46" s="261"/>
      <c r="LT46" s="261"/>
      <c r="LU46" s="261"/>
      <c r="LV46" s="261"/>
      <c r="LW46" s="261"/>
      <c r="LX46" s="261"/>
      <c r="LY46" s="261"/>
      <c r="LZ46" s="261"/>
      <c r="MA46" s="261"/>
      <c r="MB46" s="261"/>
      <c r="MC46" s="261"/>
      <c r="MD46" s="261"/>
      <c r="ME46" s="261"/>
      <c r="MF46" s="261"/>
      <c r="MG46" s="261"/>
      <c r="MH46" s="261"/>
      <c r="MI46" s="261"/>
      <c r="MJ46" s="261"/>
      <c r="MK46" s="261"/>
      <c r="ML46" s="261"/>
      <c r="MM46" s="261"/>
      <c r="MN46" s="261"/>
      <c r="MO46" s="261"/>
      <c r="MP46" s="261"/>
      <c r="MQ46" s="261"/>
      <c r="MR46" s="261"/>
      <c r="MS46" s="261"/>
      <c r="MT46" s="261"/>
      <c r="MU46" s="261"/>
      <c r="MV46" s="261"/>
      <c r="MW46" s="261"/>
      <c r="MX46" s="261"/>
      <c r="MY46" s="261"/>
      <c r="MZ46" s="261"/>
      <c r="NA46" s="261"/>
      <c r="NB46" s="261"/>
      <c r="NC46" s="261"/>
      <c r="ND46" s="261"/>
      <c r="NE46" s="261"/>
      <c r="NF46" s="261"/>
      <c r="NG46" s="261"/>
      <c r="NH46" s="261"/>
      <c r="NI46" s="261"/>
      <c r="NJ46" s="261"/>
      <c r="NK46" s="261"/>
      <c r="NL46" s="261"/>
      <c r="NM46" s="261"/>
      <c r="NN46" s="261"/>
      <c r="NO46" s="261"/>
      <c r="NP46" s="261"/>
      <c r="NQ46" s="261"/>
      <c r="NR46" s="261"/>
      <c r="NS46" s="261"/>
      <c r="NT46" s="261"/>
      <c r="NU46" s="261"/>
      <c r="NV46" s="261"/>
      <c r="NW46" s="261"/>
      <c r="NX46" s="261"/>
      <c r="NY46" s="261"/>
      <c r="NZ46" s="261"/>
      <c r="OA46" s="261"/>
      <c r="OB46" s="261"/>
      <c r="OC46" s="261"/>
      <c r="OD46" s="261"/>
      <c r="OE46" s="261"/>
      <c r="OF46" s="261"/>
      <c r="OG46" s="261"/>
      <c r="OH46" s="261"/>
      <c r="OI46" s="261"/>
      <c r="OJ46" s="261"/>
      <c r="OK46" s="261"/>
      <c r="OL46" s="261"/>
      <c r="OM46" s="261"/>
      <c r="ON46" s="261"/>
      <c r="OO46" s="261"/>
      <c r="OP46" s="261"/>
      <c r="OQ46" s="261"/>
      <c r="OR46" s="261"/>
      <c r="OS46" s="261"/>
      <c r="OT46" s="261"/>
      <c r="OU46" s="261"/>
      <c r="OV46" s="261"/>
      <c r="OW46" s="261"/>
      <c r="OX46" s="261"/>
      <c r="OY46" s="261"/>
      <c r="OZ46" s="261"/>
      <c r="PA46" s="261"/>
      <c r="PB46" s="261"/>
      <c r="PC46" s="261"/>
      <c r="PD46" s="261"/>
      <c r="PE46" s="261"/>
      <c r="PF46" s="261"/>
      <c r="PG46" s="261"/>
      <c r="PH46" s="261"/>
      <c r="PI46" s="261"/>
      <c r="PJ46" s="261"/>
      <c r="PK46" s="261"/>
      <c r="PL46" s="261"/>
      <c r="PM46" s="261"/>
      <c r="PN46" s="261"/>
      <c r="PO46" s="261"/>
      <c r="PP46" s="261"/>
      <c r="PQ46" s="261"/>
      <c r="PR46" s="261"/>
      <c r="PS46" s="261"/>
      <c r="PT46" s="261"/>
      <c r="PU46" s="261"/>
      <c r="PV46" s="261"/>
      <c r="PW46" s="261"/>
      <c r="PX46" s="261"/>
      <c r="PY46" s="261"/>
      <c r="PZ46" s="261"/>
      <c r="QA46" s="261"/>
      <c r="QB46" s="261"/>
      <c r="QC46" s="261"/>
      <c r="QD46" s="261"/>
      <c r="QE46" s="261"/>
      <c r="QF46" s="261"/>
      <c r="QG46" s="261"/>
      <c r="QH46" s="261"/>
      <c r="QI46" s="261"/>
      <c r="QJ46" s="261"/>
      <c r="QK46" s="261"/>
      <c r="QL46" s="261"/>
      <c r="QM46" s="261"/>
      <c r="QN46" s="261"/>
      <c r="QO46" s="261"/>
      <c r="QP46" s="261"/>
      <c r="QQ46" s="261"/>
      <c r="QR46" s="261"/>
      <c r="QS46" s="261"/>
      <c r="QT46" s="261"/>
      <c r="QU46" s="261"/>
      <c r="QV46" s="261"/>
      <c r="QW46" s="261"/>
      <c r="QX46" s="261"/>
      <c r="QY46" s="261"/>
      <c r="QZ46" s="261"/>
      <c r="RA46" s="261"/>
      <c r="RB46" s="261"/>
      <c r="RC46" s="261"/>
      <c r="RD46" s="261"/>
      <c r="RE46" s="261"/>
      <c r="RF46" s="261"/>
      <c r="RG46" s="261"/>
      <c r="RH46" s="261"/>
      <c r="RI46" s="261"/>
      <c r="RJ46" s="261"/>
      <c r="RK46" s="261"/>
      <c r="RL46" s="261"/>
      <c r="RM46" s="261"/>
      <c r="RN46" s="261"/>
      <c r="RO46" s="261"/>
      <c r="RP46" s="261"/>
      <c r="RQ46" s="261"/>
      <c r="RR46" s="261"/>
      <c r="RS46" s="261"/>
      <c r="RT46" s="261"/>
      <c r="RU46" s="261"/>
      <c r="RV46" s="261"/>
      <c r="RW46" s="261"/>
      <c r="RX46" s="261"/>
      <c r="RY46" s="261"/>
      <c r="RZ46" s="261"/>
      <c r="SA46" s="261"/>
      <c r="SB46" s="261"/>
      <c r="SC46" s="261"/>
      <c r="SD46" s="261"/>
      <c r="SE46" s="261"/>
      <c r="SF46" s="261"/>
      <c r="SG46" s="261"/>
      <c r="SH46" s="261"/>
      <c r="SI46" s="261"/>
      <c r="SJ46" s="261"/>
      <c r="SK46" s="261"/>
      <c r="SL46" s="261"/>
      <c r="SM46" s="261"/>
      <c r="SN46" s="261"/>
      <c r="SO46" s="261"/>
      <c r="SP46" s="261"/>
      <c r="SQ46" s="261"/>
      <c r="SR46" s="261"/>
      <c r="SS46" s="261"/>
      <c r="ST46" s="261"/>
      <c r="SU46" s="261"/>
      <c r="SV46" s="261"/>
      <c r="SW46" s="261"/>
      <c r="SX46" s="261"/>
      <c r="SY46" s="261"/>
      <c r="SZ46" s="261"/>
      <c r="TA46" s="261"/>
      <c r="TB46" s="261"/>
      <c r="TC46" s="261"/>
      <c r="TD46" s="261"/>
      <c r="TE46" s="261"/>
      <c r="TF46" s="261"/>
      <c r="TG46" s="261"/>
      <c r="TH46" s="261"/>
      <c r="TI46" s="261"/>
      <c r="TJ46" s="261"/>
      <c r="TK46" s="261"/>
      <c r="TL46" s="261"/>
      <c r="TM46" s="261"/>
      <c r="TN46" s="261"/>
      <c r="TO46" s="261"/>
      <c r="TP46" s="261"/>
      <c r="TQ46" s="261"/>
      <c r="TR46" s="261"/>
      <c r="TS46" s="261"/>
      <c r="TT46" s="261"/>
      <c r="TU46" s="261"/>
      <c r="TV46" s="261"/>
      <c r="TW46" s="261"/>
      <c r="TX46" s="261"/>
      <c r="TY46" s="261"/>
      <c r="TZ46" s="261"/>
      <c r="UA46" s="261"/>
      <c r="UB46" s="261"/>
      <c r="UC46" s="261"/>
      <c r="UD46" s="261"/>
      <c r="UE46" s="261"/>
      <c r="UF46" s="261"/>
      <c r="UG46" s="261"/>
      <c r="UH46" s="261"/>
      <c r="UI46" s="261"/>
      <c r="UJ46" s="261"/>
      <c r="UK46" s="261"/>
      <c r="UL46" s="261"/>
      <c r="UM46" s="261"/>
      <c r="UN46" s="261"/>
      <c r="UO46" s="261"/>
      <c r="UP46" s="261"/>
      <c r="UQ46" s="261"/>
      <c r="UR46" s="261"/>
      <c r="US46" s="261"/>
      <c r="UT46" s="261"/>
      <c r="UU46" s="261"/>
      <c r="UV46" s="261"/>
      <c r="UW46" s="261"/>
      <c r="UX46" s="261"/>
      <c r="UY46" s="261"/>
      <c r="UZ46" s="261"/>
      <c r="VA46" s="261"/>
      <c r="VB46" s="261"/>
      <c r="VC46" s="261"/>
      <c r="VD46" s="261"/>
      <c r="VE46" s="261"/>
      <c r="VF46" s="261"/>
      <c r="VG46" s="261"/>
      <c r="VH46" s="261"/>
      <c r="VI46" s="261"/>
      <c r="VJ46" s="261"/>
      <c r="VK46" s="261"/>
      <c r="VL46" s="261"/>
      <c r="VM46" s="261"/>
      <c r="VN46" s="261"/>
      <c r="VO46" s="261"/>
      <c r="VP46" s="261"/>
      <c r="VQ46" s="261"/>
      <c r="VR46" s="261"/>
      <c r="VS46" s="261"/>
      <c r="VT46" s="261"/>
      <c r="VU46" s="261"/>
      <c r="VV46" s="261"/>
      <c r="VW46" s="261"/>
      <c r="VX46" s="261"/>
      <c r="VY46" s="261"/>
      <c r="VZ46" s="261"/>
      <c r="WA46" s="261"/>
      <c r="WB46" s="261"/>
      <c r="WC46" s="261"/>
      <c r="WD46" s="261"/>
      <c r="WE46" s="261"/>
      <c r="WF46" s="261"/>
      <c r="WG46" s="261"/>
      <c r="WH46" s="261"/>
      <c r="WI46" s="261"/>
      <c r="WJ46" s="261"/>
      <c r="WK46" s="261"/>
      <c r="WL46" s="261"/>
      <c r="WM46" s="261"/>
      <c r="WN46" s="261"/>
      <c r="WO46" s="261"/>
      <c r="WP46" s="261"/>
      <c r="WQ46" s="261"/>
      <c r="WR46" s="261"/>
      <c r="WS46" s="261"/>
      <c r="WT46" s="261"/>
      <c r="WU46" s="261"/>
      <c r="WV46" s="261"/>
      <c r="WW46" s="261"/>
      <c r="WX46" s="261"/>
      <c r="WY46" s="261"/>
      <c r="WZ46" s="261"/>
      <c r="XA46" s="261"/>
      <c r="XB46" s="261"/>
      <c r="XC46" s="261"/>
      <c r="XD46" s="261"/>
      <c r="XE46" s="261"/>
      <c r="XF46" s="261"/>
      <c r="XG46" s="261"/>
      <c r="XH46" s="261"/>
      <c r="XI46" s="261"/>
      <c r="XJ46" s="261"/>
      <c r="XK46" s="261"/>
      <c r="XL46" s="261"/>
      <c r="XM46" s="261"/>
      <c r="XN46" s="261"/>
      <c r="XO46" s="261"/>
      <c r="XP46" s="261"/>
      <c r="XQ46" s="261"/>
      <c r="XR46" s="261"/>
      <c r="XS46" s="261"/>
      <c r="XT46" s="261"/>
      <c r="XU46" s="261"/>
      <c r="XV46" s="261"/>
      <c r="XW46" s="261"/>
      <c r="XX46" s="261"/>
      <c r="XY46" s="261"/>
      <c r="XZ46" s="261"/>
      <c r="YA46" s="261"/>
      <c r="YB46" s="261"/>
      <c r="YC46" s="261"/>
      <c r="YD46" s="261"/>
      <c r="YE46" s="261"/>
      <c r="YF46" s="261"/>
      <c r="YG46" s="261"/>
      <c r="YH46" s="261"/>
      <c r="YI46" s="261"/>
      <c r="YJ46" s="261"/>
      <c r="YK46" s="261"/>
      <c r="YL46" s="261"/>
      <c r="YM46" s="261"/>
      <c r="YN46" s="261"/>
      <c r="YO46" s="261"/>
      <c r="YP46" s="261"/>
      <c r="YQ46" s="261"/>
      <c r="YR46" s="261"/>
      <c r="YS46" s="261"/>
      <c r="YT46" s="261"/>
      <c r="YU46" s="261"/>
      <c r="YV46" s="261"/>
      <c r="YW46" s="261"/>
      <c r="YX46" s="261"/>
      <c r="YY46" s="261"/>
      <c r="YZ46" s="261"/>
      <c r="ZA46" s="261"/>
      <c r="ZB46" s="261"/>
      <c r="ZC46" s="261"/>
      <c r="ZD46" s="261"/>
      <c r="ZE46" s="261"/>
      <c r="ZF46" s="261"/>
      <c r="ZG46" s="261"/>
      <c r="ZH46" s="261"/>
      <c r="ZI46" s="261"/>
      <c r="ZJ46" s="261"/>
      <c r="ZK46" s="261"/>
      <c r="ZL46" s="261"/>
      <c r="ZM46" s="261"/>
      <c r="ZN46" s="261"/>
      <c r="ZO46" s="261"/>
      <c r="ZP46" s="261"/>
      <c r="ZQ46" s="261"/>
      <c r="ZR46" s="261"/>
      <c r="ZS46" s="261"/>
      <c r="ZT46" s="261"/>
      <c r="ZU46" s="261"/>
      <c r="ZV46" s="261"/>
      <c r="ZW46" s="261"/>
      <c r="ZX46" s="261"/>
      <c r="ZY46" s="261"/>
      <c r="ZZ46" s="261"/>
      <c r="AAA46" s="261"/>
      <c r="AAB46" s="261"/>
      <c r="AAC46" s="261"/>
      <c r="AAD46" s="261"/>
      <c r="AAE46" s="261"/>
      <c r="AAF46" s="261"/>
      <c r="AAG46" s="261"/>
      <c r="AAH46" s="261"/>
      <c r="AAI46" s="261"/>
      <c r="AAJ46" s="261"/>
      <c r="AAK46" s="261"/>
      <c r="AAL46" s="261"/>
      <c r="AAM46" s="261"/>
      <c r="AAN46" s="261"/>
      <c r="AAO46" s="261"/>
      <c r="AAP46" s="261"/>
      <c r="AAQ46" s="261"/>
      <c r="AAR46" s="261"/>
      <c r="AAS46" s="261"/>
      <c r="AAT46" s="261"/>
      <c r="AAU46" s="261"/>
      <c r="AAV46" s="261"/>
      <c r="AAW46" s="261"/>
      <c r="AAX46" s="261"/>
      <c r="AAY46" s="261"/>
      <c r="AAZ46" s="261"/>
      <c r="ABA46" s="261"/>
      <c r="ABB46" s="261"/>
      <c r="ABC46" s="261"/>
      <c r="ABD46" s="261"/>
      <c r="ABE46" s="261"/>
      <c r="ABF46" s="261"/>
      <c r="ABG46" s="261"/>
      <c r="ABH46" s="261"/>
      <c r="ABI46" s="261"/>
      <c r="ABJ46" s="261"/>
      <c r="ABK46" s="261"/>
      <c r="ABL46" s="261"/>
      <c r="ABM46" s="261"/>
      <c r="ABN46" s="261"/>
      <c r="ABO46" s="261"/>
      <c r="ABP46" s="261"/>
      <c r="ABQ46" s="261"/>
      <c r="ABR46" s="261"/>
      <c r="ABS46" s="261"/>
      <c r="ABT46" s="261"/>
      <c r="ABU46" s="261"/>
      <c r="ABV46" s="261"/>
      <c r="ABW46" s="261"/>
      <c r="ABX46" s="261"/>
      <c r="ABY46" s="261"/>
      <c r="ABZ46" s="261"/>
      <c r="ACA46" s="261"/>
      <c r="ACB46" s="261"/>
      <c r="ACC46" s="261"/>
      <c r="ACD46" s="261"/>
      <c r="ACE46" s="261"/>
      <c r="ACF46" s="261"/>
      <c r="ACG46" s="261"/>
      <c r="ACH46" s="261"/>
      <c r="ACI46" s="261"/>
      <c r="ACJ46" s="261"/>
      <c r="ACK46" s="261"/>
      <c r="ACL46" s="261"/>
      <c r="ACM46" s="261"/>
      <c r="ACN46" s="261"/>
      <c r="ACO46" s="261"/>
      <c r="ACP46" s="261"/>
      <c r="ACQ46" s="261"/>
      <c r="ACR46" s="261"/>
      <c r="ACS46" s="261"/>
      <c r="ACT46" s="261"/>
      <c r="ACU46" s="261"/>
      <c r="ACV46" s="261"/>
      <c r="ACW46" s="261"/>
      <c r="ACX46" s="261"/>
      <c r="ACY46" s="261"/>
      <c r="ACZ46" s="261"/>
      <c r="ADA46" s="261"/>
      <c r="ADB46" s="261"/>
      <c r="ADC46" s="261"/>
      <c r="ADD46" s="261"/>
      <c r="ADE46" s="261"/>
      <c r="ADF46" s="261"/>
      <c r="ADG46" s="261"/>
      <c r="ADH46" s="261"/>
      <c r="ADI46" s="261"/>
      <c r="ADJ46" s="261"/>
      <c r="ADK46" s="261"/>
      <c r="ADL46" s="261"/>
      <c r="ADM46" s="261"/>
      <c r="ADN46" s="261"/>
      <c r="ADO46" s="261"/>
      <c r="ADP46" s="261"/>
      <c r="ADQ46" s="261"/>
      <c r="ADR46" s="261"/>
      <c r="ADS46" s="261"/>
      <c r="ADT46" s="261"/>
      <c r="ADU46" s="261"/>
      <c r="ADV46" s="261"/>
      <c r="ADW46" s="261"/>
      <c r="ADX46" s="261"/>
      <c r="ADY46" s="261"/>
      <c r="ADZ46" s="261"/>
      <c r="AEA46" s="261"/>
      <c r="AEB46" s="261"/>
      <c r="AEC46" s="261"/>
      <c r="AED46" s="261"/>
      <c r="AEE46" s="261"/>
      <c r="AEF46" s="261"/>
      <c r="AEG46" s="261"/>
      <c r="AEH46" s="261"/>
      <c r="AEI46" s="261"/>
      <c r="AEJ46" s="261"/>
      <c r="AEK46" s="261"/>
      <c r="AEL46" s="261"/>
      <c r="AEM46" s="261"/>
      <c r="AEN46" s="261"/>
      <c r="AEO46" s="261"/>
      <c r="AEP46" s="261"/>
      <c r="AEQ46" s="261"/>
      <c r="AER46" s="261"/>
      <c r="AES46" s="261"/>
      <c r="AET46" s="261"/>
      <c r="AEU46" s="261"/>
      <c r="AEV46" s="261"/>
      <c r="AEW46" s="261"/>
      <c r="AEX46" s="261"/>
      <c r="AEY46" s="261"/>
      <c r="AEZ46" s="261"/>
      <c r="AFA46" s="261"/>
      <c r="AFB46" s="261"/>
      <c r="AFC46" s="261"/>
      <c r="AFD46" s="261"/>
      <c r="AFE46" s="261"/>
      <c r="AFF46" s="261"/>
      <c r="AFG46" s="261"/>
      <c r="AFH46" s="261"/>
      <c r="AFI46" s="261"/>
      <c r="AFJ46" s="261"/>
      <c r="AFK46" s="261"/>
      <c r="AFL46" s="261"/>
      <c r="AFM46" s="261"/>
      <c r="AFN46" s="261"/>
      <c r="AFO46" s="261"/>
      <c r="AFP46" s="261"/>
      <c r="AFQ46" s="261"/>
      <c r="AFR46" s="261"/>
      <c r="AFS46" s="261"/>
      <c r="AFT46" s="261"/>
      <c r="AFU46" s="261"/>
      <c r="AFV46" s="261"/>
      <c r="AFW46" s="261"/>
      <c r="AFX46" s="261"/>
      <c r="AFY46" s="261"/>
      <c r="AFZ46" s="261"/>
      <c r="AGA46" s="261"/>
      <c r="AGB46" s="261"/>
      <c r="AGC46" s="261"/>
      <c r="AGD46" s="261"/>
      <c r="AGE46" s="261"/>
      <c r="AGF46" s="261"/>
      <c r="AGG46" s="261"/>
      <c r="AGH46" s="261"/>
      <c r="AGI46" s="261"/>
      <c r="AGJ46" s="261"/>
      <c r="AGK46" s="261"/>
      <c r="AGL46" s="261"/>
      <c r="AGM46" s="261"/>
      <c r="AGN46" s="261"/>
      <c r="AGO46" s="261"/>
      <c r="AGP46" s="261"/>
      <c r="AGQ46" s="261"/>
      <c r="AGR46" s="261"/>
      <c r="AGS46" s="261"/>
      <c r="AGT46" s="261"/>
      <c r="AGU46" s="261"/>
      <c r="AGV46" s="261"/>
      <c r="AGW46" s="261"/>
      <c r="AGX46" s="261"/>
      <c r="AGY46" s="261"/>
      <c r="AGZ46" s="261"/>
      <c r="AHA46" s="261"/>
      <c r="AHB46" s="261"/>
      <c r="AHC46" s="261"/>
      <c r="AHD46" s="261"/>
      <c r="AHE46" s="261"/>
      <c r="AHF46" s="261"/>
      <c r="AHG46" s="261"/>
      <c r="AHH46" s="261"/>
      <c r="AHI46" s="261"/>
      <c r="AHJ46" s="261"/>
      <c r="AHK46" s="261"/>
      <c r="AHL46" s="261"/>
      <c r="AHM46" s="261"/>
      <c r="AHN46" s="261"/>
      <c r="AHO46" s="261"/>
      <c r="AHP46" s="261"/>
      <c r="AHQ46" s="261"/>
      <c r="AHR46" s="261"/>
      <c r="AHS46" s="261"/>
      <c r="AHT46" s="261"/>
      <c r="AHU46" s="261"/>
      <c r="AHV46" s="261"/>
      <c r="AHW46" s="261"/>
      <c r="AHX46" s="261"/>
      <c r="AHY46" s="261"/>
      <c r="AHZ46" s="261"/>
      <c r="AIA46" s="261"/>
      <c r="AIB46" s="261"/>
      <c r="AIC46" s="261"/>
      <c r="AID46" s="261"/>
      <c r="AIE46" s="261"/>
      <c r="AIF46" s="261"/>
      <c r="AIG46" s="261"/>
      <c r="AIH46" s="261"/>
      <c r="AII46" s="261"/>
      <c r="AIJ46" s="261"/>
      <c r="AIK46" s="261"/>
      <c r="AIL46" s="261"/>
      <c r="AIM46" s="261"/>
      <c r="AIN46" s="261"/>
      <c r="AIO46" s="261"/>
      <c r="AIP46" s="261"/>
      <c r="AIQ46" s="261"/>
      <c r="AIR46" s="261"/>
      <c r="AIS46" s="261"/>
      <c r="AIT46" s="261"/>
      <c r="AIU46" s="261"/>
      <c r="AIV46" s="261"/>
      <c r="AIW46" s="261"/>
      <c r="AIX46" s="261"/>
      <c r="AIY46" s="261"/>
      <c r="AIZ46" s="261"/>
      <c r="AJA46" s="261"/>
      <c r="AJB46" s="261"/>
      <c r="AJC46" s="261"/>
      <c r="AJD46" s="261"/>
      <c r="AJE46" s="261"/>
      <c r="AJF46" s="261"/>
      <c r="AJG46" s="261"/>
      <c r="AJH46" s="261"/>
      <c r="AJI46" s="261"/>
      <c r="AJJ46" s="261"/>
      <c r="AJK46" s="261"/>
      <c r="AJL46" s="261"/>
      <c r="AJM46" s="261"/>
      <c r="AJN46" s="261"/>
      <c r="AJO46" s="261"/>
      <c r="AJP46" s="261"/>
      <c r="AJQ46" s="261"/>
      <c r="AJR46" s="261"/>
      <c r="AJS46" s="261"/>
      <c r="AJT46" s="261"/>
      <c r="AJU46" s="261"/>
      <c r="AJV46" s="261"/>
      <c r="AJW46" s="261"/>
      <c r="AJX46" s="261"/>
      <c r="AJY46" s="261"/>
      <c r="AJZ46" s="261"/>
      <c r="AKA46" s="261"/>
      <c r="AKB46" s="261"/>
      <c r="AKC46" s="261"/>
      <c r="AKD46" s="261"/>
      <c r="AKE46" s="261"/>
      <c r="AKF46" s="261"/>
      <c r="AKG46" s="261"/>
      <c r="AKH46" s="261"/>
      <c r="AKI46" s="261"/>
      <c r="AKJ46" s="261"/>
      <c r="AKK46" s="261"/>
      <c r="AKL46" s="261"/>
      <c r="AKM46" s="261"/>
      <c r="AKN46" s="261"/>
      <c r="AKO46" s="261"/>
      <c r="AKP46" s="261"/>
      <c r="AKQ46" s="261"/>
      <c r="AKR46" s="261"/>
      <c r="AKS46" s="261"/>
      <c r="AKT46" s="261"/>
      <c r="AKU46" s="261"/>
      <c r="AKV46" s="261"/>
      <c r="AKW46" s="261"/>
      <c r="AKX46" s="261"/>
      <c r="AKY46" s="261"/>
      <c r="AKZ46" s="261"/>
      <c r="ALA46" s="261"/>
      <c r="ALB46" s="261"/>
      <c r="ALC46" s="261"/>
      <c r="ALD46" s="261"/>
      <c r="ALE46" s="261"/>
      <c r="ALF46" s="261"/>
      <c r="ALG46" s="261"/>
      <c r="ALH46" s="261"/>
      <c r="ALI46" s="261"/>
      <c r="ALJ46" s="261"/>
      <c r="ALK46" s="261"/>
      <c r="ALL46" s="261"/>
      <c r="ALM46" s="261"/>
      <c r="ALN46" s="261"/>
      <c r="ALO46" s="261"/>
      <c r="ALP46" s="261"/>
      <c r="ALQ46" s="261"/>
      <c r="ALR46" s="261"/>
      <c r="ALS46" s="261"/>
      <c r="ALT46" s="261"/>
      <c r="ALU46" s="261"/>
      <c r="ALV46" s="261"/>
      <c r="ALW46" s="261"/>
      <c r="ALX46" s="261"/>
      <c r="ALY46" s="261"/>
      <c r="ALZ46" s="261"/>
      <c r="AMA46" s="261"/>
      <c r="AMB46" s="261"/>
      <c r="AMC46" s="261"/>
      <c r="AMD46" s="261"/>
      <c r="AME46" s="261"/>
      <c r="AMF46" s="261"/>
      <c r="AMG46" s="261"/>
      <c r="AMH46" s="261"/>
      <c r="AMI46" s="261"/>
      <c r="AMJ46" s="261"/>
    </row>
  </sheetData>
  <sheetProtection algorithmName="SHA-512" hashValue="z0dxBEfX221ldoeltzG/E8JhT3tKr0tM4JLSnJd4aVXfjXtIPQj3WiY1KE78dfJ9YTkhLhnR5XRhHu0+uJ9NjA==" saltValue="50zJxGFVZLoABpI4UW31QQ==" spinCount="100000" sheet="1" formatCells="0" formatColumns="0" formatRows="0" autoFilter="0"/>
  <mergeCells count="5">
    <mergeCell ref="H6:J6"/>
    <mergeCell ref="A26:E26"/>
    <mergeCell ref="A46:I46"/>
    <mergeCell ref="A6:E6"/>
    <mergeCell ref="L6:M6"/>
  </mergeCells>
  <conditionalFormatting sqref="J11">
    <cfRule type="cellIs" dxfId="5" priority="4" operator="greaterThan">
      <formula>0.03</formula>
    </cfRule>
  </conditionalFormatting>
  <conditionalFormatting sqref="J23">
    <cfRule type="cellIs" dxfId="4" priority="3" operator="greaterThan">
      <formula>0.03</formula>
    </cfRule>
  </conditionalFormatting>
  <conditionalFormatting sqref="J31">
    <cfRule type="cellIs" dxfId="3" priority="2" operator="greaterThan">
      <formula>0.03</formula>
    </cfRule>
  </conditionalFormatting>
  <conditionalFormatting sqref="J43">
    <cfRule type="cellIs" dxfId="2" priority="1" operator="greaterThan">
      <formula>0.03</formula>
    </cfRule>
  </conditionalFormatting>
  <pageMargins left="0.74791666666666701" right="0.196527777777778" top="0.59027777777777801" bottom="0.39374999999999999" header="0.51180555555555496" footer="0.51180555555555496"/>
  <pageSetup paperSize="9" scale="54" firstPageNumber="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6B9B8"/>
    <pageSetUpPr fitToPage="1"/>
  </sheetPr>
  <dimension ref="A2:AMK44"/>
  <sheetViews>
    <sheetView zoomScaleNormal="100" workbookViewId="0"/>
  </sheetViews>
  <sheetFormatPr defaultRowHeight="12.5"/>
  <cols>
    <col min="1" max="1" width="3.26953125" style="24" customWidth="1"/>
    <col min="2" max="2" width="56.81640625" style="24" customWidth="1"/>
    <col min="3" max="3" width="13.453125" style="23" customWidth="1"/>
    <col min="4" max="4" width="14" style="23" customWidth="1"/>
    <col min="5" max="5" width="4.81640625" style="24" customWidth="1"/>
    <col min="6" max="6" width="51" style="24" customWidth="1"/>
    <col min="7" max="7" width="24.1796875" style="24" customWidth="1"/>
    <col min="8" max="8" width="30.81640625" style="24" customWidth="1"/>
    <col min="9" max="9" width="18.1796875" style="24" customWidth="1"/>
    <col min="10" max="10" width="14.7265625" style="24" customWidth="1"/>
    <col min="11" max="1025" width="9.1796875" style="24" customWidth="1"/>
  </cols>
  <sheetData>
    <row r="2" spans="2:10" ht="33" customHeight="1">
      <c r="B2" s="720" t="s">
        <v>674</v>
      </c>
      <c r="C2" s="721"/>
      <c r="D2" s="722"/>
    </row>
    <row r="3" spans="2:10" ht="27.75" customHeight="1">
      <c r="B3" s="176"/>
      <c r="C3" s="177" t="s">
        <v>151</v>
      </c>
      <c r="D3" s="177" t="s">
        <v>152</v>
      </c>
      <c r="F3" s="178"/>
      <c r="G3" s="723" t="s">
        <v>153</v>
      </c>
      <c r="H3" s="723"/>
      <c r="I3" s="723"/>
    </row>
    <row r="4" spans="2:10" ht="56.25" customHeight="1">
      <c r="B4" s="179" t="s">
        <v>154</v>
      </c>
      <c r="C4" s="180">
        <f>SUM(C5:C8)</f>
        <v>0</v>
      </c>
      <c r="D4" s="181" t="e">
        <f>C4/C4</f>
        <v>#DIV/0!</v>
      </c>
      <c r="F4" s="182"/>
      <c r="G4" s="576" t="s">
        <v>676</v>
      </c>
      <c r="H4" s="576" t="s">
        <v>328</v>
      </c>
      <c r="I4" s="183" t="s">
        <v>155</v>
      </c>
    </row>
    <row r="5" spans="2:10" ht="15" customHeight="1">
      <c r="B5" s="176" t="s">
        <v>156</v>
      </c>
      <c r="C5" s="184"/>
      <c r="D5" s="185" t="e">
        <f>C5/$C$4</f>
        <v>#DIV/0!</v>
      </c>
      <c r="F5" s="176" t="s">
        <v>477</v>
      </c>
      <c r="G5" s="7" t="s">
        <v>157</v>
      </c>
      <c r="H5" s="186">
        <f>C5</f>
        <v>0</v>
      </c>
      <c r="I5" s="187" t="e">
        <f>H5/$H$9</f>
        <v>#DIV/0!</v>
      </c>
      <c r="J5" s="524"/>
    </row>
    <row r="6" spans="2:10" ht="15" customHeight="1">
      <c r="B6" s="176" t="s">
        <v>158</v>
      </c>
      <c r="C6" s="184"/>
      <c r="D6" s="185" t="e">
        <f>C6/$C$4</f>
        <v>#DIV/0!</v>
      </c>
      <c r="F6" s="176" t="s">
        <v>478</v>
      </c>
      <c r="G6" s="188" t="s">
        <v>157</v>
      </c>
      <c r="H6" s="186">
        <f>C6</f>
        <v>0</v>
      </c>
      <c r="I6" s="187" t="e">
        <f>H6/$H$9</f>
        <v>#DIV/0!</v>
      </c>
      <c r="J6" s="524"/>
    </row>
    <row r="7" spans="2:10" ht="15" customHeight="1">
      <c r="B7" s="176" t="s">
        <v>596</v>
      </c>
      <c r="C7" s="184"/>
      <c r="D7" s="185" t="e">
        <f>C7/$C$4</f>
        <v>#DIV/0!</v>
      </c>
      <c r="F7" s="176" t="s">
        <v>475</v>
      </c>
      <c r="G7" s="10"/>
      <c r="H7" s="186">
        <f>C7-G7</f>
        <v>0</v>
      </c>
      <c r="I7" s="187" t="e">
        <f>H7/$H$9</f>
        <v>#DIV/0!</v>
      </c>
    </row>
    <row r="8" spans="2:10" ht="15" customHeight="1">
      <c r="B8" s="176" t="s">
        <v>594</v>
      </c>
      <c r="C8" s="184"/>
      <c r="D8" s="185" t="e">
        <f>C8/$C$4</f>
        <v>#DIV/0!</v>
      </c>
      <c r="F8" s="176" t="s">
        <v>476</v>
      </c>
      <c r="G8" s="7" t="s">
        <v>157</v>
      </c>
      <c r="H8" s="186">
        <f>C8</f>
        <v>0</v>
      </c>
      <c r="I8" s="187" t="e">
        <f>H8/$H$9</f>
        <v>#DIV/0!</v>
      </c>
    </row>
    <row r="9" spans="2:10" ht="15" customHeight="1">
      <c r="B9" s="179" t="s">
        <v>159</v>
      </c>
      <c r="C9" s="180">
        <f>SUM(C10:C13)</f>
        <v>0</v>
      </c>
      <c r="D9" s="181" t="e">
        <f>C9/C9</f>
        <v>#DIV/0!</v>
      </c>
      <c r="F9" s="189"/>
      <c r="G9" s="190" t="s">
        <v>160</v>
      </c>
      <c r="H9" s="191">
        <f>SUM(H5:H8)</f>
        <v>0</v>
      </c>
      <c r="I9" s="192" t="e">
        <f>SUM(I5:I8)</f>
        <v>#DIV/0!</v>
      </c>
    </row>
    <row r="10" spans="2:10" ht="15" customHeight="1">
      <c r="B10" s="176" t="s">
        <v>161</v>
      </c>
      <c r="C10" s="184"/>
      <c r="D10" s="185" t="e">
        <f>C10/$C$9</f>
        <v>#DIV/0!</v>
      </c>
    </row>
    <row r="11" spans="2:10" ht="15" customHeight="1">
      <c r="B11" s="176" t="s">
        <v>162</v>
      </c>
      <c r="C11" s="184"/>
      <c r="D11" s="185" t="e">
        <f>C11/$C$9</f>
        <v>#DIV/0!</v>
      </c>
    </row>
    <row r="12" spans="2:10" ht="14">
      <c r="B12" s="176" t="s">
        <v>597</v>
      </c>
      <c r="C12" s="184"/>
      <c r="D12" s="185" t="e">
        <f>C12/$C$9</f>
        <v>#DIV/0!</v>
      </c>
    </row>
    <row r="13" spans="2:10" ht="14">
      <c r="B13" s="176" t="s">
        <v>163</v>
      </c>
      <c r="C13" s="184"/>
      <c r="D13" s="185" t="e">
        <f>C13/$C$9</f>
        <v>#DIV/0!</v>
      </c>
    </row>
    <row r="14" spans="2:10" ht="14">
      <c r="B14" s="179" t="s">
        <v>164</v>
      </c>
      <c r="C14" s="180">
        <f>SUM(C15:C18)</f>
        <v>0</v>
      </c>
      <c r="D14" s="181"/>
    </row>
    <row r="15" spans="2:10" ht="14">
      <c r="B15" s="176" t="s">
        <v>165</v>
      </c>
      <c r="C15" s="193">
        <f>C5-C10</f>
        <v>0</v>
      </c>
      <c r="D15" s="194"/>
    </row>
    <row r="16" spans="2:10" ht="14">
      <c r="B16" s="176" t="s">
        <v>166</v>
      </c>
      <c r="C16" s="193">
        <f>C6-C11</f>
        <v>0</v>
      </c>
      <c r="D16" s="194"/>
    </row>
    <row r="17" spans="2:8" ht="14">
      <c r="B17" s="176" t="s">
        <v>598</v>
      </c>
      <c r="C17" s="193">
        <f>C7-C12</f>
        <v>0</v>
      </c>
      <c r="D17" s="194"/>
    </row>
    <row r="18" spans="2:8" ht="14">
      <c r="B18" s="176" t="s">
        <v>167</v>
      </c>
      <c r="C18" s="193">
        <f>C8-C13</f>
        <v>0</v>
      </c>
      <c r="D18" s="194"/>
    </row>
    <row r="20" spans="2:8" ht="34.5" customHeight="1">
      <c r="B20" s="720" t="s">
        <v>675</v>
      </c>
      <c r="C20" s="721"/>
      <c r="D20" s="722"/>
    </row>
    <row r="21" spans="2:8" ht="14">
      <c r="B21" s="176"/>
      <c r="C21" s="177" t="s">
        <v>151</v>
      </c>
      <c r="D21" s="177" t="s">
        <v>152</v>
      </c>
    </row>
    <row r="22" spans="2:8" ht="14">
      <c r="B22" s="179" t="s">
        <v>154</v>
      </c>
      <c r="C22" s="180">
        <f>SUM(C23:C26)</f>
        <v>0</v>
      </c>
      <c r="D22" s="181" t="e">
        <f>C22/C22</f>
        <v>#DIV/0!</v>
      </c>
    </row>
    <row r="23" spans="2:8" ht="14">
      <c r="B23" s="176" t="s">
        <v>156</v>
      </c>
      <c r="C23" s="184"/>
      <c r="D23" s="185" t="e">
        <f>C23/$C$22</f>
        <v>#DIV/0!</v>
      </c>
    </row>
    <row r="24" spans="2:8" ht="14">
      <c r="B24" s="176" t="s">
        <v>158</v>
      </c>
      <c r="C24" s="184"/>
      <c r="D24" s="185" t="e">
        <f>C24/$C$22</f>
        <v>#DIV/0!</v>
      </c>
    </row>
    <row r="25" spans="2:8" ht="15" customHeight="1">
      <c r="B25" s="176" t="s">
        <v>596</v>
      </c>
      <c r="C25" s="184"/>
      <c r="D25" s="185" t="e">
        <f>C25/$C$22</f>
        <v>#DIV/0!</v>
      </c>
    </row>
    <row r="26" spans="2:8" ht="15" customHeight="1">
      <c r="B26" s="176" t="s">
        <v>594</v>
      </c>
      <c r="C26" s="184"/>
      <c r="D26" s="185" t="e">
        <f>C26/$C$22</f>
        <v>#DIV/0!</v>
      </c>
    </row>
    <row r="27" spans="2:8" ht="14">
      <c r="B27" s="179" t="s">
        <v>159</v>
      </c>
      <c r="C27" s="180">
        <f>SUM(C28:C31)</f>
        <v>0</v>
      </c>
      <c r="D27" s="181" t="e">
        <f>C27/C27</f>
        <v>#DIV/0!</v>
      </c>
    </row>
    <row r="28" spans="2:8" ht="14">
      <c r="B28" s="176" t="s">
        <v>161</v>
      </c>
      <c r="C28" s="184"/>
      <c r="D28" s="185" t="e">
        <f>C28/$C$27</f>
        <v>#DIV/0!</v>
      </c>
    </row>
    <row r="29" spans="2:8" ht="14">
      <c r="B29" s="176" t="s">
        <v>162</v>
      </c>
      <c r="C29" s="184"/>
      <c r="D29" s="185" t="e">
        <f>C29/$C$27</f>
        <v>#DIV/0!</v>
      </c>
      <c r="H29" s="195"/>
    </row>
    <row r="30" spans="2:8" ht="14">
      <c r="B30" s="176" t="s">
        <v>597</v>
      </c>
      <c r="C30" s="184"/>
      <c r="D30" s="185" t="e">
        <f>C30/$C$27</f>
        <v>#DIV/0!</v>
      </c>
    </row>
    <row r="31" spans="2:8" ht="14">
      <c r="B31" s="176" t="s">
        <v>163</v>
      </c>
      <c r="C31" s="184"/>
      <c r="D31" s="185" t="e">
        <f>C31/$C$27</f>
        <v>#DIV/0!</v>
      </c>
    </row>
    <row r="32" spans="2:8" ht="14">
      <c r="B32" s="179" t="s">
        <v>164</v>
      </c>
      <c r="C32" s="180">
        <f>SUM(C33:C36)</f>
        <v>0</v>
      </c>
      <c r="D32" s="181"/>
    </row>
    <row r="33" spans="1:9" ht="14">
      <c r="B33" s="176" t="s">
        <v>165</v>
      </c>
      <c r="C33" s="193">
        <f>C23-C28</f>
        <v>0</v>
      </c>
      <c r="D33" s="194"/>
    </row>
    <row r="34" spans="1:9" ht="14">
      <c r="B34" s="176" t="s">
        <v>166</v>
      </c>
      <c r="C34" s="193">
        <f>C24-C29</f>
        <v>0</v>
      </c>
      <c r="D34" s="194"/>
    </row>
    <row r="35" spans="1:9" ht="14">
      <c r="B35" s="176" t="s">
        <v>599</v>
      </c>
      <c r="C35" s="193">
        <f>C25-C30</f>
        <v>0</v>
      </c>
      <c r="D35" s="194"/>
    </row>
    <row r="36" spans="1:9" ht="14">
      <c r="B36" s="176" t="s">
        <v>167</v>
      </c>
      <c r="C36" s="193">
        <f>C26-C31</f>
        <v>0</v>
      </c>
      <c r="D36" s="194"/>
    </row>
    <row r="38" spans="1:9" ht="13">
      <c r="B38" s="225" t="s">
        <v>593</v>
      </c>
      <c r="C38" s="724"/>
      <c r="D38" s="725"/>
    </row>
    <row r="39" spans="1:9" s="31" customFormat="1" ht="13">
      <c r="F39" s="24"/>
      <c r="G39" s="24"/>
      <c r="H39" s="24"/>
      <c r="I39" s="24"/>
    </row>
    <row r="40" spans="1:9" s="31" customFormat="1" ht="13">
      <c r="A40" s="31" t="str">
        <f>'ūdens bilance'!B25</f>
        <v>Datums: __.__.202_</v>
      </c>
      <c r="F40" s="24"/>
      <c r="G40" s="24"/>
      <c r="H40" s="24"/>
      <c r="I40" s="24"/>
    </row>
    <row r="41" spans="1:9" s="31" customFormat="1" ht="13">
      <c r="B41" s="61"/>
      <c r="F41" s="24"/>
      <c r="G41" s="24"/>
      <c r="H41" s="24"/>
      <c r="I41" s="24"/>
    </row>
    <row r="42" spans="1:9" s="31" customFormat="1" ht="13">
      <c r="A42" s="31" t="s">
        <v>51</v>
      </c>
      <c r="F42" s="24"/>
      <c r="G42" s="24"/>
      <c r="H42" s="24"/>
      <c r="I42" s="24"/>
    </row>
    <row r="43" spans="1:9" s="31" customFormat="1" ht="13">
      <c r="A43" s="42" t="str">
        <f>'ūdens bilance'!B28</f>
        <v>kas tiesīga pārstāvēt Komersantu _________________________________ Vārds Uzvārds</v>
      </c>
      <c r="B43" s="42"/>
      <c r="C43" s="42"/>
      <c r="F43" s="24"/>
      <c r="G43" s="24"/>
      <c r="H43" s="24"/>
      <c r="I43" s="24"/>
    </row>
    <row r="44" spans="1:9" s="31" customFormat="1" ht="13">
      <c r="B44" s="62" t="s">
        <v>149</v>
      </c>
      <c r="F44" s="24"/>
      <c r="G44" s="24"/>
      <c r="H44" s="24"/>
      <c r="I44" s="24"/>
    </row>
  </sheetData>
  <sheetProtection algorithmName="SHA-512" hashValue="RGvUlV1ffqu22Mgn1275kzLTHg4DYy9LqLY3z5NSaDXUVLXys9tw5zb2mSU7uvs8ttt8KRSZBsCFyKweLnrO5A==" saltValue="/EgtHuB/QTQKrthrAbsduQ==" spinCount="100000" sheet="1" formatCells="0" formatColumns="0" formatRows="0" insertColumns="0" insertRows="0" autoFilter="0"/>
  <mergeCells count="4">
    <mergeCell ref="B2:D2"/>
    <mergeCell ref="G3:I3"/>
    <mergeCell ref="B20:D20"/>
    <mergeCell ref="C38:D38"/>
  </mergeCells>
  <pageMargins left="0" right="0" top="0.78749999999999998" bottom="0" header="0.51180555555555496" footer="0.51180555555555496"/>
  <pageSetup paperSize="9" firstPageNumber="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7E4BD"/>
  </sheetPr>
  <dimension ref="A1:AMK55"/>
  <sheetViews>
    <sheetView zoomScaleNormal="100" workbookViewId="0">
      <pane ySplit="3" topLeftCell="A4" activePane="bottomLeft" state="frozen"/>
      <selection pane="bottomLeft"/>
    </sheetView>
  </sheetViews>
  <sheetFormatPr defaultRowHeight="13"/>
  <cols>
    <col min="1" max="1" width="31" style="196" customWidth="1"/>
    <col min="2" max="3" width="10" style="197" customWidth="1"/>
    <col min="4" max="5" width="10.7265625" style="197" customWidth="1"/>
    <col min="6" max="7" width="11.453125" style="198" customWidth="1"/>
    <col min="8" max="8" width="12.453125" style="198" customWidth="1"/>
    <col min="9" max="9" width="12.1796875" style="198" customWidth="1"/>
    <col min="10" max="10" width="69.1796875" style="199" customWidth="1"/>
    <col min="11" max="11" width="4.7265625" style="195" customWidth="1"/>
    <col min="12" max="1025" width="9.1796875" style="195" customWidth="1"/>
  </cols>
  <sheetData>
    <row r="1" spans="1:10">
      <c r="D1" s="200"/>
    </row>
    <row r="2" spans="1:10" ht="27.65" customHeight="1">
      <c r="A2" s="726" t="s">
        <v>168</v>
      </c>
      <c r="B2" s="726"/>
      <c r="C2" s="726"/>
      <c r="D2" s="726"/>
      <c r="E2" s="726"/>
      <c r="F2" s="726"/>
      <c r="G2" s="726"/>
      <c r="H2" s="726"/>
      <c r="I2" s="726"/>
      <c r="J2" s="726"/>
    </row>
    <row r="3" spans="1:10" ht="82.15" customHeight="1">
      <c r="A3" s="201" t="s">
        <v>169</v>
      </c>
      <c r="B3" s="51" t="s">
        <v>170</v>
      </c>
      <c r="C3" s="51" t="str">
        <f>'faktiskās_izm (2020.g)'!B6</f>
        <v>2020.gada faktiskās izmaksas (EUR)</v>
      </c>
      <c r="D3" s="51" t="str">
        <f>'faktiskās_izm_(2021.g)'!B6</f>
        <v>2021.gada faktiskās izmaksas (EUR)</v>
      </c>
      <c r="E3" s="51" t="s">
        <v>171</v>
      </c>
      <c r="F3" s="202" t="s">
        <v>172</v>
      </c>
      <c r="G3" s="203" t="s">
        <v>680</v>
      </c>
      <c r="H3" s="203" t="s">
        <v>679</v>
      </c>
      <c r="I3" s="202" t="s">
        <v>173</v>
      </c>
      <c r="J3" s="204" t="s">
        <v>174</v>
      </c>
    </row>
    <row r="4" spans="1:10" s="210" customFormat="1" ht="40.5">
      <c r="A4" s="205" t="s">
        <v>72</v>
      </c>
      <c r="B4" s="206">
        <f>speka_esosais_tarifs!I9</f>
        <v>0</v>
      </c>
      <c r="C4" s="207">
        <f>'faktiskās_izm (2020.g)'!I9</f>
        <v>0</v>
      </c>
      <c r="D4" s="206">
        <f>'faktiskās_izm_(2021.g)'!I9</f>
        <v>0</v>
      </c>
      <c r="E4" s="206">
        <f>'4.pielikums_TP'!I11</f>
        <v>0</v>
      </c>
      <c r="F4" s="208" t="e">
        <f t="shared" ref="F4:F9" si="0">(E4-B4)*100/B4</f>
        <v>#DIV/0!</v>
      </c>
      <c r="G4" s="208" t="e">
        <f t="shared" ref="G4:G9" si="1">(E4-C4)*100/C4</f>
        <v>#DIV/0!</v>
      </c>
      <c r="H4" s="208" t="e">
        <f t="shared" ref="H4:H9" si="2">(E4-D4)*100/D4</f>
        <v>#DIV/0!</v>
      </c>
      <c r="I4" s="208" t="e">
        <f t="shared" ref="I4:I9" si="3">E4*100/$E$46</f>
        <v>#REF!</v>
      </c>
      <c r="J4" s="209"/>
    </row>
    <row r="5" spans="1:10" s="210" customFormat="1">
      <c r="A5" s="53" t="s">
        <v>74</v>
      </c>
      <c r="B5" s="206">
        <f>speka_esosais_tarifs!I10</f>
        <v>0</v>
      </c>
      <c r="C5" s="207">
        <f>'faktiskās_izm (2020.g)'!I10</f>
        <v>0</v>
      </c>
      <c r="D5" s="206">
        <f>'faktiskās_izm_(2021.g)'!I10</f>
        <v>0</v>
      </c>
      <c r="E5" s="206">
        <f>'4.pielikums_TP'!I12</f>
        <v>0</v>
      </c>
      <c r="F5" s="208" t="e">
        <f t="shared" si="0"/>
        <v>#DIV/0!</v>
      </c>
      <c r="G5" s="208" t="e">
        <f t="shared" si="1"/>
        <v>#DIV/0!</v>
      </c>
      <c r="H5" s="208" t="e">
        <f t="shared" si="2"/>
        <v>#DIV/0!</v>
      </c>
      <c r="I5" s="208" t="e">
        <f t="shared" si="3"/>
        <v>#REF!</v>
      </c>
      <c r="J5" s="211"/>
    </row>
    <row r="6" spans="1:10" s="214" customFormat="1">
      <c r="A6" s="212" t="s">
        <v>76</v>
      </c>
      <c r="B6" s="51">
        <f>speka_esosais_tarifs!I11</f>
        <v>0</v>
      </c>
      <c r="C6" s="207">
        <f>'faktiskās_izm (2020.g)'!I11</f>
        <v>0</v>
      </c>
      <c r="D6" s="51">
        <f>'faktiskās_izm_(2021.g)'!I11</f>
        <v>0</v>
      </c>
      <c r="E6" s="51">
        <f>'4.pielikums_TP'!I13</f>
        <v>0</v>
      </c>
      <c r="F6" s="213" t="e">
        <f t="shared" si="0"/>
        <v>#DIV/0!</v>
      </c>
      <c r="G6" s="208" t="e">
        <f t="shared" si="1"/>
        <v>#DIV/0!</v>
      </c>
      <c r="H6" s="213" t="e">
        <f t="shared" si="2"/>
        <v>#DIV/0!</v>
      </c>
      <c r="I6" s="213" t="e">
        <f t="shared" si="3"/>
        <v>#REF!</v>
      </c>
      <c r="J6" s="211"/>
    </row>
    <row r="7" spans="1:10" s="214" customFormat="1">
      <c r="A7" s="212" t="s">
        <v>78</v>
      </c>
      <c r="B7" s="51">
        <f>speka_esosais_tarifs!I12</f>
        <v>0</v>
      </c>
      <c r="C7" s="207">
        <f>'faktiskās_izm (2020.g)'!I12</f>
        <v>0</v>
      </c>
      <c r="D7" s="51">
        <f>'faktiskās_izm_(2021.g)'!I12</f>
        <v>0</v>
      </c>
      <c r="E7" s="51">
        <f>'4.pielikums_TP'!I14</f>
        <v>0</v>
      </c>
      <c r="F7" s="213" t="e">
        <f t="shared" si="0"/>
        <v>#DIV/0!</v>
      </c>
      <c r="G7" s="208" t="e">
        <f t="shared" si="1"/>
        <v>#DIV/0!</v>
      </c>
      <c r="H7" s="213" t="e">
        <f t="shared" si="2"/>
        <v>#DIV/0!</v>
      </c>
      <c r="I7" s="213" t="e">
        <f t="shared" si="3"/>
        <v>#REF!</v>
      </c>
      <c r="J7" s="211"/>
    </row>
    <row r="8" spans="1:10" s="214" customFormat="1">
      <c r="A8" s="212" t="s">
        <v>80</v>
      </c>
      <c r="B8" s="51">
        <f>speka_esosais_tarifs!I13</f>
        <v>0</v>
      </c>
      <c r="C8" s="207">
        <f>'faktiskās_izm (2020.g)'!I13</f>
        <v>0</v>
      </c>
      <c r="D8" s="51">
        <f>'faktiskās_izm_(2021.g)'!I13</f>
        <v>0</v>
      </c>
      <c r="E8" s="51">
        <f>'4.pielikums_TP'!I15</f>
        <v>0</v>
      </c>
      <c r="F8" s="213" t="e">
        <f t="shared" si="0"/>
        <v>#DIV/0!</v>
      </c>
      <c r="G8" s="208" t="e">
        <f t="shared" si="1"/>
        <v>#DIV/0!</v>
      </c>
      <c r="H8" s="213" t="e">
        <f t="shared" si="2"/>
        <v>#DIV/0!</v>
      </c>
      <c r="I8" s="213" t="e">
        <f t="shared" si="3"/>
        <v>#REF!</v>
      </c>
      <c r="J8" s="211"/>
    </row>
    <row r="9" spans="1:10" s="210" customFormat="1" ht="26">
      <c r="A9" s="53" t="s">
        <v>82</v>
      </c>
      <c r="B9" s="206">
        <f>speka_esosais_tarifs!I14</f>
        <v>0</v>
      </c>
      <c r="C9" s="207">
        <f>'faktiskās_izm (2020.g)'!I14</f>
        <v>0</v>
      </c>
      <c r="D9" s="206">
        <f>'faktiskās_izm_(2021.g)'!I14</f>
        <v>0</v>
      </c>
      <c r="E9" s="206">
        <f>'4.pielikums_TP'!I16</f>
        <v>0</v>
      </c>
      <c r="F9" s="208" t="e">
        <f t="shared" si="0"/>
        <v>#DIV/0!</v>
      </c>
      <c r="G9" s="208" t="e">
        <f t="shared" si="1"/>
        <v>#DIV/0!</v>
      </c>
      <c r="H9" s="208" t="e">
        <f t="shared" si="2"/>
        <v>#DIV/0!</v>
      </c>
      <c r="I9" s="208" t="e">
        <f t="shared" si="3"/>
        <v>#REF!</v>
      </c>
      <c r="J9" s="211"/>
    </row>
    <row r="10" spans="1:10" s="214" customFormat="1" ht="6" customHeight="1">
      <c r="A10" s="212"/>
      <c r="B10" s="51"/>
      <c r="C10" s="215"/>
      <c r="D10" s="51"/>
      <c r="E10" s="51"/>
      <c r="F10" s="213"/>
      <c r="G10" s="208"/>
      <c r="H10" s="213"/>
      <c r="I10" s="213"/>
      <c r="J10" s="211"/>
    </row>
    <row r="11" spans="1:10" s="214" customFormat="1">
      <c r="A11" s="216" t="s">
        <v>175</v>
      </c>
      <c r="B11" s="51">
        <f>speka_esosais_tarifs!I16</f>
        <v>0</v>
      </c>
      <c r="C11" s="207">
        <f>'faktiskās_izm (2020.g)'!I16</f>
        <v>0</v>
      </c>
      <c r="D11" s="51">
        <f>'faktiskās_izm_(2021.g)'!I16</f>
        <v>0</v>
      </c>
      <c r="E11" s="51">
        <f>'4.pielikums_TP'!I20</f>
        <v>0</v>
      </c>
      <c r="F11" s="213" t="e">
        <f>(E11-B11)*100/B11</f>
        <v>#DIV/0!</v>
      </c>
      <c r="G11" s="208" t="e">
        <f>(E11-C11)*100/C11</f>
        <v>#DIV/0!</v>
      </c>
      <c r="H11" s="213" t="e">
        <f>(E11-D11)*100/D11</f>
        <v>#DIV/0!</v>
      </c>
      <c r="I11" s="213" t="e">
        <f>E11*100/$E$46</f>
        <v>#REF!</v>
      </c>
      <c r="J11" s="211"/>
    </row>
    <row r="12" spans="1:10" s="214" customFormat="1" ht="6" customHeight="1">
      <c r="A12" s="212"/>
      <c r="B12" s="51"/>
      <c r="C12" s="215"/>
      <c r="D12" s="51"/>
      <c r="E12" s="51"/>
      <c r="F12" s="213"/>
      <c r="G12" s="208"/>
      <c r="H12" s="213"/>
      <c r="I12" s="213"/>
      <c r="J12" s="217"/>
    </row>
    <row r="13" spans="1:10" s="210" customFormat="1" ht="13.5">
      <c r="A13" s="205" t="s">
        <v>85</v>
      </c>
      <c r="B13" s="206">
        <f>speka_esosais_tarifs!I18</f>
        <v>0</v>
      </c>
      <c r="C13" s="207">
        <f>'faktiskās_izm (2020.g)'!I18</f>
        <v>0</v>
      </c>
      <c r="D13" s="206">
        <f>'faktiskās_izm_(2021.g)'!I18</f>
        <v>0</v>
      </c>
      <c r="E13" s="206">
        <f>'4.pielikums_TP'!I22</f>
        <v>0</v>
      </c>
      <c r="F13" s="208" t="e">
        <f>(E13-B13)*100/B13</f>
        <v>#DIV/0!</v>
      </c>
      <c r="G13" s="208" t="e">
        <f>(E13-C13)*100/C13</f>
        <v>#DIV/0!</v>
      </c>
      <c r="H13" s="208" t="e">
        <f>(E13-D13)*100/D13</f>
        <v>#DIV/0!</v>
      </c>
      <c r="I13" s="208" t="e">
        <f>E13*100/$E$46</f>
        <v>#REF!</v>
      </c>
      <c r="J13" s="211"/>
    </row>
    <row r="14" spans="1:10" s="214" customFormat="1">
      <c r="A14" s="212" t="s">
        <v>87</v>
      </c>
      <c r="B14" s="51">
        <f>speka_esosais_tarifs!I19</f>
        <v>0</v>
      </c>
      <c r="C14" s="207">
        <f>'faktiskās_izm (2020.g)'!I19</f>
        <v>0</v>
      </c>
      <c r="D14" s="51">
        <f>'faktiskās_izm_(2021.g)'!I19</f>
        <v>0</v>
      </c>
      <c r="E14" s="51">
        <f>'4.pielikums_TP'!I23</f>
        <v>0</v>
      </c>
      <c r="F14" s="213" t="e">
        <f>(E14-B14)*100/B14</f>
        <v>#DIV/0!</v>
      </c>
      <c r="G14" s="208" t="e">
        <f>(E14-C14)*100/C14</f>
        <v>#DIV/0!</v>
      </c>
      <c r="H14" s="213" t="e">
        <f>(E14-D14)*100/D14</f>
        <v>#DIV/0!</v>
      </c>
      <c r="I14" s="213" t="e">
        <f>E14*100/$E$46</f>
        <v>#REF!</v>
      </c>
      <c r="J14" s="211"/>
    </row>
    <row r="15" spans="1:10" s="214" customFormat="1">
      <c r="A15" s="212" t="s">
        <v>538</v>
      </c>
      <c r="B15" s="51">
        <f>speka_esosais_tarifs!I20</f>
        <v>0</v>
      </c>
      <c r="C15" s="207">
        <f>'faktiskās_izm (2020.g)'!I20</f>
        <v>0</v>
      </c>
      <c r="D15" s="51">
        <f>'faktiskās_izm_(2021.g)'!I20</f>
        <v>0</v>
      </c>
      <c r="E15" s="51">
        <f>'4.pielikums_TP'!I24</f>
        <v>0</v>
      </c>
      <c r="F15" s="213" t="e">
        <f>(E15-B15)*100/B15</f>
        <v>#DIV/0!</v>
      </c>
      <c r="G15" s="208" t="e">
        <f>(E15-C15)*100/C15</f>
        <v>#DIV/0!</v>
      </c>
      <c r="H15" s="213" t="e">
        <f>(E15-D15)*100/D15</f>
        <v>#DIV/0!</v>
      </c>
      <c r="I15" s="213" t="e">
        <f>E15*100/$E$46</f>
        <v>#REF!</v>
      </c>
      <c r="J15" s="211"/>
    </row>
    <row r="16" spans="1:10" s="214" customFormat="1" ht="6" customHeight="1">
      <c r="A16" s="218"/>
      <c r="B16" s="51"/>
      <c r="C16" s="219"/>
      <c r="D16" s="51"/>
      <c r="E16" s="51"/>
      <c r="F16" s="213"/>
      <c r="G16" s="208"/>
      <c r="H16" s="213"/>
      <c r="I16" s="213"/>
      <c r="J16" s="211"/>
    </row>
    <row r="17" spans="1:10" s="210" customFormat="1" ht="27">
      <c r="A17" s="205" t="s">
        <v>90</v>
      </c>
      <c r="B17" s="206">
        <f>speka_esosais_tarifs!I22</f>
        <v>0</v>
      </c>
      <c r="C17" s="207">
        <f>'faktiskās_izm (2020.g)'!I22</f>
        <v>0</v>
      </c>
      <c r="D17" s="206">
        <f>'faktiskās_izm_(2021.g)'!I22</f>
        <v>0</v>
      </c>
      <c r="E17" s="206">
        <f>'4.pielikums_TP'!I26</f>
        <v>0</v>
      </c>
      <c r="F17" s="208" t="e">
        <f>(E17-B17)*100/B17</f>
        <v>#DIV/0!</v>
      </c>
      <c r="G17" s="208" t="e">
        <f>(E17-C17)*100/C17</f>
        <v>#DIV/0!</v>
      </c>
      <c r="H17" s="208" t="e">
        <f>(E17-D17)*100/D17</f>
        <v>#DIV/0!</v>
      </c>
      <c r="I17" s="208" t="e">
        <f>E17*100/$E$46</f>
        <v>#REF!</v>
      </c>
      <c r="J17" s="220"/>
    </row>
    <row r="18" spans="1:10" s="214" customFormat="1" ht="6" customHeight="1">
      <c r="A18" s="212"/>
      <c r="B18" s="51"/>
      <c r="C18" s="221"/>
      <c r="D18" s="51"/>
      <c r="E18" s="51"/>
      <c r="F18" s="213"/>
      <c r="G18" s="208"/>
      <c r="H18" s="213"/>
      <c r="I18" s="213"/>
      <c r="J18" s="211"/>
    </row>
    <row r="19" spans="1:10" s="210" customFormat="1" ht="27">
      <c r="A19" s="205" t="s">
        <v>92</v>
      </c>
      <c r="B19" s="206">
        <f>speka_esosais_tarifs!I24</f>
        <v>0</v>
      </c>
      <c r="C19" s="207">
        <f>'faktiskās_izm (2020.g)'!I24</f>
        <v>0</v>
      </c>
      <c r="D19" s="206">
        <f>'faktiskās_izm_(2021.g)'!I24</f>
        <v>0</v>
      </c>
      <c r="E19" s="206">
        <f>'4.pielikums_TP'!I28</f>
        <v>0</v>
      </c>
      <c r="F19" s="208" t="e">
        <f t="shared" ref="F19:F38" si="4">(E19-B19)*100/B19</f>
        <v>#DIV/0!</v>
      </c>
      <c r="G19" s="208" t="e">
        <f t="shared" ref="G19:G38" si="5">(E19-C19)*100/C19</f>
        <v>#DIV/0!</v>
      </c>
      <c r="H19" s="208" t="e">
        <f t="shared" ref="H19:H38" si="6">(E19-D19)*100/D19</f>
        <v>#DIV/0!</v>
      </c>
      <c r="I19" s="208" t="e">
        <f t="shared" ref="I19:I38" si="7">E19*100/$E$46</f>
        <v>#REF!</v>
      </c>
      <c r="J19" s="211"/>
    </row>
    <row r="20" spans="1:10" s="214" customFormat="1" ht="36.75" customHeight="1">
      <c r="A20" s="212" t="s">
        <v>93</v>
      </c>
      <c r="B20" s="51">
        <f>speka_esosais_tarifs!I25</f>
        <v>0</v>
      </c>
      <c r="C20" s="222">
        <f>'faktiskās_izm (2020.g)'!I25</f>
        <v>0</v>
      </c>
      <c r="D20" s="51">
        <f>'faktiskās_izm_(2021.g)'!I25</f>
        <v>0</v>
      </c>
      <c r="E20" s="51">
        <f>'4.pielikums_TP'!I29</f>
        <v>0</v>
      </c>
      <c r="F20" s="213" t="e">
        <f t="shared" si="4"/>
        <v>#DIV/0!</v>
      </c>
      <c r="G20" s="208" t="e">
        <f t="shared" si="5"/>
        <v>#DIV/0!</v>
      </c>
      <c r="H20" s="213" t="e">
        <f t="shared" si="6"/>
        <v>#DIV/0!</v>
      </c>
      <c r="I20" s="213" t="e">
        <f t="shared" si="7"/>
        <v>#REF!</v>
      </c>
      <c r="J20" s="211"/>
    </row>
    <row r="21" spans="1:10" s="214" customFormat="1" ht="52">
      <c r="A21" s="212" t="s">
        <v>95</v>
      </c>
      <c r="B21" s="51" t="str">
        <f>speka_esosais_tarifs!I26</f>
        <v>x</v>
      </c>
      <c r="C21" s="222" t="str">
        <f>'faktiskās_izm (2020.g)'!I26</f>
        <v>x</v>
      </c>
      <c r="D21" s="51" t="str">
        <f>'faktiskās_izm_(2021.g)'!I26</f>
        <v>x</v>
      </c>
      <c r="E21" s="51" t="str">
        <f>'4.pielikums_TP'!I30</f>
        <v>x</v>
      </c>
      <c r="F21" s="213" t="e">
        <f t="shared" si="4"/>
        <v>#VALUE!</v>
      </c>
      <c r="G21" s="208" t="e">
        <f t="shared" si="5"/>
        <v>#VALUE!</v>
      </c>
      <c r="H21" s="213" t="e">
        <f t="shared" si="6"/>
        <v>#VALUE!</v>
      </c>
      <c r="I21" s="208" t="e">
        <f t="shared" si="7"/>
        <v>#VALUE!</v>
      </c>
      <c r="J21" s="211"/>
    </row>
    <row r="22" spans="1:10" s="214" customFormat="1" ht="27" customHeight="1">
      <c r="A22" s="120" t="s">
        <v>176</v>
      </c>
      <c r="B22" s="51">
        <f>speka_esosais_tarifs!I27</f>
        <v>0</v>
      </c>
      <c r="C22" s="207">
        <f>'faktiskās_izm (2020.g)'!I27</f>
        <v>0</v>
      </c>
      <c r="D22" s="51">
        <f>'faktiskās_izm_(2021.g)'!I27</f>
        <v>0</v>
      </c>
      <c r="E22" s="51">
        <f>'4.pielikums_TP'!I31</f>
        <v>0</v>
      </c>
      <c r="F22" s="213" t="e">
        <f t="shared" si="4"/>
        <v>#DIV/0!</v>
      </c>
      <c r="G22" s="208" t="e">
        <f t="shared" si="5"/>
        <v>#DIV/0!</v>
      </c>
      <c r="H22" s="213" t="e">
        <f t="shared" si="6"/>
        <v>#DIV/0!</v>
      </c>
      <c r="I22" s="213" t="e">
        <f t="shared" si="7"/>
        <v>#REF!</v>
      </c>
      <c r="J22" s="211"/>
    </row>
    <row r="23" spans="1:10" s="214" customFormat="1">
      <c r="A23" s="99" t="s">
        <v>99</v>
      </c>
      <c r="B23" s="51">
        <f>speka_esosais_tarifs!I28</f>
        <v>0</v>
      </c>
      <c r="C23" s="207">
        <f>'faktiskās_izm (2020.g)'!I28</f>
        <v>0</v>
      </c>
      <c r="D23" s="51">
        <f>'faktiskās_izm_(2021.g)'!I28</f>
        <v>0</v>
      </c>
      <c r="E23" s="51">
        <f>'4.pielikums_TP'!I32</f>
        <v>0</v>
      </c>
      <c r="F23" s="213" t="e">
        <f t="shared" si="4"/>
        <v>#DIV/0!</v>
      </c>
      <c r="G23" s="208" t="e">
        <f t="shared" si="5"/>
        <v>#DIV/0!</v>
      </c>
      <c r="H23" s="213" t="e">
        <f t="shared" si="6"/>
        <v>#DIV/0!</v>
      </c>
      <c r="I23" s="213" t="e">
        <f t="shared" si="7"/>
        <v>#REF!</v>
      </c>
      <c r="J23" s="211"/>
    </row>
    <row r="24" spans="1:10" s="214" customFormat="1" ht="24.75" customHeight="1">
      <c r="A24" s="120" t="s">
        <v>101</v>
      </c>
      <c r="B24" s="51">
        <f>speka_esosais_tarifs!I29</f>
        <v>0</v>
      </c>
      <c r="C24" s="207">
        <f>'faktiskās_izm (2020.g)'!I29</f>
        <v>0</v>
      </c>
      <c r="D24" s="51">
        <f>'faktiskās_izm_(2021.g)'!I29</f>
        <v>0</v>
      </c>
      <c r="E24" s="51">
        <f>'4.pielikums_TP'!I33</f>
        <v>0</v>
      </c>
      <c r="F24" s="213" t="e">
        <f t="shared" si="4"/>
        <v>#DIV/0!</v>
      </c>
      <c r="G24" s="208" t="e">
        <f t="shared" si="5"/>
        <v>#DIV/0!</v>
      </c>
      <c r="H24" s="213" t="e">
        <f t="shared" si="6"/>
        <v>#DIV/0!</v>
      </c>
      <c r="I24" s="213" t="e">
        <f t="shared" si="7"/>
        <v>#REF!</v>
      </c>
      <c r="J24" s="211"/>
    </row>
    <row r="25" spans="1:10" s="214" customFormat="1">
      <c r="A25" s="99" t="s">
        <v>103</v>
      </c>
      <c r="B25" s="51">
        <f>speka_esosais_tarifs!I30</f>
        <v>0</v>
      </c>
      <c r="C25" s="207">
        <f>'faktiskās_izm (2020.g)'!I30</f>
        <v>0</v>
      </c>
      <c r="D25" s="51">
        <f>'faktiskās_izm_(2021.g)'!I30</f>
        <v>0</v>
      </c>
      <c r="E25" s="51">
        <f>'4.pielikums_TP'!I34</f>
        <v>0</v>
      </c>
      <c r="F25" s="213" t="e">
        <f t="shared" si="4"/>
        <v>#DIV/0!</v>
      </c>
      <c r="G25" s="208" t="e">
        <f t="shared" si="5"/>
        <v>#DIV/0!</v>
      </c>
      <c r="H25" s="213" t="e">
        <f t="shared" si="6"/>
        <v>#DIV/0!</v>
      </c>
      <c r="I25" s="213" t="e">
        <f t="shared" si="7"/>
        <v>#REF!</v>
      </c>
      <c r="J25" s="211"/>
    </row>
    <row r="26" spans="1:10" s="214" customFormat="1" ht="15.65" customHeight="1">
      <c r="A26" s="99" t="s">
        <v>105</v>
      </c>
      <c r="B26" s="51">
        <f>speka_esosais_tarifs!I31</f>
        <v>0</v>
      </c>
      <c r="C26" s="207">
        <f>'faktiskās_izm (2020.g)'!I31</f>
        <v>0</v>
      </c>
      <c r="D26" s="51">
        <f>'faktiskās_izm_(2021.g)'!I31</f>
        <v>0</v>
      </c>
      <c r="E26" s="51">
        <f>'4.pielikums_TP'!I35</f>
        <v>0</v>
      </c>
      <c r="F26" s="213" t="e">
        <f t="shared" si="4"/>
        <v>#DIV/0!</v>
      </c>
      <c r="G26" s="208" t="e">
        <f t="shared" si="5"/>
        <v>#DIV/0!</v>
      </c>
      <c r="H26" s="213" t="e">
        <f t="shared" si="6"/>
        <v>#DIV/0!</v>
      </c>
      <c r="I26" s="213" t="e">
        <f t="shared" si="7"/>
        <v>#REF!</v>
      </c>
      <c r="J26" s="211"/>
    </row>
    <row r="27" spans="1:10" s="214" customFormat="1">
      <c r="A27" s="99" t="s">
        <v>107</v>
      </c>
      <c r="B27" s="51">
        <f>speka_esosais_tarifs!I32</f>
        <v>0</v>
      </c>
      <c r="C27" s="207">
        <f>'faktiskās_izm (2020.g)'!I32</f>
        <v>0</v>
      </c>
      <c r="D27" s="51">
        <f>'faktiskās_izm_(2021.g)'!I32</f>
        <v>0</v>
      </c>
      <c r="E27" s="51">
        <f>'4.pielikums_TP'!I36</f>
        <v>0</v>
      </c>
      <c r="F27" s="213" t="e">
        <f t="shared" si="4"/>
        <v>#DIV/0!</v>
      </c>
      <c r="G27" s="208" t="e">
        <f t="shared" si="5"/>
        <v>#DIV/0!</v>
      </c>
      <c r="H27" s="213" t="e">
        <f t="shared" si="6"/>
        <v>#DIV/0!</v>
      </c>
      <c r="I27" s="213" t="e">
        <f t="shared" si="7"/>
        <v>#REF!</v>
      </c>
      <c r="J27" s="211"/>
    </row>
    <row r="28" spans="1:10" s="214" customFormat="1">
      <c r="A28" s="99" t="s">
        <v>109</v>
      </c>
      <c r="B28" s="51">
        <f>speka_esosais_tarifs!I33</f>
        <v>0</v>
      </c>
      <c r="C28" s="207">
        <f>'faktiskās_izm (2020.g)'!I33</f>
        <v>0</v>
      </c>
      <c r="D28" s="51">
        <f>'faktiskās_izm_(2021.g)'!I33</f>
        <v>0</v>
      </c>
      <c r="E28" s="51">
        <f>'4.pielikums_TP'!I37</f>
        <v>0</v>
      </c>
      <c r="F28" s="213" t="e">
        <f t="shared" si="4"/>
        <v>#DIV/0!</v>
      </c>
      <c r="G28" s="208" t="e">
        <f t="shared" si="5"/>
        <v>#DIV/0!</v>
      </c>
      <c r="H28" s="213" t="e">
        <f t="shared" si="6"/>
        <v>#DIV/0!</v>
      </c>
      <c r="I28" s="213" t="e">
        <f t="shared" si="7"/>
        <v>#REF!</v>
      </c>
      <c r="J28" s="211"/>
    </row>
    <row r="29" spans="1:10" s="214" customFormat="1">
      <c r="A29" s="99" t="s">
        <v>111</v>
      </c>
      <c r="B29" s="51">
        <f>speka_esosais_tarifs!I34</f>
        <v>0</v>
      </c>
      <c r="C29" s="207">
        <f>'faktiskās_izm (2020.g)'!I34</f>
        <v>0</v>
      </c>
      <c r="D29" s="51">
        <f>'faktiskās_izm_(2021.g)'!I34</f>
        <v>0</v>
      </c>
      <c r="E29" s="51">
        <f>'4.pielikums_TP'!I38</f>
        <v>0</v>
      </c>
      <c r="F29" s="213" t="e">
        <f t="shared" si="4"/>
        <v>#DIV/0!</v>
      </c>
      <c r="G29" s="208" t="e">
        <f t="shared" si="5"/>
        <v>#DIV/0!</v>
      </c>
      <c r="H29" s="213" t="e">
        <f t="shared" si="6"/>
        <v>#DIV/0!</v>
      </c>
      <c r="I29" s="213" t="e">
        <f t="shared" si="7"/>
        <v>#REF!</v>
      </c>
      <c r="J29" s="211"/>
    </row>
    <row r="30" spans="1:10" s="214" customFormat="1">
      <c r="A30" s="99" t="s">
        <v>113</v>
      </c>
      <c r="B30" s="51">
        <f>speka_esosais_tarifs!I35</f>
        <v>0</v>
      </c>
      <c r="C30" s="207">
        <f>'faktiskās_izm (2020.g)'!I35</f>
        <v>0</v>
      </c>
      <c r="D30" s="51">
        <f>'faktiskās_izm_(2021.g)'!I35</f>
        <v>0</v>
      </c>
      <c r="E30" s="51">
        <f>'4.pielikums_TP'!I39</f>
        <v>0</v>
      </c>
      <c r="F30" s="213" t="e">
        <f t="shared" si="4"/>
        <v>#DIV/0!</v>
      </c>
      <c r="G30" s="208" t="e">
        <f t="shared" si="5"/>
        <v>#DIV/0!</v>
      </c>
      <c r="H30" s="213" t="e">
        <f t="shared" si="6"/>
        <v>#DIV/0!</v>
      </c>
      <c r="I30" s="213" t="e">
        <f t="shared" si="7"/>
        <v>#REF!</v>
      </c>
      <c r="J30" s="211"/>
    </row>
    <row r="31" spans="1:10" s="214" customFormat="1">
      <c r="A31" s="99" t="s">
        <v>115</v>
      </c>
      <c r="B31" s="51">
        <f>speka_esosais_tarifs!I36</f>
        <v>0</v>
      </c>
      <c r="C31" s="207">
        <f>'faktiskās_izm (2020.g)'!I36</f>
        <v>0</v>
      </c>
      <c r="D31" s="51">
        <f>'faktiskās_izm_(2021.g)'!I36</f>
        <v>0</v>
      </c>
      <c r="E31" s="51">
        <f>'4.pielikums_TP'!I40</f>
        <v>0</v>
      </c>
      <c r="F31" s="213" t="e">
        <f t="shared" si="4"/>
        <v>#DIV/0!</v>
      </c>
      <c r="G31" s="208" t="e">
        <f t="shared" si="5"/>
        <v>#DIV/0!</v>
      </c>
      <c r="H31" s="213" t="e">
        <f t="shared" si="6"/>
        <v>#DIV/0!</v>
      </c>
      <c r="I31" s="213" t="e">
        <f t="shared" si="7"/>
        <v>#REF!</v>
      </c>
      <c r="J31" s="211"/>
    </row>
    <row r="32" spans="1:10" s="214" customFormat="1" ht="13.5" customHeight="1">
      <c r="A32" s="99" t="s">
        <v>117</v>
      </c>
      <c r="B32" s="51">
        <f>speka_esosais_tarifs!I37</f>
        <v>0</v>
      </c>
      <c r="C32" s="207">
        <f>'faktiskās_izm (2020.g)'!I37</f>
        <v>0</v>
      </c>
      <c r="D32" s="51">
        <f>'faktiskās_izm_(2021.g)'!I37</f>
        <v>0</v>
      </c>
      <c r="E32" s="51">
        <f>'4.pielikums_TP'!I41</f>
        <v>0</v>
      </c>
      <c r="F32" s="213" t="e">
        <f t="shared" si="4"/>
        <v>#DIV/0!</v>
      </c>
      <c r="G32" s="208" t="e">
        <f t="shared" si="5"/>
        <v>#DIV/0!</v>
      </c>
      <c r="H32" s="213" t="e">
        <f t="shared" si="6"/>
        <v>#DIV/0!</v>
      </c>
      <c r="I32" s="213" t="e">
        <f t="shared" si="7"/>
        <v>#REF!</v>
      </c>
      <c r="J32" s="211"/>
    </row>
    <row r="33" spans="1:10" s="214" customFormat="1" ht="15.65" customHeight="1">
      <c r="A33" s="99" t="s">
        <v>119</v>
      </c>
      <c r="B33" s="51">
        <f>speka_esosais_tarifs!I38</f>
        <v>0</v>
      </c>
      <c r="C33" s="207">
        <f>'faktiskās_izm (2020.g)'!I38</f>
        <v>0</v>
      </c>
      <c r="D33" s="51">
        <f>'faktiskās_izm_(2021.g)'!I38</f>
        <v>0</v>
      </c>
      <c r="E33" s="51">
        <f>'4.pielikums_TP'!I42</f>
        <v>0</v>
      </c>
      <c r="F33" s="213" t="e">
        <f t="shared" si="4"/>
        <v>#DIV/0!</v>
      </c>
      <c r="G33" s="208" t="e">
        <f t="shared" si="5"/>
        <v>#DIV/0!</v>
      </c>
      <c r="H33" s="213" t="e">
        <f t="shared" si="6"/>
        <v>#DIV/0!</v>
      </c>
      <c r="I33" s="213" t="e">
        <f t="shared" si="7"/>
        <v>#REF!</v>
      </c>
      <c r="J33" s="220"/>
    </row>
    <row r="34" spans="1:10" s="214" customFormat="1">
      <c r="A34" s="99" t="s">
        <v>121</v>
      </c>
      <c r="B34" s="51">
        <f>speka_esosais_tarifs!I39</f>
        <v>0</v>
      </c>
      <c r="C34" s="207">
        <f>'faktiskās_izm (2020.g)'!I39</f>
        <v>0</v>
      </c>
      <c r="D34" s="51">
        <f>'faktiskās_izm_(2021.g)'!I39</f>
        <v>0</v>
      </c>
      <c r="E34" s="51">
        <f>'4.pielikums_TP'!I43</f>
        <v>0</v>
      </c>
      <c r="F34" s="213" t="e">
        <f t="shared" si="4"/>
        <v>#DIV/0!</v>
      </c>
      <c r="G34" s="208" t="e">
        <f t="shared" si="5"/>
        <v>#DIV/0!</v>
      </c>
      <c r="H34" s="213" t="e">
        <f t="shared" si="6"/>
        <v>#DIV/0!</v>
      </c>
      <c r="I34" s="213" t="e">
        <f t="shared" si="7"/>
        <v>#REF!</v>
      </c>
      <c r="J34" s="220"/>
    </row>
    <row r="35" spans="1:10" s="565" customFormat="1">
      <c r="A35" s="559" t="s">
        <v>448</v>
      </c>
      <c r="B35" s="566">
        <f>speka_esosais_tarifs!I40</f>
        <v>0</v>
      </c>
      <c r="C35" s="567">
        <f>'faktiskās_izm (2020.g)'!I40</f>
        <v>0</v>
      </c>
      <c r="D35" s="566">
        <f>'faktiskās_izm_(2021.g)'!I40</f>
        <v>0</v>
      </c>
      <c r="E35" s="566">
        <f>'4.pielikums_TP'!I44</f>
        <v>0</v>
      </c>
      <c r="F35" s="568" t="e">
        <f t="shared" ref="F35:F36" si="8">(E35-B35)*100/B35</f>
        <v>#DIV/0!</v>
      </c>
      <c r="G35" s="569" t="e">
        <f t="shared" ref="G35:G36" si="9">(E35-C35)*100/C35</f>
        <v>#DIV/0!</v>
      </c>
      <c r="H35" s="568" t="e">
        <f t="shared" ref="H35:H36" si="10">(E35-D35)*100/D35</f>
        <v>#DIV/0!</v>
      </c>
      <c r="I35" s="568" t="e">
        <f t="shared" ref="I35:I36" si="11">E35*100/$E$46</f>
        <v>#REF!</v>
      </c>
      <c r="J35" s="564"/>
    </row>
    <row r="36" spans="1:10" s="565" customFormat="1">
      <c r="A36" s="559" t="s">
        <v>449</v>
      </c>
      <c r="B36" s="566">
        <f>speka_esosais_tarifs!I41</f>
        <v>0</v>
      </c>
      <c r="C36" s="567">
        <f>'faktiskās_izm (2020.g)'!I41</f>
        <v>0</v>
      </c>
      <c r="D36" s="566">
        <f>'faktiskās_izm_(2021.g)'!I41</f>
        <v>0</v>
      </c>
      <c r="E36" s="566">
        <f>'4.pielikums_TP'!I45</f>
        <v>0</v>
      </c>
      <c r="F36" s="568" t="e">
        <f t="shared" si="8"/>
        <v>#DIV/0!</v>
      </c>
      <c r="G36" s="569" t="e">
        <f t="shared" si="9"/>
        <v>#DIV/0!</v>
      </c>
      <c r="H36" s="568" t="e">
        <f t="shared" si="10"/>
        <v>#DIV/0!</v>
      </c>
      <c r="I36" s="568" t="e">
        <f t="shared" si="11"/>
        <v>#REF!</v>
      </c>
      <c r="J36" s="564"/>
    </row>
    <row r="37" spans="1:10" s="214" customFormat="1">
      <c r="A37" s="99" t="s">
        <v>123</v>
      </c>
      <c r="B37" s="51">
        <f>speka_esosais_tarifs!I42</f>
        <v>0</v>
      </c>
      <c r="C37" s="207">
        <f>'faktiskās_izm (2020.g)'!I42</f>
        <v>0</v>
      </c>
      <c r="D37" s="51">
        <f>'faktiskās_izm_(2021.g)'!I42</f>
        <v>0</v>
      </c>
      <c r="E37" s="51">
        <f>'4.pielikums_TP'!I46</f>
        <v>0</v>
      </c>
      <c r="F37" s="213" t="e">
        <f t="shared" si="4"/>
        <v>#DIV/0!</v>
      </c>
      <c r="G37" s="208" t="e">
        <f t="shared" si="5"/>
        <v>#DIV/0!</v>
      </c>
      <c r="H37" s="213" t="e">
        <f t="shared" si="6"/>
        <v>#DIV/0!</v>
      </c>
      <c r="I37" s="213" t="e">
        <f t="shared" si="7"/>
        <v>#REF!</v>
      </c>
      <c r="J37" s="217"/>
    </row>
    <row r="38" spans="1:10" s="214" customFormat="1">
      <c r="A38" s="218" t="s">
        <v>125</v>
      </c>
      <c r="B38" s="51">
        <f>speka_esosais_tarifs!I43</f>
        <v>0</v>
      </c>
      <c r="C38" s="207">
        <f>'faktiskās_izm (2020.g)'!I43</f>
        <v>0</v>
      </c>
      <c r="D38" s="51">
        <f>'faktiskās_izm_(2021.g)'!I43</f>
        <v>0</v>
      </c>
      <c r="E38" s="51">
        <f>'4.pielikums_TP'!I47</f>
        <v>0</v>
      </c>
      <c r="F38" s="213" t="e">
        <f t="shared" si="4"/>
        <v>#DIV/0!</v>
      </c>
      <c r="G38" s="208" t="e">
        <f t="shared" si="5"/>
        <v>#DIV/0!</v>
      </c>
      <c r="H38" s="213" t="e">
        <f t="shared" si="6"/>
        <v>#DIV/0!</v>
      </c>
      <c r="I38" s="213" t="e">
        <f t="shared" si="7"/>
        <v>#REF!</v>
      </c>
      <c r="J38" s="211"/>
    </row>
    <row r="39" spans="1:10" s="214" customFormat="1" ht="6" customHeight="1">
      <c r="A39" s="218"/>
      <c r="B39" s="51"/>
      <c r="C39" s="51"/>
      <c r="D39" s="51"/>
      <c r="E39" s="51"/>
      <c r="F39" s="213"/>
      <c r="G39" s="208"/>
      <c r="H39" s="213"/>
      <c r="I39" s="213"/>
      <c r="J39" s="211"/>
    </row>
    <row r="40" spans="1:10" s="210" customFormat="1" ht="13.5">
      <c r="A40" s="205" t="s">
        <v>127</v>
      </c>
      <c r="B40" s="206">
        <f>speka_esosais_tarifs!I47</f>
        <v>0</v>
      </c>
      <c r="C40" s="206">
        <f>'faktiskās_izm (2020.g)'!I47</f>
        <v>0</v>
      </c>
      <c r="D40" s="206">
        <f>'faktiskās_izm_(2021.g)'!I47</f>
        <v>0</v>
      </c>
      <c r="E40" s="206">
        <f>'4.pielikums_TP'!I51</f>
        <v>0</v>
      </c>
      <c r="F40" s="208" t="e">
        <f>(E40-B40)*100/B40</f>
        <v>#DIV/0!</v>
      </c>
      <c r="G40" s="208" t="e">
        <f>(E40-C40)*100/C40</f>
        <v>#DIV/0!</v>
      </c>
      <c r="H40" s="208" t="e">
        <f>(E40-D40)*100/D40</f>
        <v>#DIV/0!</v>
      </c>
      <c r="I40" s="208" t="e">
        <f>E40*100/$E$46</f>
        <v>#REF!</v>
      </c>
      <c r="J40" s="211"/>
    </row>
    <row r="41" spans="1:10" s="214" customFormat="1" ht="6" customHeight="1">
      <c r="A41" s="212"/>
      <c r="B41" s="51"/>
      <c r="C41" s="51"/>
      <c r="D41" s="51"/>
      <c r="E41" s="51"/>
      <c r="F41" s="213"/>
      <c r="G41" s="208"/>
      <c r="H41" s="213"/>
      <c r="I41" s="213"/>
      <c r="J41" s="211"/>
    </row>
    <row r="42" spans="1:10" s="210" customFormat="1" ht="31.15" customHeight="1">
      <c r="A42" s="205" t="s">
        <v>128</v>
      </c>
      <c r="B42" s="206">
        <f>speka_esosais_tarifs!I49</f>
        <v>0</v>
      </c>
      <c r="C42" s="206">
        <f>'faktiskās_izm (2020.g)'!I49</f>
        <v>0</v>
      </c>
      <c r="D42" s="206">
        <f>'faktiskās_izm_(2021.g)'!I49</f>
        <v>0</v>
      </c>
      <c r="E42" s="206" t="e">
        <f>'4.pielikums_TP'!#REF!</f>
        <v>#REF!</v>
      </c>
      <c r="F42" s="208" t="e">
        <f>(E42-B42)*100/B42</f>
        <v>#REF!</v>
      </c>
      <c r="G42" s="208" t="e">
        <f>(E42-C42)*100/C42</f>
        <v>#REF!</v>
      </c>
      <c r="H42" s="208" t="e">
        <f>(E42-D42)*100/D42</f>
        <v>#REF!</v>
      </c>
      <c r="I42" s="208" t="e">
        <f>E42*100/$E$46</f>
        <v>#REF!</v>
      </c>
      <c r="J42" s="223"/>
    </row>
    <row r="43" spans="1:10" s="210" customFormat="1" ht="6" customHeight="1">
      <c r="A43" s="205"/>
      <c r="B43" s="206"/>
      <c r="C43" s="206"/>
      <c r="D43" s="206"/>
      <c r="E43" s="206"/>
      <c r="F43" s="208"/>
      <c r="G43" s="208"/>
      <c r="H43" s="208"/>
      <c r="I43" s="208"/>
      <c r="J43" s="223"/>
    </row>
    <row r="44" spans="1:10" s="210" customFormat="1" ht="31.15" customHeight="1">
      <c r="A44" s="205" t="s">
        <v>130</v>
      </c>
      <c r="B44" s="206">
        <f>speka_esosais_tarifs!I51</f>
        <v>0</v>
      </c>
      <c r="C44" s="206">
        <f>'faktiskās_izm (2020.g)'!I51</f>
        <v>0</v>
      </c>
      <c r="D44" s="206">
        <f>'faktiskās_izm_(2021.g)'!I51</f>
        <v>0</v>
      </c>
      <c r="E44" s="206">
        <f>'4.pielikums_TP'!I54</f>
        <v>0</v>
      </c>
      <c r="F44" s="208" t="e">
        <f>(E44-B44)*100/B44</f>
        <v>#DIV/0!</v>
      </c>
      <c r="G44" s="208" t="e">
        <f>(E44-C44)*100/C44</f>
        <v>#DIV/0!</v>
      </c>
      <c r="H44" s="208" t="e">
        <f>(E44-D44)*100/D44</f>
        <v>#DIV/0!</v>
      </c>
      <c r="I44" s="208"/>
      <c r="J44" s="223"/>
    </row>
    <row r="45" spans="1:10" s="214" customFormat="1" ht="6" customHeight="1">
      <c r="A45" s="212"/>
      <c r="B45" s="51"/>
      <c r="C45" s="51"/>
      <c r="D45" s="51"/>
      <c r="E45" s="51"/>
      <c r="F45" s="213"/>
      <c r="G45" s="208"/>
      <c r="H45" s="213"/>
      <c r="I45" s="213"/>
      <c r="J45" s="211"/>
    </row>
    <row r="46" spans="1:10" s="225" customFormat="1">
      <c r="A46" s="216" t="s">
        <v>62</v>
      </c>
      <c r="B46" s="51" t="e">
        <f>speka_esosais_tarifs!I53</f>
        <v>#DIV/0!</v>
      </c>
      <c r="C46" s="51" t="e">
        <f>'faktiskās_izm (2020.g)'!I53</f>
        <v>#DIV/0!</v>
      </c>
      <c r="D46" s="51" t="e">
        <f>'faktiskās_izm_(2021.g)'!I53</f>
        <v>#DIV/0!</v>
      </c>
      <c r="E46" s="51" t="e">
        <f>'4.pielikums_TP'!#REF!</f>
        <v>#REF!</v>
      </c>
      <c r="F46" s="213" t="e">
        <f>(E46-B46)*100/B46</f>
        <v>#REF!</v>
      </c>
      <c r="G46" s="208" t="e">
        <f>(E46-C46)*100/C46</f>
        <v>#REF!</v>
      </c>
      <c r="H46" s="213" t="e">
        <f>(E46-D46)*100/D46</f>
        <v>#REF!</v>
      </c>
      <c r="I46" s="213" t="e">
        <f>I4+I11+I40+I42</f>
        <v>#REF!</v>
      </c>
      <c r="J46" s="224"/>
    </row>
    <row r="47" spans="1:10" s="214" customFormat="1" ht="6" customHeight="1">
      <c r="A47" s="212"/>
      <c r="B47" s="51"/>
      <c r="C47" s="51"/>
      <c r="D47" s="51"/>
      <c r="E47" s="51"/>
      <c r="F47" s="213"/>
      <c r="G47" s="208"/>
      <c r="H47" s="213"/>
      <c r="I47" s="213"/>
      <c r="J47" s="211"/>
    </row>
    <row r="48" spans="1:10" s="214" customFormat="1">
      <c r="A48" s="50" t="s">
        <v>177</v>
      </c>
      <c r="B48" s="51" t="e">
        <f>speka_esosais_tarifs!I55</f>
        <v>#DIV/0!</v>
      </c>
      <c r="C48" s="51"/>
      <c r="D48" s="51"/>
      <c r="E48" s="226" t="e">
        <f>'4.pielikums_TP'!#REF!</f>
        <v>#REF!</v>
      </c>
      <c r="F48" s="213" t="e">
        <f>(E48-B48)*100/B48</f>
        <v>#REF!</v>
      </c>
      <c r="G48" s="208" t="e">
        <f>(E48-C48)*100/C48</f>
        <v>#REF!</v>
      </c>
      <c r="H48" s="213" t="s">
        <v>157</v>
      </c>
      <c r="I48" s="213"/>
      <c r="J48" s="211"/>
    </row>
    <row r="49" spans="1:10" s="214" customFormat="1" ht="6" customHeight="1">
      <c r="A49" s="212"/>
      <c r="B49" s="51"/>
      <c r="C49" s="51"/>
      <c r="D49" s="51"/>
      <c r="E49" s="51"/>
      <c r="F49" s="213"/>
      <c r="G49" s="208"/>
      <c r="H49" s="213"/>
      <c r="I49" s="213"/>
      <c r="J49" s="211"/>
    </row>
    <row r="50" spans="1:10" s="225" customFormat="1" ht="15.65" customHeight="1">
      <c r="A50" s="216" t="s">
        <v>178</v>
      </c>
      <c r="B50" s="51" t="e">
        <f>speka_esosais_tarifs!I57</f>
        <v>#DIV/0!</v>
      </c>
      <c r="C50" s="51" t="e">
        <f>'faktiskās_izm (2020.g)'!I57</f>
        <v>#DIV/0!</v>
      </c>
      <c r="D50" s="51" t="e">
        <f>'faktiskās_izm_(2021.g)'!I57</f>
        <v>#DIV/0!</v>
      </c>
      <c r="E50" s="51" t="e">
        <f>'4.pielikums_TP'!I59</f>
        <v>#VALUE!</v>
      </c>
      <c r="F50" s="213" t="e">
        <f>(E50-B50)*100/B50</f>
        <v>#VALUE!</v>
      </c>
      <c r="G50" s="208" t="e">
        <f>(E50-C50)*100/C50</f>
        <v>#VALUE!</v>
      </c>
      <c r="H50" s="213" t="e">
        <f>(E50-D50)*100/D50</f>
        <v>#VALUE!</v>
      </c>
      <c r="I50" s="213"/>
      <c r="J50" s="227"/>
    </row>
    <row r="51" spans="1:10" s="229" customFormat="1" ht="27" customHeight="1">
      <c r="A51" s="50" t="s">
        <v>483</v>
      </c>
      <c r="B51" s="51">
        <f>speka_esosais_tarifs!I60</f>
        <v>0</v>
      </c>
      <c r="C51" s="51">
        <f>'faktiskās_izm (2020.g)'!I60</f>
        <v>0</v>
      </c>
      <c r="D51" s="51">
        <f>'faktiskās_izm_(2021.g)'!I60</f>
        <v>0</v>
      </c>
      <c r="E51" s="51">
        <f>'4.pielikums_TP'!I62</f>
        <v>0</v>
      </c>
      <c r="F51" s="213" t="e">
        <f>(E51-B51)*100/B51</f>
        <v>#DIV/0!</v>
      </c>
      <c r="G51" s="208" t="e">
        <f>(E51-C51)*100/C51</f>
        <v>#DIV/0!</v>
      </c>
      <c r="H51" s="213" t="e">
        <f>(E51-D51)*100/D51</f>
        <v>#DIV/0!</v>
      </c>
      <c r="I51" s="213"/>
      <c r="J51" s="228"/>
    </row>
    <row r="52" spans="1:10" s="232" customFormat="1" ht="15.65" customHeight="1">
      <c r="A52" s="201" t="s">
        <v>484</v>
      </c>
      <c r="B52" s="230" t="e">
        <f>B50/B51</f>
        <v>#DIV/0!</v>
      </c>
      <c r="C52" s="230" t="e">
        <f>'faktiskās_izm (2020.g)'!I64</f>
        <v>#DIV/0!</v>
      </c>
      <c r="D52" s="230" t="e">
        <f>ROUND(D50/D51,2)</f>
        <v>#DIV/0!</v>
      </c>
      <c r="E52" s="230" t="e">
        <f>ROUND(E50/E51,2)</f>
        <v>#VALUE!</v>
      </c>
      <c r="F52" s="213" t="e">
        <f>(E52-B52)*100/B52</f>
        <v>#VALUE!</v>
      </c>
      <c r="G52" s="208" t="e">
        <f>(E52-C52)*100/C52</f>
        <v>#VALUE!</v>
      </c>
      <c r="H52" s="213" t="e">
        <f>(E52-D52)*100/D52</f>
        <v>#VALUE!</v>
      </c>
      <c r="I52" s="213"/>
      <c r="J52" s="231"/>
    </row>
    <row r="53" spans="1:10">
      <c r="A53" s="233"/>
      <c r="B53" s="234"/>
      <c r="C53" s="234"/>
      <c r="D53" s="234"/>
      <c r="E53" s="234"/>
      <c r="F53" s="235"/>
      <c r="G53" s="235"/>
      <c r="H53" s="235"/>
      <c r="I53" s="235"/>
      <c r="J53" s="236"/>
    </row>
    <row r="54" spans="1:10">
      <c r="A54" s="237" t="s">
        <v>179</v>
      </c>
      <c r="B54" s="238">
        <f>B4+B11+B40+B42-B44</f>
        <v>0</v>
      </c>
      <c r="C54" s="238">
        <f>C4+C11+C40+C42-C44</f>
        <v>0</v>
      </c>
      <c r="D54" s="238">
        <f>D4+D11+D40+D42-D44</f>
        <v>0</v>
      </c>
      <c r="E54" s="238" t="e">
        <f>E4+E11+E40+E42-E44</f>
        <v>#REF!</v>
      </c>
      <c r="F54" s="239"/>
      <c r="G54" s="239"/>
      <c r="H54" s="239"/>
      <c r="I54" s="235"/>
      <c r="J54" s="236"/>
    </row>
    <row r="55" spans="1:10">
      <c r="A55" s="237" t="s">
        <v>180</v>
      </c>
      <c r="B55" s="240" t="e">
        <f>B46+B48</f>
        <v>#DIV/0!</v>
      </c>
      <c r="C55" s="240" t="e">
        <f>C46+C48</f>
        <v>#DIV/0!</v>
      </c>
      <c r="D55" s="240" t="e">
        <f>D46+D48</f>
        <v>#DIV/0!</v>
      </c>
      <c r="E55" s="240" t="e">
        <f>E46+E48</f>
        <v>#REF!</v>
      </c>
      <c r="F55" s="241"/>
      <c r="G55" s="241"/>
      <c r="H55" s="235"/>
      <c r="I55" s="235"/>
      <c r="J55" s="242"/>
    </row>
  </sheetData>
  <sheetProtection algorithmName="SHA-512" hashValue="NF081nW9ZbSWRDBxzoy80gajWlbG779vMN2LtjIPnDMQxDrtL8je9GuwEZR8IFhyK4YRiwIiCVB3ALYjKuyUVw==" saltValue="wuwKsfpmXTzUYy4Ve+qGIg==" spinCount="100000" sheet="1" objects="1" scenarios="1" formatCells="0" formatColumns="0" autoFilter="0"/>
  <mergeCells count="1">
    <mergeCell ref="A2:J2"/>
  </mergeCells>
  <pageMargins left="0.196527777777778" right="0" top="0.39374999999999999" bottom="0.196527777777778" header="0.51180555555555496" footer="0.51180555555555496"/>
  <pageSetup paperSize="9" scale="90" firstPageNumber="0"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D7E4BD"/>
  </sheetPr>
  <dimension ref="A2:AMK55"/>
  <sheetViews>
    <sheetView zoomScaleNormal="100" workbookViewId="0">
      <pane ySplit="3" topLeftCell="A4" activePane="bottomLeft" state="frozen"/>
      <selection pane="bottomLeft"/>
    </sheetView>
  </sheetViews>
  <sheetFormatPr defaultRowHeight="13"/>
  <cols>
    <col min="1" max="1" width="31" style="196" customWidth="1"/>
    <col min="2" max="3" width="10" style="197" customWidth="1"/>
    <col min="4" max="5" width="10.7265625" style="197" customWidth="1"/>
    <col min="6" max="7" width="11.453125" style="198" customWidth="1"/>
    <col min="8" max="8" width="12.453125" style="198" customWidth="1"/>
    <col min="9" max="9" width="12.1796875" style="198" customWidth="1"/>
    <col min="10" max="10" width="69.1796875" style="199" customWidth="1"/>
    <col min="11" max="11" width="4.7265625" style="195" customWidth="1"/>
    <col min="12" max="1025" width="9.1796875" style="195" customWidth="1"/>
  </cols>
  <sheetData>
    <row r="2" spans="1:10" ht="27.65" customHeight="1">
      <c r="A2" s="726" t="s">
        <v>181</v>
      </c>
      <c r="B2" s="726"/>
      <c r="C2" s="726"/>
      <c r="D2" s="726"/>
      <c r="E2" s="726"/>
      <c r="F2" s="726"/>
      <c r="G2" s="726"/>
      <c r="H2" s="726"/>
      <c r="I2" s="726"/>
      <c r="J2" s="726"/>
    </row>
    <row r="3" spans="1:10" ht="82.15" customHeight="1">
      <c r="A3" s="201" t="s">
        <v>182</v>
      </c>
      <c r="B3" s="51" t="s">
        <v>170</v>
      </c>
      <c r="C3" s="51" t="str">
        <f>'faktiskās_izm (2020.g)'!B6</f>
        <v>2020.gada faktiskās izmaksas (EUR)</v>
      </c>
      <c r="D3" s="51" t="str">
        <f>'faktiskās_izm_(2021.g)'!B6</f>
        <v>2021.gada faktiskās izmaksas (EUR)</v>
      </c>
      <c r="E3" s="51" t="s">
        <v>171</v>
      </c>
      <c r="F3" s="202" t="s">
        <v>172</v>
      </c>
      <c r="G3" s="203" t="s">
        <v>680</v>
      </c>
      <c r="H3" s="203" t="s">
        <v>679</v>
      </c>
      <c r="I3" s="202" t="s">
        <v>173</v>
      </c>
      <c r="J3" s="204" t="s">
        <v>174</v>
      </c>
    </row>
    <row r="4" spans="1:10" s="210" customFormat="1" ht="40.5">
      <c r="A4" s="205" t="s">
        <v>72</v>
      </c>
      <c r="B4" s="206">
        <f>speka_esosais_tarifs!J9</f>
        <v>0</v>
      </c>
      <c r="C4" s="207">
        <f>'faktiskās_izm (2020.g)'!J9</f>
        <v>0</v>
      </c>
      <c r="D4" s="206">
        <f>'faktiskās_izm_(2021.g)'!J9</f>
        <v>0</v>
      </c>
      <c r="E4" s="206">
        <f>'4.pielikums_TP'!J11</f>
        <v>0</v>
      </c>
      <c r="F4" s="208" t="e">
        <f t="shared" ref="F4:F9" si="0">(E4-B4)*100/B4</f>
        <v>#DIV/0!</v>
      </c>
      <c r="G4" s="208" t="e">
        <f t="shared" ref="G4:G9" si="1">(E4-C4)*100/C4</f>
        <v>#DIV/0!</v>
      </c>
      <c r="H4" s="208" t="e">
        <f t="shared" ref="H4:H9" si="2">(E4-D4)*100/D4</f>
        <v>#DIV/0!</v>
      </c>
      <c r="I4" s="208" t="e">
        <f t="shared" ref="I4:I9" si="3">E4*100/$E$46</f>
        <v>#REF!</v>
      </c>
      <c r="J4" s="209"/>
    </row>
    <row r="5" spans="1:10" s="210" customFormat="1">
      <c r="A5" s="53" t="s">
        <v>74</v>
      </c>
      <c r="B5" s="206">
        <f>speka_esosais_tarifs!J10</f>
        <v>0</v>
      </c>
      <c r="C5" s="207">
        <f>'faktiskās_izm (2020.g)'!J10</f>
        <v>0</v>
      </c>
      <c r="D5" s="206">
        <f>'faktiskās_izm_(2021.g)'!J10</f>
        <v>0</v>
      </c>
      <c r="E5" s="206">
        <f>'4.pielikums_TP'!J12</f>
        <v>0</v>
      </c>
      <c r="F5" s="208" t="e">
        <f t="shared" si="0"/>
        <v>#DIV/0!</v>
      </c>
      <c r="G5" s="208" t="e">
        <f t="shared" si="1"/>
        <v>#DIV/0!</v>
      </c>
      <c r="H5" s="208" t="e">
        <f t="shared" si="2"/>
        <v>#DIV/0!</v>
      </c>
      <c r="I5" s="208" t="e">
        <f t="shared" si="3"/>
        <v>#REF!</v>
      </c>
      <c r="J5" s="211"/>
    </row>
    <row r="6" spans="1:10" s="214" customFormat="1">
      <c r="A6" s="212" t="s">
        <v>76</v>
      </c>
      <c r="B6" s="51">
        <f>speka_esosais_tarifs!J11</f>
        <v>0</v>
      </c>
      <c r="C6" s="207">
        <f>'faktiskās_izm (2020.g)'!J11</f>
        <v>0</v>
      </c>
      <c r="D6" s="51">
        <f>'faktiskās_izm_(2021.g)'!J11</f>
        <v>0</v>
      </c>
      <c r="E6" s="51">
        <f>'4.pielikums_TP'!J13</f>
        <v>0</v>
      </c>
      <c r="F6" s="213" t="e">
        <f t="shared" si="0"/>
        <v>#DIV/0!</v>
      </c>
      <c r="G6" s="208" t="e">
        <f t="shared" si="1"/>
        <v>#DIV/0!</v>
      </c>
      <c r="H6" s="213" t="e">
        <f t="shared" si="2"/>
        <v>#DIV/0!</v>
      </c>
      <c r="I6" s="213" t="e">
        <f t="shared" si="3"/>
        <v>#REF!</v>
      </c>
      <c r="J6" s="211"/>
    </row>
    <row r="7" spans="1:10" s="214" customFormat="1">
      <c r="A7" s="212" t="s">
        <v>78</v>
      </c>
      <c r="B7" s="51">
        <f>speka_esosais_tarifs!J12</f>
        <v>0</v>
      </c>
      <c r="C7" s="207">
        <f>'faktiskās_izm (2020.g)'!J12</f>
        <v>0</v>
      </c>
      <c r="D7" s="51">
        <f>'faktiskās_izm_(2021.g)'!J12</f>
        <v>0</v>
      </c>
      <c r="E7" s="51">
        <f>'4.pielikums_TP'!J14</f>
        <v>0</v>
      </c>
      <c r="F7" s="213" t="e">
        <f t="shared" si="0"/>
        <v>#DIV/0!</v>
      </c>
      <c r="G7" s="208" t="e">
        <f t="shared" si="1"/>
        <v>#DIV/0!</v>
      </c>
      <c r="H7" s="213" t="e">
        <f t="shared" si="2"/>
        <v>#DIV/0!</v>
      </c>
      <c r="I7" s="213" t="e">
        <f t="shared" si="3"/>
        <v>#REF!</v>
      </c>
      <c r="J7" s="211"/>
    </row>
    <row r="8" spans="1:10" s="214" customFormat="1">
      <c r="A8" s="212" t="s">
        <v>80</v>
      </c>
      <c r="B8" s="51">
        <f>speka_esosais_tarifs!J13</f>
        <v>0</v>
      </c>
      <c r="C8" s="207">
        <f>'faktiskās_izm (2020.g)'!J13</f>
        <v>0</v>
      </c>
      <c r="D8" s="51">
        <f>'faktiskās_izm_(2021.g)'!J13</f>
        <v>0</v>
      </c>
      <c r="E8" s="51">
        <f>'4.pielikums_TP'!J15</f>
        <v>0</v>
      </c>
      <c r="F8" s="213" t="e">
        <f t="shared" si="0"/>
        <v>#DIV/0!</v>
      </c>
      <c r="G8" s="208" t="e">
        <f t="shared" si="1"/>
        <v>#DIV/0!</v>
      </c>
      <c r="H8" s="213" t="e">
        <f t="shared" si="2"/>
        <v>#DIV/0!</v>
      </c>
      <c r="I8" s="213" t="e">
        <f t="shared" si="3"/>
        <v>#REF!</v>
      </c>
      <c r="J8" s="211"/>
    </row>
    <row r="9" spans="1:10" s="210" customFormat="1" ht="26">
      <c r="A9" s="53" t="s">
        <v>82</v>
      </c>
      <c r="B9" s="206">
        <f>speka_esosais_tarifs!J14</f>
        <v>0</v>
      </c>
      <c r="C9" s="207">
        <f>'faktiskās_izm (2020.g)'!J14</f>
        <v>0</v>
      </c>
      <c r="D9" s="206">
        <f>'faktiskās_izm_(2021.g)'!J14</f>
        <v>0</v>
      </c>
      <c r="E9" s="206">
        <f>'4.pielikums_TP'!J16</f>
        <v>0</v>
      </c>
      <c r="F9" s="208" t="e">
        <f t="shared" si="0"/>
        <v>#DIV/0!</v>
      </c>
      <c r="G9" s="208" t="e">
        <f t="shared" si="1"/>
        <v>#DIV/0!</v>
      </c>
      <c r="H9" s="208" t="e">
        <f t="shared" si="2"/>
        <v>#DIV/0!</v>
      </c>
      <c r="I9" s="208" t="e">
        <f t="shared" si="3"/>
        <v>#REF!</v>
      </c>
      <c r="J9" s="211"/>
    </row>
    <row r="10" spans="1:10" s="214" customFormat="1" ht="6" customHeight="1">
      <c r="A10" s="212"/>
      <c r="B10" s="51"/>
      <c r="C10" s="215"/>
      <c r="D10" s="51"/>
      <c r="E10" s="51"/>
      <c r="F10" s="213"/>
      <c r="G10" s="208"/>
      <c r="H10" s="213"/>
      <c r="I10" s="213"/>
      <c r="J10" s="211"/>
    </row>
    <row r="11" spans="1:10" s="214" customFormat="1">
      <c r="A11" s="216" t="s">
        <v>175</v>
      </c>
      <c r="B11" s="51">
        <f>speka_esosais_tarifs!J16</f>
        <v>0</v>
      </c>
      <c r="C11" s="207">
        <f>'faktiskās_izm (2020.g)'!J16</f>
        <v>0</v>
      </c>
      <c r="D11" s="51">
        <f>'faktiskās_izm_(2021.g)'!J16</f>
        <v>0</v>
      </c>
      <c r="E11" s="51">
        <f>'4.pielikums_TP'!J20</f>
        <v>0</v>
      </c>
      <c r="F11" s="213" t="e">
        <f>(E11-B11)*100/B11</f>
        <v>#DIV/0!</v>
      </c>
      <c r="G11" s="208" t="e">
        <f>(E11-C11)*100/C11</f>
        <v>#DIV/0!</v>
      </c>
      <c r="H11" s="213" t="e">
        <f>(E11-D11)*100/D11</f>
        <v>#DIV/0!</v>
      </c>
      <c r="I11" s="213" t="e">
        <f>E11*100/$E$46</f>
        <v>#REF!</v>
      </c>
      <c r="J11" s="211"/>
    </row>
    <row r="12" spans="1:10" s="214" customFormat="1" ht="6" customHeight="1">
      <c r="A12" s="212"/>
      <c r="B12" s="51"/>
      <c r="C12" s="215"/>
      <c r="D12" s="51"/>
      <c r="E12" s="51"/>
      <c r="F12" s="213"/>
      <c r="G12" s="208"/>
      <c r="H12" s="213"/>
      <c r="I12" s="213"/>
      <c r="J12" s="217"/>
    </row>
    <row r="13" spans="1:10" s="210" customFormat="1" ht="13.5">
      <c r="A13" s="205" t="s">
        <v>85</v>
      </c>
      <c r="B13" s="206">
        <f>speka_esosais_tarifs!J18</f>
        <v>0</v>
      </c>
      <c r="C13" s="207">
        <f>'faktiskās_izm (2020.g)'!J18</f>
        <v>0</v>
      </c>
      <c r="D13" s="206">
        <f>'faktiskās_izm_(2021.g)'!J18</f>
        <v>0</v>
      </c>
      <c r="E13" s="206">
        <f>'4.pielikums_TP'!J22</f>
        <v>0</v>
      </c>
      <c r="F13" s="208" t="e">
        <f>(E13-B13)*100/B13</f>
        <v>#DIV/0!</v>
      </c>
      <c r="G13" s="208" t="e">
        <f>(E13-C13)*100/C13</f>
        <v>#DIV/0!</v>
      </c>
      <c r="H13" s="208" t="e">
        <f>(E13-D13)*100/D13</f>
        <v>#DIV/0!</v>
      </c>
      <c r="I13" s="208" t="e">
        <f>E13*100/$E$46</f>
        <v>#REF!</v>
      </c>
      <c r="J13" s="211"/>
    </row>
    <row r="14" spans="1:10" s="214" customFormat="1">
      <c r="A14" s="212" t="s">
        <v>87</v>
      </c>
      <c r="B14" s="51">
        <f>speka_esosais_tarifs!J19</f>
        <v>0</v>
      </c>
      <c r="C14" s="207">
        <f>'faktiskās_izm (2020.g)'!J19</f>
        <v>0</v>
      </c>
      <c r="D14" s="51">
        <f>'faktiskās_izm_(2021.g)'!J19</f>
        <v>0</v>
      </c>
      <c r="E14" s="51">
        <f>'4.pielikums_TP'!J23</f>
        <v>0</v>
      </c>
      <c r="F14" s="213" t="e">
        <f>(E14-B14)*100/B14</f>
        <v>#DIV/0!</v>
      </c>
      <c r="G14" s="208" t="e">
        <f>(E14-C14)*100/C14</f>
        <v>#DIV/0!</v>
      </c>
      <c r="H14" s="213" t="e">
        <f>(E14-D14)*100/D14</f>
        <v>#DIV/0!</v>
      </c>
      <c r="I14" s="213" t="e">
        <f>E14*100/$E$46</f>
        <v>#REF!</v>
      </c>
      <c r="J14" s="211"/>
    </row>
    <row r="15" spans="1:10" s="214" customFormat="1">
      <c r="A15" s="212" t="s">
        <v>538</v>
      </c>
      <c r="B15" s="51">
        <f>speka_esosais_tarifs!J20</f>
        <v>0</v>
      </c>
      <c r="C15" s="207">
        <f>'faktiskās_izm (2020.g)'!J20</f>
        <v>0</v>
      </c>
      <c r="D15" s="51">
        <f>'faktiskās_izm_(2021.g)'!J20</f>
        <v>0</v>
      </c>
      <c r="E15" s="51">
        <f>'4.pielikums_TP'!J24</f>
        <v>0</v>
      </c>
      <c r="F15" s="213" t="e">
        <f>(E15-B15)*100/B15</f>
        <v>#DIV/0!</v>
      </c>
      <c r="G15" s="208" t="e">
        <f>(E15-C15)*100/C15</f>
        <v>#DIV/0!</v>
      </c>
      <c r="H15" s="213" t="e">
        <f>(E15-D15)*100/D15</f>
        <v>#DIV/0!</v>
      </c>
      <c r="I15" s="213" t="e">
        <f>E15*100/$E$46</f>
        <v>#REF!</v>
      </c>
      <c r="J15" s="211"/>
    </row>
    <row r="16" spans="1:10" s="214" customFormat="1" ht="6" customHeight="1">
      <c r="A16" s="218"/>
      <c r="B16" s="51"/>
      <c r="C16" s="219"/>
      <c r="D16" s="51"/>
      <c r="E16" s="51"/>
      <c r="F16" s="213"/>
      <c r="G16" s="208"/>
      <c r="H16" s="213"/>
      <c r="I16" s="213"/>
      <c r="J16" s="211"/>
    </row>
    <row r="17" spans="1:10" s="210" customFormat="1" ht="27">
      <c r="A17" s="205" t="s">
        <v>90</v>
      </c>
      <c r="B17" s="206">
        <f>speka_esosais_tarifs!J22</f>
        <v>0</v>
      </c>
      <c r="C17" s="207">
        <f>'faktiskās_izm (2020.g)'!J22</f>
        <v>0</v>
      </c>
      <c r="D17" s="206">
        <f>'faktiskās_izm_(2021.g)'!J22</f>
        <v>0</v>
      </c>
      <c r="E17" s="206">
        <f>'4.pielikums_TP'!J26</f>
        <v>0</v>
      </c>
      <c r="F17" s="208" t="e">
        <f>(E17-B17)*100/B17</f>
        <v>#DIV/0!</v>
      </c>
      <c r="G17" s="208" t="e">
        <f>(E17-C17)*100/C17</f>
        <v>#DIV/0!</v>
      </c>
      <c r="H17" s="208" t="e">
        <f>(E17-D17)*100/D17</f>
        <v>#DIV/0!</v>
      </c>
      <c r="I17" s="208" t="e">
        <f>E17*100/$E$46</f>
        <v>#REF!</v>
      </c>
      <c r="J17" s="220"/>
    </row>
    <row r="18" spans="1:10" s="214" customFormat="1" ht="6" customHeight="1">
      <c r="A18" s="212"/>
      <c r="B18" s="51"/>
      <c r="C18" s="221"/>
      <c r="D18" s="51"/>
      <c r="E18" s="51"/>
      <c r="F18" s="213"/>
      <c r="G18" s="208"/>
      <c r="H18" s="213"/>
      <c r="I18" s="213"/>
      <c r="J18" s="211"/>
    </row>
    <row r="19" spans="1:10" s="210" customFormat="1" ht="27">
      <c r="A19" s="205" t="s">
        <v>92</v>
      </c>
      <c r="B19" s="206">
        <f>speka_esosais_tarifs!J24</f>
        <v>0</v>
      </c>
      <c r="C19" s="207">
        <f>'faktiskās_izm (2020.g)'!J24</f>
        <v>0</v>
      </c>
      <c r="D19" s="206">
        <f>'faktiskās_izm_(2021.g)'!J24</f>
        <v>0</v>
      </c>
      <c r="E19" s="206">
        <f>'4.pielikums_TP'!J28</f>
        <v>0</v>
      </c>
      <c r="F19" s="208" t="e">
        <f t="shared" ref="F19:F38" si="4">(E19-B19)*100/B19</f>
        <v>#DIV/0!</v>
      </c>
      <c r="G19" s="208" t="e">
        <f t="shared" ref="G19:G38" si="5">(E19-C19)*100/C19</f>
        <v>#DIV/0!</v>
      </c>
      <c r="H19" s="208" t="e">
        <f t="shared" ref="H19:H38" si="6">(E19-D19)*100/D19</f>
        <v>#DIV/0!</v>
      </c>
      <c r="I19" s="208" t="e">
        <f t="shared" ref="I19:I38" si="7">E19*100/$E$46</f>
        <v>#REF!</v>
      </c>
      <c r="J19" s="211"/>
    </row>
    <row r="20" spans="1:10" s="214" customFormat="1" ht="36.75" customHeight="1">
      <c r="A20" s="212" t="s">
        <v>93</v>
      </c>
      <c r="B20" s="51" t="str">
        <f>speka_esosais_tarifs!J25</f>
        <v>x</v>
      </c>
      <c r="C20" s="222" t="str">
        <f>'faktiskās_izm (2020.g)'!J25</f>
        <v>x</v>
      </c>
      <c r="D20" s="51" t="str">
        <f>'faktiskās_izm_(2021.g)'!J25</f>
        <v>x</v>
      </c>
      <c r="E20" s="51" t="str">
        <f>'4.pielikums_TP'!J29</f>
        <v>x</v>
      </c>
      <c r="F20" s="213" t="e">
        <f t="shared" si="4"/>
        <v>#VALUE!</v>
      </c>
      <c r="G20" s="208" t="e">
        <f t="shared" si="5"/>
        <v>#VALUE!</v>
      </c>
      <c r="H20" s="213" t="e">
        <f t="shared" si="6"/>
        <v>#VALUE!</v>
      </c>
      <c r="I20" s="213" t="e">
        <f t="shared" si="7"/>
        <v>#VALUE!</v>
      </c>
      <c r="J20" s="211"/>
    </row>
    <row r="21" spans="1:10" s="214" customFormat="1" ht="52">
      <c r="A21" s="212" t="s">
        <v>95</v>
      </c>
      <c r="B21" s="51">
        <f>speka_esosais_tarifs!J26</f>
        <v>0</v>
      </c>
      <c r="C21" s="222">
        <f>'faktiskās_izm (2020.g)'!J26</f>
        <v>0</v>
      </c>
      <c r="D21" s="51">
        <f>'faktiskās_izm_(2021.g)'!J26</f>
        <v>0</v>
      </c>
      <c r="E21" s="51">
        <f>'4.pielikums_TP'!J30</f>
        <v>0</v>
      </c>
      <c r="F21" s="213" t="e">
        <f t="shared" si="4"/>
        <v>#DIV/0!</v>
      </c>
      <c r="G21" s="208" t="e">
        <f t="shared" si="5"/>
        <v>#DIV/0!</v>
      </c>
      <c r="H21" s="213" t="e">
        <f t="shared" si="6"/>
        <v>#DIV/0!</v>
      </c>
      <c r="I21" s="213" t="e">
        <f t="shared" si="7"/>
        <v>#REF!</v>
      </c>
      <c r="J21" s="211"/>
    </row>
    <row r="22" spans="1:10" s="214" customFormat="1" ht="27" customHeight="1">
      <c r="A22" s="120" t="s">
        <v>176</v>
      </c>
      <c r="B22" s="51">
        <f>speka_esosais_tarifs!J27</f>
        <v>0</v>
      </c>
      <c r="C22" s="207">
        <f>'faktiskās_izm (2020.g)'!J27</f>
        <v>0</v>
      </c>
      <c r="D22" s="51">
        <f>'faktiskās_izm_(2021.g)'!J27</f>
        <v>0</v>
      </c>
      <c r="E22" s="51">
        <f>'4.pielikums_TP'!J31</f>
        <v>0</v>
      </c>
      <c r="F22" s="213" t="e">
        <f t="shared" si="4"/>
        <v>#DIV/0!</v>
      </c>
      <c r="G22" s="208" t="e">
        <f t="shared" si="5"/>
        <v>#DIV/0!</v>
      </c>
      <c r="H22" s="213" t="e">
        <f t="shared" si="6"/>
        <v>#DIV/0!</v>
      </c>
      <c r="I22" s="213" t="e">
        <f t="shared" si="7"/>
        <v>#REF!</v>
      </c>
      <c r="J22" s="211"/>
    </row>
    <row r="23" spans="1:10" s="214" customFormat="1">
      <c r="A23" s="99" t="s">
        <v>99</v>
      </c>
      <c r="B23" s="51">
        <f>speka_esosais_tarifs!J28</f>
        <v>0</v>
      </c>
      <c r="C23" s="207">
        <f>'faktiskās_izm (2020.g)'!J28</f>
        <v>0</v>
      </c>
      <c r="D23" s="51">
        <f>'faktiskās_izm_(2021.g)'!J28</f>
        <v>0</v>
      </c>
      <c r="E23" s="51">
        <f>'4.pielikums_TP'!J32</f>
        <v>0</v>
      </c>
      <c r="F23" s="213" t="e">
        <f t="shared" si="4"/>
        <v>#DIV/0!</v>
      </c>
      <c r="G23" s="208" t="e">
        <f t="shared" si="5"/>
        <v>#DIV/0!</v>
      </c>
      <c r="H23" s="213" t="e">
        <f t="shared" si="6"/>
        <v>#DIV/0!</v>
      </c>
      <c r="I23" s="213" t="e">
        <f t="shared" si="7"/>
        <v>#REF!</v>
      </c>
      <c r="J23" s="211"/>
    </row>
    <row r="24" spans="1:10" s="214" customFormat="1" ht="24.75" customHeight="1">
      <c r="A24" s="120" t="s">
        <v>101</v>
      </c>
      <c r="B24" s="51">
        <f>speka_esosais_tarifs!J29</f>
        <v>0</v>
      </c>
      <c r="C24" s="207">
        <f>'faktiskās_izm (2020.g)'!J29</f>
        <v>0</v>
      </c>
      <c r="D24" s="51">
        <f>'faktiskās_izm_(2021.g)'!J29</f>
        <v>0</v>
      </c>
      <c r="E24" s="51">
        <f>'4.pielikums_TP'!J33</f>
        <v>0</v>
      </c>
      <c r="F24" s="213" t="e">
        <f t="shared" si="4"/>
        <v>#DIV/0!</v>
      </c>
      <c r="G24" s="208" t="e">
        <f t="shared" si="5"/>
        <v>#DIV/0!</v>
      </c>
      <c r="H24" s="213" t="e">
        <f t="shared" si="6"/>
        <v>#DIV/0!</v>
      </c>
      <c r="I24" s="213" t="e">
        <f t="shared" si="7"/>
        <v>#REF!</v>
      </c>
      <c r="J24" s="211"/>
    </row>
    <row r="25" spans="1:10" s="214" customFormat="1">
      <c r="A25" s="99" t="s">
        <v>103</v>
      </c>
      <c r="B25" s="51">
        <f>speka_esosais_tarifs!J30</f>
        <v>0</v>
      </c>
      <c r="C25" s="207">
        <f>'faktiskās_izm (2020.g)'!J30</f>
        <v>0</v>
      </c>
      <c r="D25" s="51">
        <f>'faktiskās_izm_(2021.g)'!J30</f>
        <v>0</v>
      </c>
      <c r="E25" s="51">
        <f>'4.pielikums_TP'!J34</f>
        <v>0</v>
      </c>
      <c r="F25" s="213" t="e">
        <f t="shared" si="4"/>
        <v>#DIV/0!</v>
      </c>
      <c r="G25" s="208" t="e">
        <f t="shared" si="5"/>
        <v>#DIV/0!</v>
      </c>
      <c r="H25" s="213" t="e">
        <f t="shared" si="6"/>
        <v>#DIV/0!</v>
      </c>
      <c r="I25" s="213" t="e">
        <f t="shared" si="7"/>
        <v>#REF!</v>
      </c>
      <c r="J25" s="211"/>
    </row>
    <row r="26" spans="1:10" s="214" customFormat="1" ht="15.65" customHeight="1">
      <c r="A26" s="99" t="s">
        <v>105</v>
      </c>
      <c r="B26" s="51">
        <f>speka_esosais_tarifs!J31</f>
        <v>0</v>
      </c>
      <c r="C26" s="207">
        <f>'faktiskās_izm (2020.g)'!J31</f>
        <v>0</v>
      </c>
      <c r="D26" s="51">
        <f>'faktiskās_izm_(2021.g)'!J31</f>
        <v>0</v>
      </c>
      <c r="E26" s="51">
        <f>'4.pielikums_TP'!J35</f>
        <v>0</v>
      </c>
      <c r="F26" s="213" t="e">
        <f t="shared" si="4"/>
        <v>#DIV/0!</v>
      </c>
      <c r="G26" s="208" t="e">
        <f t="shared" si="5"/>
        <v>#DIV/0!</v>
      </c>
      <c r="H26" s="213" t="e">
        <f t="shared" si="6"/>
        <v>#DIV/0!</v>
      </c>
      <c r="I26" s="213" t="e">
        <f t="shared" si="7"/>
        <v>#REF!</v>
      </c>
      <c r="J26" s="211"/>
    </row>
    <row r="27" spans="1:10" s="214" customFormat="1">
      <c r="A27" s="99" t="s">
        <v>107</v>
      </c>
      <c r="B27" s="51">
        <f>speka_esosais_tarifs!J32</f>
        <v>0</v>
      </c>
      <c r="C27" s="207">
        <f>'faktiskās_izm (2020.g)'!J32</f>
        <v>0</v>
      </c>
      <c r="D27" s="51">
        <f>'faktiskās_izm_(2021.g)'!J32</f>
        <v>0</v>
      </c>
      <c r="E27" s="51">
        <f>'4.pielikums_TP'!J36</f>
        <v>0</v>
      </c>
      <c r="F27" s="213" t="e">
        <f t="shared" si="4"/>
        <v>#DIV/0!</v>
      </c>
      <c r="G27" s="208" t="e">
        <f t="shared" si="5"/>
        <v>#DIV/0!</v>
      </c>
      <c r="H27" s="213" t="e">
        <f t="shared" si="6"/>
        <v>#DIV/0!</v>
      </c>
      <c r="I27" s="213" t="e">
        <f t="shared" si="7"/>
        <v>#REF!</v>
      </c>
      <c r="J27" s="211"/>
    </row>
    <row r="28" spans="1:10" s="214" customFormat="1">
      <c r="A28" s="99" t="s">
        <v>109</v>
      </c>
      <c r="B28" s="51">
        <f>speka_esosais_tarifs!J33</f>
        <v>0</v>
      </c>
      <c r="C28" s="207">
        <f>'faktiskās_izm (2020.g)'!J33</f>
        <v>0</v>
      </c>
      <c r="D28" s="51">
        <f>'faktiskās_izm_(2021.g)'!J33</f>
        <v>0</v>
      </c>
      <c r="E28" s="51">
        <f>'4.pielikums_TP'!J37</f>
        <v>0</v>
      </c>
      <c r="F28" s="213" t="e">
        <f t="shared" si="4"/>
        <v>#DIV/0!</v>
      </c>
      <c r="G28" s="208" t="e">
        <f t="shared" si="5"/>
        <v>#DIV/0!</v>
      </c>
      <c r="H28" s="213" t="e">
        <f t="shared" si="6"/>
        <v>#DIV/0!</v>
      </c>
      <c r="I28" s="213" t="e">
        <f t="shared" si="7"/>
        <v>#REF!</v>
      </c>
      <c r="J28" s="211"/>
    </row>
    <row r="29" spans="1:10" s="214" customFormat="1">
      <c r="A29" s="99" t="s">
        <v>111</v>
      </c>
      <c r="B29" s="51">
        <f>speka_esosais_tarifs!J34</f>
        <v>0</v>
      </c>
      <c r="C29" s="207">
        <f>'faktiskās_izm (2020.g)'!J34</f>
        <v>0</v>
      </c>
      <c r="D29" s="51">
        <f>'faktiskās_izm_(2021.g)'!J34</f>
        <v>0</v>
      </c>
      <c r="E29" s="51">
        <f>'4.pielikums_TP'!J38</f>
        <v>0</v>
      </c>
      <c r="F29" s="213" t="e">
        <f t="shared" si="4"/>
        <v>#DIV/0!</v>
      </c>
      <c r="G29" s="208" t="e">
        <f t="shared" si="5"/>
        <v>#DIV/0!</v>
      </c>
      <c r="H29" s="213" t="e">
        <f t="shared" si="6"/>
        <v>#DIV/0!</v>
      </c>
      <c r="I29" s="213" t="e">
        <f t="shared" si="7"/>
        <v>#REF!</v>
      </c>
      <c r="J29" s="211"/>
    </row>
    <row r="30" spans="1:10" s="214" customFormat="1">
      <c r="A30" s="99" t="s">
        <v>113</v>
      </c>
      <c r="B30" s="51">
        <f>speka_esosais_tarifs!J35</f>
        <v>0</v>
      </c>
      <c r="C30" s="207">
        <f>'faktiskās_izm (2020.g)'!J35</f>
        <v>0</v>
      </c>
      <c r="D30" s="51">
        <f>'faktiskās_izm_(2021.g)'!J35</f>
        <v>0</v>
      </c>
      <c r="E30" s="51">
        <f>'4.pielikums_TP'!J39</f>
        <v>0</v>
      </c>
      <c r="F30" s="213" t="e">
        <f t="shared" si="4"/>
        <v>#DIV/0!</v>
      </c>
      <c r="G30" s="208" t="e">
        <f t="shared" si="5"/>
        <v>#DIV/0!</v>
      </c>
      <c r="H30" s="213" t="e">
        <f t="shared" si="6"/>
        <v>#DIV/0!</v>
      </c>
      <c r="I30" s="213" t="e">
        <f t="shared" si="7"/>
        <v>#REF!</v>
      </c>
      <c r="J30" s="211"/>
    </row>
    <row r="31" spans="1:10" s="214" customFormat="1">
      <c r="A31" s="99" t="s">
        <v>115</v>
      </c>
      <c r="B31" s="51">
        <f>speka_esosais_tarifs!J36</f>
        <v>0</v>
      </c>
      <c r="C31" s="207">
        <f>'faktiskās_izm (2020.g)'!J36</f>
        <v>0</v>
      </c>
      <c r="D31" s="51">
        <f>'faktiskās_izm_(2021.g)'!J36</f>
        <v>0</v>
      </c>
      <c r="E31" s="51">
        <f>'4.pielikums_TP'!J40</f>
        <v>0</v>
      </c>
      <c r="F31" s="213" t="e">
        <f t="shared" si="4"/>
        <v>#DIV/0!</v>
      </c>
      <c r="G31" s="208" t="e">
        <f t="shared" si="5"/>
        <v>#DIV/0!</v>
      </c>
      <c r="H31" s="213" t="e">
        <f t="shared" si="6"/>
        <v>#DIV/0!</v>
      </c>
      <c r="I31" s="213" t="e">
        <f t="shared" si="7"/>
        <v>#REF!</v>
      </c>
      <c r="J31" s="211"/>
    </row>
    <row r="32" spans="1:10" s="214" customFormat="1" ht="13.5" customHeight="1">
      <c r="A32" s="99" t="s">
        <v>117</v>
      </c>
      <c r="B32" s="51">
        <f>speka_esosais_tarifs!J37</f>
        <v>0</v>
      </c>
      <c r="C32" s="207">
        <f>'faktiskās_izm (2020.g)'!J37</f>
        <v>0</v>
      </c>
      <c r="D32" s="51">
        <f>'faktiskās_izm_(2021.g)'!J37</f>
        <v>0</v>
      </c>
      <c r="E32" s="51">
        <f>'4.pielikums_TP'!J41</f>
        <v>0</v>
      </c>
      <c r="F32" s="213" t="e">
        <f t="shared" si="4"/>
        <v>#DIV/0!</v>
      </c>
      <c r="G32" s="208" t="e">
        <f t="shared" si="5"/>
        <v>#DIV/0!</v>
      </c>
      <c r="H32" s="213" t="e">
        <f t="shared" si="6"/>
        <v>#DIV/0!</v>
      </c>
      <c r="I32" s="213" t="e">
        <f t="shared" si="7"/>
        <v>#REF!</v>
      </c>
      <c r="J32" s="211"/>
    </row>
    <row r="33" spans="1:10" s="214" customFormat="1" ht="15.65" customHeight="1">
      <c r="A33" s="99" t="s">
        <v>119</v>
      </c>
      <c r="B33" s="51">
        <f>speka_esosais_tarifs!J38</f>
        <v>0</v>
      </c>
      <c r="C33" s="207">
        <f>'faktiskās_izm (2020.g)'!J38</f>
        <v>0</v>
      </c>
      <c r="D33" s="51">
        <f>'faktiskās_izm_(2021.g)'!J38</f>
        <v>0</v>
      </c>
      <c r="E33" s="51">
        <f>'4.pielikums_TP'!J42</f>
        <v>0</v>
      </c>
      <c r="F33" s="213" t="e">
        <f t="shared" si="4"/>
        <v>#DIV/0!</v>
      </c>
      <c r="G33" s="208" t="e">
        <f t="shared" si="5"/>
        <v>#DIV/0!</v>
      </c>
      <c r="H33" s="213" t="e">
        <f t="shared" si="6"/>
        <v>#DIV/0!</v>
      </c>
      <c r="I33" s="213" t="e">
        <f t="shared" si="7"/>
        <v>#REF!</v>
      </c>
      <c r="J33" s="220"/>
    </row>
    <row r="34" spans="1:10" s="214" customFormat="1">
      <c r="A34" s="99" t="s">
        <v>121</v>
      </c>
      <c r="B34" s="51">
        <f>speka_esosais_tarifs!J39</f>
        <v>0</v>
      </c>
      <c r="C34" s="207">
        <f>'faktiskās_izm (2020.g)'!J39</f>
        <v>0</v>
      </c>
      <c r="D34" s="51">
        <f>'faktiskās_izm_(2021.g)'!J39</f>
        <v>0</v>
      </c>
      <c r="E34" s="51">
        <f>'4.pielikums_TP'!J43</f>
        <v>0</v>
      </c>
      <c r="F34" s="213" t="e">
        <f t="shared" si="4"/>
        <v>#DIV/0!</v>
      </c>
      <c r="G34" s="208" t="e">
        <f t="shared" si="5"/>
        <v>#DIV/0!</v>
      </c>
      <c r="H34" s="213" t="e">
        <f t="shared" si="6"/>
        <v>#DIV/0!</v>
      </c>
      <c r="I34" s="213" t="e">
        <f t="shared" si="7"/>
        <v>#REF!</v>
      </c>
      <c r="J34" s="220"/>
    </row>
    <row r="35" spans="1:10" s="565" customFormat="1">
      <c r="A35" s="559" t="s">
        <v>448</v>
      </c>
      <c r="B35" s="566">
        <f>speka_esosais_tarifs!J40</f>
        <v>0</v>
      </c>
      <c r="C35" s="567">
        <f>'faktiskās_izm (2020.g)'!J40</f>
        <v>0</v>
      </c>
      <c r="D35" s="566">
        <f>'faktiskās_izm_(2021.g)'!J40</f>
        <v>0</v>
      </c>
      <c r="E35" s="566">
        <f>'4.pielikums_TP'!J44</f>
        <v>0</v>
      </c>
      <c r="F35" s="568" t="e">
        <f t="shared" ref="F35:F36" si="8">(E35-B35)*100/B35</f>
        <v>#DIV/0!</v>
      </c>
      <c r="G35" s="569" t="e">
        <f t="shared" ref="G35:G36" si="9">(E35-C35)*100/C35</f>
        <v>#DIV/0!</v>
      </c>
      <c r="H35" s="568" t="e">
        <f t="shared" ref="H35:H36" si="10">(E35-D35)*100/D35</f>
        <v>#DIV/0!</v>
      </c>
      <c r="I35" s="568" t="e">
        <f t="shared" ref="I35:I36" si="11">E35*100/$E$46</f>
        <v>#REF!</v>
      </c>
      <c r="J35" s="564"/>
    </row>
    <row r="36" spans="1:10" s="565" customFormat="1">
      <c r="A36" s="559" t="s">
        <v>449</v>
      </c>
      <c r="B36" s="566">
        <f>speka_esosais_tarifs!J41</f>
        <v>0</v>
      </c>
      <c r="C36" s="567">
        <f>'faktiskās_izm (2020.g)'!J41</f>
        <v>0</v>
      </c>
      <c r="D36" s="566">
        <f>'faktiskās_izm_(2021.g)'!J41</f>
        <v>0</v>
      </c>
      <c r="E36" s="566">
        <f>'4.pielikums_TP'!J45</f>
        <v>0</v>
      </c>
      <c r="F36" s="568" t="e">
        <f t="shared" si="8"/>
        <v>#DIV/0!</v>
      </c>
      <c r="G36" s="569" t="e">
        <f t="shared" si="9"/>
        <v>#DIV/0!</v>
      </c>
      <c r="H36" s="568" t="e">
        <f t="shared" si="10"/>
        <v>#DIV/0!</v>
      </c>
      <c r="I36" s="568" t="e">
        <f t="shared" si="11"/>
        <v>#REF!</v>
      </c>
      <c r="J36" s="564"/>
    </row>
    <row r="37" spans="1:10" s="214" customFormat="1">
      <c r="A37" s="99" t="s">
        <v>123</v>
      </c>
      <c r="B37" s="51">
        <f>speka_esosais_tarifs!J42</f>
        <v>0</v>
      </c>
      <c r="C37" s="207">
        <f>'faktiskās_izm (2020.g)'!J42</f>
        <v>0</v>
      </c>
      <c r="D37" s="51">
        <f>'faktiskās_izm_(2021.g)'!J42</f>
        <v>0</v>
      </c>
      <c r="E37" s="51">
        <f>'4.pielikums_TP'!J46</f>
        <v>0</v>
      </c>
      <c r="F37" s="213" t="e">
        <f t="shared" si="4"/>
        <v>#DIV/0!</v>
      </c>
      <c r="G37" s="208" t="e">
        <f t="shared" si="5"/>
        <v>#DIV/0!</v>
      </c>
      <c r="H37" s="213" t="e">
        <f t="shared" si="6"/>
        <v>#DIV/0!</v>
      </c>
      <c r="I37" s="213" t="e">
        <f t="shared" si="7"/>
        <v>#REF!</v>
      </c>
      <c r="J37" s="217"/>
    </row>
    <row r="38" spans="1:10" s="214" customFormat="1">
      <c r="A38" s="218" t="s">
        <v>125</v>
      </c>
      <c r="B38" s="51">
        <f>speka_esosais_tarifs!J43</f>
        <v>0</v>
      </c>
      <c r="C38" s="207">
        <f>'faktiskās_izm (2020.g)'!J43</f>
        <v>0</v>
      </c>
      <c r="D38" s="51">
        <f>'faktiskās_izm_(2021.g)'!J43</f>
        <v>0</v>
      </c>
      <c r="E38" s="51">
        <f>'4.pielikums_TP'!J47</f>
        <v>0</v>
      </c>
      <c r="F38" s="213" t="e">
        <f t="shared" si="4"/>
        <v>#DIV/0!</v>
      </c>
      <c r="G38" s="208" t="e">
        <f t="shared" si="5"/>
        <v>#DIV/0!</v>
      </c>
      <c r="H38" s="213" t="e">
        <f t="shared" si="6"/>
        <v>#DIV/0!</v>
      </c>
      <c r="I38" s="213" t="e">
        <f t="shared" si="7"/>
        <v>#REF!</v>
      </c>
      <c r="J38" s="211"/>
    </row>
    <row r="39" spans="1:10" s="214" customFormat="1" ht="6" customHeight="1">
      <c r="A39" s="218"/>
      <c r="B39" s="51"/>
      <c r="C39" s="51"/>
      <c r="D39" s="51"/>
      <c r="E39" s="51"/>
      <c r="F39" s="213"/>
      <c r="G39" s="208"/>
      <c r="H39" s="213"/>
      <c r="I39" s="213"/>
      <c r="J39" s="211"/>
    </row>
    <row r="40" spans="1:10" s="210" customFormat="1" ht="13.5">
      <c r="A40" s="205" t="s">
        <v>127</v>
      </c>
      <c r="B40" s="206">
        <f>speka_esosais_tarifs!J47</f>
        <v>0</v>
      </c>
      <c r="C40" s="206">
        <f>'faktiskās_izm (2020.g)'!J47</f>
        <v>0</v>
      </c>
      <c r="D40" s="206">
        <f>'faktiskās_izm_(2021.g)'!J47</f>
        <v>0</v>
      </c>
      <c r="E40" s="206">
        <f>'4.pielikums_TP'!J51</f>
        <v>0</v>
      </c>
      <c r="F40" s="208" t="e">
        <f>(E40-B40)*100/B40</f>
        <v>#DIV/0!</v>
      </c>
      <c r="G40" s="208" t="e">
        <f>(E40-C40)*100/C40</f>
        <v>#DIV/0!</v>
      </c>
      <c r="H40" s="208" t="e">
        <f>(E40-D40)*100/D40</f>
        <v>#DIV/0!</v>
      </c>
      <c r="I40" s="208" t="e">
        <f>E40*100/$E$46</f>
        <v>#REF!</v>
      </c>
      <c r="J40" s="211"/>
    </row>
    <row r="41" spans="1:10" s="214" customFormat="1" ht="6" customHeight="1">
      <c r="A41" s="212"/>
      <c r="B41" s="51"/>
      <c r="C41" s="51"/>
      <c r="D41" s="51"/>
      <c r="E41" s="51"/>
      <c r="F41" s="213"/>
      <c r="G41" s="208"/>
      <c r="H41" s="213"/>
      <c r="I41" s="213"/>
      <c r="J41" s="211"/>
    </row>
    <row r="42" spans="1:10" s="210" customFormat="1" ht="31.15" customHeight="1">
      <c r="A42" s="205" t="s">
        <v>128</v>
      </c>
      <c r="B42" s="206">
        <f>speka_esosais_tarifs!J49</f>
        <v>0</v>
      </c>
      <c r="C42" s="206">
        <f>'faktiskās_izm (2020.g)'!J49</f>
        <v>0</v>
      </c>
      <c r="D42" s="206">
        <f>'faktiskās_izm_(2021.g)'!J49</f>
        <v>0</v>
      </c>
      <c r="E42" s="206" t="e">
        <f>'4.pielikums_TP'!#REF!</f>
        <v>#REF!</v>
      </c>
      <c r="F42" s="208" t="e">
        <f>(E42-B42)*100/B42</f>
        <v>#REF!</v>
      </c>
      <c r="G42" s="208" t="e">
        <f>(E42-C42)*100/C42</f>
        <v>#REF!</v>
      </c>
      <c r="H42" s="208" t="e">
        <f>(E42-D42)*100/D42</f>
        <v>#REF!</v>
      </c>
      <c r="I42" s="208" t="e">
        <f>E42*100/$E$46</f>
        <v>#REF!</v>
      </c>
      <c r="J42" s="223"/>
    </row>
    <row r="43" spans="1:10" s="210" customFormat="1" ht="6" customHeight="1">
      <c r="A43" s="205"/>
      <c r="B43" s="206"/>
      <c r="C43" s="206"/>
      <c r="D43" s="206"/>
      <c r="E43" s="206"/>
      <c r="F43" s="208"/>
      <c r="G43" s="208"/>
      <c r="H43" s="208"/>
      <c r="I43" s="208"/>
      <c r="J43" s="223"/>
    </row>
    <row r="44" spans="1:10" s="210" customFormat="1" ht="31.15" customHeight="1">
      <c r="A44" s="205" t="s">
        <v>130</v>
      </c>
      <c r="B44" s="206">
        <f>speka_esosais_tarifs!J51</f>
        <v>0</v>
      </c>
      <c r="C44" s="206">
        <f>'faktiskās_izm (2020.g)'!J51</f>
        <v>0</v>
      </c>
      <c r="D44" s="206">
        <f>'faktiskās_izm_(2021.g)'!J51</f>
        <v>0</v>
      </c>
      <c r="E44" s="206">
        <f>'4.pielikums_TP'!J54</f>
        <v>0</v>
      </c>
      <c r="F44" s="208" t="e">
        <f>(E44-B44)*100/B44</f>
        <v>#DIV/0!</v>
      </c>
      <c r="G44" s="208" t="e">
        <f>(E44-C44)*100/C44</f>
        <v>#DIV/0!</v>
      </c>
      <c r="H44" s="208" t="e">
        <f>(E44-D44)*100/D44</f>
        <v>#DIV/0!</v>
      </c>
      <c r="I44" s="208"/>
      <c r="J44" s="223"/>
    </row>
    <row r="45" spans="1:10" s="214" customFormat="1" ht="6" customHeight="1">
      <c r="A45" s="212"/>
      <c r="B45" s="51"/>
      <c r="C45" s="51"/>
      <c r="D45" s="51"/>
      <c r="E45" s="51"/>
      <c r="F45" s="213"/>
      <c r="G45" s="208"/>
      <c r="H45" s="213"/>
      <c r="I45" s="213"/>
      <c r="J45" s="211"/>
    </row>
    <row r="46" spans="1:10" s="225" customFormat="1">
      <c r="A46" s="216" t="s">
        <v>62</v>
      </c>
      <c r="B46" s="51">
        <f>speka_esosais_tarifs!J53</f>
        <v>0</v>
      </c>
      <c r="C46" s="51">
        <f>'faktiskās_izm (2020.g)'!J53</f>
        <v>0</v>
      </c>
      <c r="D46" s="51">
        <f>'faktiskās_izm_(2021.g)'!J53</f>
        <v>0</v>
      </c>
      <c r="E46" s="51" t="e">
        <f>'4.pielikums_TP'!#REF!</f>
        <v>#REF!</v>
      </c>
      <c r="F46" s="213" t="e">
        <f>(E46-B46)*100/B46</f>
        <v>#REF!</v>
      </c>
      <c r="G46" s="208" t="e">
        <f>(E46-C46)*100/C46</f>
        <v>#REF!</v>
      </c>
      <c r="H46" s="213" t="e">
        <f>(E46-D46)*100/D46</f>
        <v>#REF!</v>
      </c>
      <c r="I46" s="213" t="e">
        <f>I4+I11+I40+I42</f>
        <v>#REF!</v>
      </c>
      <c r="J46" s="224"/>
    </row>
    <row r="47" spans="1:10" s="214" customFormat="1" ht="6" customHeight="1">
      <c r="A47" s="212"/>
      <c r="B47" s="51"/>
      <c r="C47" s="51"/>
      <c r="D47" s="51"/>
      <c r="E47" s="51"/>
      <c r="F47" s="213"/>
      <c r="G47" s="208"/>
      <c r="H47" s="213"/>
      <c r="I47" s="213"/>
      <c r="J47" s="211"/>
    </row>
    <row r="48" spans="1:10" s="214" customFormat="1">
      <c r="A48" s="50" t="s">
        <v>177</v>
      </c>
      <c r="B48" s="51">
        <f>speka_esosais_tarifs!J55</f>
        <v>0</v>
      </c>
      <c r="C48" s="51"/>
      <c r="D48" s="51"/>
      <c r="E48" s="226" t="e">
        <f>'4.pielikums_TP'!#REF!</f>
        <v>#REF!</v>
      </c>
      <c r="F48" s="213" t="e">
        <f>(E48-B48)*100/B48</f>
        <v>#REF!</v>
      </c>
      <c r="G48" s="208" t="e">
        <f>(E48-C48)*100/C48</f>
        <v>#REF!</v>
      </c>
      <c r="H48" s="213" t="s">
        <v>157</v>
      </c>
      <c r="I48" s="213"/>
      <c r="J48" s="211"/>
    </row>
    <row r="49" spans="1:10" s="214" customFormat="1" ht="6" customHeight="1">
      <c r="A49" s="212"/>
      <c r="B49" s="51"/>
      <c r="C49" s="51"/>
      <c r="D49" s="51"/>
      <c r="E49" s="51"/>
      <c r="F49" s="213"/>
      <c r="G49" s="208"/>
      <c r="H49" s="213"/>
      <c r="I49" s="213"/>
      <c r="J49" s="211"/>
    </row>
    <row r="50" spans="1:10" s="225" customFormat="1" ht="15.65" customHeight="1">
      <c r="A50" s="216" t="s">
        <v>178</v>
      </c>
      <c r="B50" s="51">
        <f>speka_esosais_tarifs!J57</f>
        <v>0</v>
      </c>
      <c r="C50" s="51">
        <f>'faktiskās_izm (2020.g)'!J57</f>
        <v>0</v>
      </c>
      <c r="D50" s="51">
        <f>'faktiskās_izm_(2021.g)'!J57</f>
        <v>0</v>
      </c>
      <c r="E50" s="51" t="e">
        <f>'4.pielikums_TP'!J59</f>
        <v>#VALUE!</v>
      </c>
      <c r="F50" s="213" t="e">
        <f>(E50-B50)*100/B50</f>
        <v>#VALUE!</v>
      </c>
      <c r="G50" s="208" t="e">
        <f>(E50-C50)*100/C50</f>
        <v>#VALUE!</v>
      </c>
      <c r="H50" s="213" t="e">
        <f>(E50-D50)*100/D50</f>
        <v>#VALUE!</v>
      </c>
      <c r="I50" s="213"/>
      <c r="J50" s="227"/>
    </row>
    <row r="51" spans="1:10" s="229" customFormat="1" ht="27" customHeight="1">
      <c r="A51" s="50" t="s">
        <v>485</v>
      </c>
      <c r="B51" s="51">
        <f>speka_esosais_tarifs!J61</f>
        <v>0</v>
      </c>
      <c r="C51" s="51">
        <f>'faktiskās_izm (2020.g)'!J61</f>
        <v>0</v>
      </c>
      <c r="D51" s="51">
        <f>'faktiskās_izm_(2021.g)'!J61</f>
        <v>0</v>
      </c>
      <c r="E51" s="51">
        <f>'4.pielikums_TP'!J63</f>
        <v>0</v>
      </c>
      <c r="F51" s="213" t="e">
        <f>(E51-B51)*100/B51</f>
        <v>#DIV/0!</v>
      </c>
      <c r="G51" s="208" t="e">
        <f>(E51-C51)*100/C51</f>
        <v>#DIV/0!</v>
      </c>
      <c r="H51" s="213" t="e">
        <f>(E51-D51)*100/D51</f>
        <v>#DIV/0!</v>
      </c>
      <c r="I51" s="213"/>
      <c r="J51" s="228"/>
    </row>
    <row r="52" spans="1:10" s="232" customFormat="1" ht="15.65" customHeight="1">
      <c r="A52" s="201" t="s">
        <v>484</v>
      </c>
      <c r="B52" s="230" t="e">
        <f>B50/B51</f>
        <v>#DIV/0!</v>
      </c>
      <c r="C52" s="230" t="e">
        <f>'faktiskās_izm (2020.g)'!J64</f>
        <v>#DIV/0!</v>
      </c>
      <c r="D52" s="230" t="e">
        <f>ROUND(D50/D51,2)</f>
        <v>#DIV/0!</v>
      </c>
      <c r="E52" s="230" t="e">
        <f>ROUND(E50/E51,2)</f>
        <v>#VALUE!</v>
      </c>
      <c r="F52" s="213" t="e">
        <f>(E52-B52)*100/B52</f>
        <v>#VALUE!</v>
      </c>
      <c r="G52" s="208" t="e">
        <f>(E52-C52)*100/C52</f>
        <v>#VALUE!</v>
      </c>
      <c r="H52" s="213" t="e">
        <f>(E52-D52)*100/D52</f>
        <v>#VALUE!</v>
      </c>
      <c r="I52" s="213"/>
      <c r="J52" s="231"/>
    </row>
    <row r="53" spans="1:10">
      <c r="A53" s="233"/>
      <c r="B53" s="234"/>
      <c r="C53" s="234"/>
      <c r="D53" s="234"/>
      <c r="E53" s="234"/>
      <c r="F53" s="235"/>
      <c r="G53" s="235"/>
      <c r="H53" s="235"/>
      <c r="I53" s="235"/>
      <c r="J53" s="236"/>
    </row>
    <row r="54" spans="1:10">
      <c r="A54" s="237" t="s">
        <v>179</v>
      </c>
      <c r="B54" s="238">
        <f>B4+B11+B40+B42-B44</f>
        <v>0</v>
      </c>
      <c r="C54" s="238">
        <f>C4+C11+C40+C42-C44</f>
        <v>0</v>
      </c>
      <c r="D54" s="238">
        <f>D4+D11+D40+D42-D44</f>
        <v>0</v>
      </c>
      <c r="E54" s="238" t="e">
        <f>E4+E11+E40+E42-E44</f>
        <v>#REF!</v>
      </c>
      <c r="F54" s="239"/>
      <c r="G54" s="239"/>
      <c r="H54" s="239"/>
      <c r="I54" s="235"/>
      <c r="J54" s="236"/>
    </row>
    <row r="55" spans="1:10">
      <c r="A55" s="237" t="s">
        <v>180</v>
      </c>
      <c r="B55" s="240">
        <f>B46+B48</f>
        <v>0</v>
      </c>
      <c r="C55" s="240">
        <f>C46+C48</f>
        <v>0</v>
      </c>
      <c r="D55" s="240">
        <f>D46+D48</f>
        <v>0</v>
      </c>
      <c r="E55" s="240" t="e">
        <f>E46+E48</f>
        <v>#REF!</v>
      </c>
      <c r="F55" s="241"/>
      <c r="G55" s="241"/>
      <c r="H55" s="235"/>
      <c r="I55" s="235"/>
      <c r="J55" s="242"/>
    </row>
  </sheetData>
  <sheetProtection algorithmName="SHA-512" hashValue="Hb67IQa5OlJ2Dl7CnReAtzN4U38S7jta57VOgNCagT+/hh7Y8bS3tIRsrOcW+X9kSLUWQz/xyWlr7gr87qQZGA==" saltValue="DOnwKLqlXSVmjKjKGPqOsw==" spinCount="100000" sheet="1" objects="1" scenarios="1" formatCells="0" formatColumns="0" autoFilter="0"/>
  <mergeCells count="1">
    <mergeCell ref="A2:J2"/>
  </mergeCells>
  <pageMargins left="0.196527777777778" right="0" top="0.39374999999999999" bottom="0.196527777777778" header="0.51180555555555496" footer="0.51180555555555496"/>
  <pageSetup paperSize="9" scale="90" firstPageNumber="0"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3:AMK55"/>
  <sheetViews>
    <sheetView zoomScaleNormal="100" workbookViewId="0">
      <pane ySplit="4" topLeftCell="A5" activePane="bottomLeft" state="frozen"/>
      <selection pane="bottomLeft"/>
    </sheetView>
  </sheetViews>
  <sheetFormatPr defaultRowHeight="13"/>
  <cols>
    <col min="1" max="1" width="36.453125" style="151" customWidth="1"/>
    <col min="2" max="4" width="12.26953125" style="243" customWidth="1"/>
    <col min="5" max="5" width="12.26953125" style="199" customWidth="1"/>
    <col min="6" max="6" width="12.26953125" style="244" customWidth="1"/>
    <col min="7" max="7" width="12.26953125" style="196" customWidth="1"/>
    <col min="8" max="1025" width="9.1796875" style="195" customWidth="1"/>
  </cols>
  <sheetData>
    <row r="3" spans="1:7" ht="30" customHeight="1">
      <c r="A3" s="727" t="s">
        <v>183</v>
      </c>
      <c r="B3" s="728" t="s">
        <v>486</v>
      </c>
      <c r="C3" s="728"/>
      <c r="D3" s="728"/>
      <c r="E3" s="729" t="s">
        <v>487</v>
      </c>
      <c r="F3" s="729"/>
      <c r="G3" s="729"/>
    </row>
    <row r="4" spans="1:7" ht="82.15" customHeight="1">
      <c r="A4" s="727"/>
      <c r="B4" s="245" t="s">
        <v>150</v>
      </c>
      <c r="C4" s="245" t="str">
        <f>'faktiskās_izm_(2021.g)'!B6</f>
        <v>2021.gada faktiskās izmaksas (EUR)</v>
      </c>
      <c r="D4" s="245" t="s">
        <v>184</v>
      </c>
      <c r="E4" s="245" t="s">
        <v>185</v>
      </c>
      <c r="F4" s="246" t="str">
        <f>'faktiskās_izm_(2021.g)'!B6</f>
        <v>2021.gada faktiskās izmaksas (EUR)</v>
      </c>
      <c r="G4" s="245" t="s">
        <v>184</v>
      </c>
    </row>
    <row r="5" spans="1:7" s="210" customFormat="1" ht="27">
      <c r="A5" s="247" t="s">
        <v>72</v>
      </c>
      <c r="B5" s="248" t="e">
        <f>speka_esosais_tarifs!L9</f>
        <v>#DIV/0!</v>
      </c>
      <c r="C5" s="248" t="e">
        <f>'faktiskās_izm_(2021.g)'!L9</f>
        <v>#DIV/0!</v>
      </c>
      <c r="D5" s="248" t="e">
        <f>'4.pielikums_TP'!L11</f>
        <v>#DIV/0!</v>
      </c>
      <c r="E5" s="248" t="e">
        <f>speka_esosais_tarifs!M9</f>
        <v>#DIV/0!</v>
      </c>
      <c r="F5" s="248" t="e">
        <f>'faktiskās_izm_(2021.g)'!M9</f>
        <v>#DIV/0!</v>
      </c>
      <c r="G5" s="248" t="e">
        <f>'4.pielikums_TP'!M11</f>
        <v>#DIV/0!</v>
      </c>
    </row>
    <row r="6" spans="1:7" s="210" customFormat="1">
      <c r="A6" s="53" t="s">
        <v>74</v>
      </c>
      <c r="B6" s="249" t="e">
        <f>speka_esosais_tarifs!L10</f>
        <v>#DIV/0!</v>
      </c>
      <c r="C6" s="249" t="e">
        <f>'faktiskās_izm_(2021.g)'!L10</f>
        <v>#DIV/0!</v>
      </c>
      <c r="D6" s="249" t="e">
        <f>'4.pielikums_TP'!L12</f>
        <v>#DIV/0!</v>
      </c>
      <c r="E6" s="249" t="e">
        <f>speka_esosais_tarifs!M10</f>
        <v>#DIV/0!</v>
      </c>
      <c r="F6" s="249" t="e">
        <f>'faktiskās_izm_(2021.g)'!M10</f>
        <v>#DIV/0!</v>
      </c>
      <c r="G6" s="249" t="e">
        <f>'4.pielikums_TP'!M12</f>
        <v>#DIV/0!</v>
      </c>
    </row>
    <row r="7" spans="1:7" s="214" customFormat="1">
      <c r="A7" s="212" t="s">
        <v>76</v>
      </c>
      <c r="B7" s="250" t="e">
        <f>speka_esosais_tarifs!L11</f>
        <v>#DIV/0!</v>
      </c>
      <c r="C7" s="250" t="e">
        <f>'faktiskās_izm_(2021.g)'!L11</f>
        <v>#DIV/0!</v>
      </c>
      <c r="D7" s="250" t="e">
        <f>'4.pielikums_TP'!L13</f>
        <v>#DIV/0!</v>
      </c>
      <c r="E7" s="250" t="e">
        <f>speka_esosais_tarifs!M11</f>
        <v>#DIV/0!</v>
      </c>
      <c r="F7" s="250" t="e">
        <f>'faktiskās_izm_(2021.g)'!M11</f>
        <v>#DIV/0!</v>
      </c>
      <c r="G7" s="250" t="e">
        <f>'4.pielikums_TP'!M13</f>
        <v>#DIV/0!</v>
      </c>
    </row>
    <row r="8" spans="1:7" s="214" customFormat="1">
      <c r="A8" s="212" t="s">
        <v>78</v>
      </c>
      <c r="B8" s="250" t="e">
        <f>speka_esosais_tarifs!L12</f>
        <v>#DIV/0!</v>
      </c>
      <c r="C8" s="250" t="e">
        <f>'faktiskās_izm_(2021.g)'!L12</f>
        <v>#DIV/0!</v>
      </c>
      <c r="D8" s="250" t="e">
        <f>'4.pielikums_TP'!L14</f>
        <v>#DIV/0!</v>
      </c>
      <c r="E8" s="250" t="e">
        <f>speka_esosais_tarifs!M12</f>
        <v>#DIV/0!</v>
      </c>
      <c r="F8" s="250" t="e">
        <f>'faktiskās_izm_(2021.g)'!M12</f>
        <v>#DIV/0!</v>
      </c>
      <c r="G8" s="250" t="e">
        <f>'4.pielikums_TP'!M14</f>
        <v>#DIV/0!</v>
      </c>
    </row>
    <row r="9" spans="1:7" s="214" customFormat="1">
      <c r="A9" s="212" t="s">
        <v>80</v>
      </c>
      <c r="B9" s="250" t="e">
        <f>speka_esosais_tarifs!L13</f>
        <v>#DIV/0!</v>
      </c>
      <c r="C9" s="250" t="e">
        <f>'faktiskās_izm_(2021.g)'!L13</f>
        <v>#DIV/0!</v>
      </c>
      <c r="D9" s="250" t="e">
        <f>'4.pielikums_TP'!L15</f>
        <v>#DIV/0!</v>
      </c>
      <c r="E9" s="250" t="e">
        <f>speka_esosais_tarifs!M13</f>
        <v>#DIV/0!</v>
      </c>
      <c r="F9" s="250" t="e">
        <f>'faktiskās_izm_(2021.g)'!M13</f>
        <v>#DIV/0!</v>
      </c>
      <c r="G9" s="250" t="e">
        <f>'4.pielikums_TP'!M15</f>
        <v>#DIV/0!</v>
      </c>
    </row>
    <row r="10" spans="1:7" s="210" customFormat="1" ht="26">
      <c r="A10" s="53" t="s">
        <v>82</v>
      </c>
      <c r="B10" s="249" t="e">
        <f>speka_esosais_tarifs!L14</f>
        <v>#DIV/0!</v>
      </c>
      <c r="C10" s="249" t="e">
        <f>'faktiskās_izm_(2021.g)'!L14</f>
        <v>#DIV/0!</v>
      </c>
      <c r="D10" s="249" t="e">
        <f>'4.pielikums_TP'!L16</f>
        <v>#DIV/0!</v>
      </c>
      <c r="E10" s="249" t="e">
        <f>speka_esosais_tarifs!M14</f>
        <v>#DIV/0!</v>
      </c>
      <c r="F10" s="249" t="e">
        <f>'faktiskās_izm_(2021.g)'!M14</f>
        <v>#DIV/0!</v>
      </c>
      <c r="G10" s="249" t="e">
        <f>'4.pielikums_TP'!M16</f>
        <v>#DIV/0!</v>
      </c>
    </row>
    <row r="11" spans="1:7" s="214" customFormat="1">
      <c r="A11" s="212"/>
      <c r="B11" s="250"/>
      <c r="C11" s="250"/>
      <c r="D11" s="250"/>
      <c r="E11" s="250"/>
      <c r="F11" s="250"/>
      <c r="G11" s="250"/>
    </row>
    <row r="12" spans="1:7" s="214" customFormat="1">
      <c r="A12" s="216" t="s">
        <v>175</v>
      </c>
      <c r="B12" s="251" t="e">
        <f>speka_esosais_tarifs!L16</f>
        <v>#DIV/0!</v>
      </c>
      <c r="C12" s="251" t="e">
        <f>'faktiskās_izm_(2021.g)'!L16</f>
        <v>#DIV/0!</v>
      </c>
      <c r="D12" s="251" t="e">
        <f>'4.pielikums_TP'!L20</f>
        <v>#DIV/0!</v>
      </c>
      <c r="E12" s="251" t="e">
        <f>speka_esosais_tarifs!M16</f>
        <v>#DIV/0!</v>
      </c>
      <c r="F12" s="251" t="e">
        <f>'faktiskās_izm_(2021.g)'!M16</f>
        <v>#DIV/0!</v>
      </c>
      <c r="G12" s="251" t="e">
        <f>'4.pielikums_TP'!M20</f>
        <v>#DIV/0!</v>
      </c>
    </row>
    <row r="13" spans="1:7" s="214" customFormat="1">
      <c r="A13" s="212"/>
      <c r="B13" s="250"/>
      <c r="C13" s="250"/>
      <c r="D13" s="250"/>
      <c r="E13" s="250"/>
      <c r="F13" s="250"/>
      <c r="G13" s="250"/>
    </row>
    <row r="14" spans="1:7" s="210" customFormat="1" ht="13.5">
      <c r="A14" s="205" t="s">
        <v>85</v>
      </c>
      <c r="B14" s="248" t="e">
        <f>speka_esosais_tarifs!L18</f>
        <v>#DIV/0!</v>
      </c>
      <c r="C14" s="248" t="e">
        <f>'faktiskās_izm_(2021.g)'!L18</f>
        <v>#DIV/0!</v>
      </c>
      <c r="D14" s="248" t="e">
        <f>'4.pielikums_TP'!L22</f>
        <v>#DIV/0!</v>
      </c>
      <c r="E14" s="248" t="e">
        <f>speka_esosais_tarifs!M18</f>
        <v>#DIV/0!</v>
      </c>
      <c r="F14" s="248" t="e">
        <f>'faktiskās_izm_(2021.g)'!M18</f>
        <v>#DIV/0!</v>
      </c>
      <c r="G14" s="248" t="e">
        <f>'4.pielikums_TP'!M22</f>
        <v>#DIV/0!</v>
      </c>
    </row>
    <row r="15" spans="1:7" s="214" customFormat="1">
      <c r="A15" s="212" t="s">
        <v>87</v>
      </c>
      <c r="B15" s="250" t="e">
        <f>speka_esosais_tarifs!L19</f>
        <v>#DIV/0!</v>
      </c>
      <c r="C15" s="250" t="e">
        <f>'faktiskās_izm_(2021.g)'!L19</f>
        <v>#DIV/0!</v>
      </c>
      <c r="D15" s="250" t="e">
        <f>'4.pielikums_TP'!L23</f>
        <v>#DIV/0!</v>
      </c>
      <c r="E15" s="250" t="e">
        <f>speka_esosais_tarifs!M19</f>
        <v>#DIV/0!</v>
      </c>
      <c r="F15" s="250" t="e">
        <f>'faktiskās_izm_(2021.g)'!M19</f>
        <v>#DIV/0!</v>
      </c>
      <c r="G15" s="250" t="e">
        <f>'4.pielikums_TP'!M23</f>
        <v>#DIV/0!</v>
      </c>
    </row>
    <row r="16" spans="1:7" s="214" customFormat="1">
      <c r="A16" s="212" t="s">
        <v>538</v>
      </c>
      <c r="B16" s="250" t="e">
        <f>speka_esosais_tarifs!L20</f>
        <v>#DIV/0!</v>
      </c>
      <c r="C16" s="250" t="e">
        <f>'faktiskās_izm_(2021.g)'!L20</f>
        <v>#DIV/0!</v>
      </c>
      <c r="D16" s="250" t="e">
        <f>'4.pielikums_TP'!L24</f>
        <v>#DIV/0!</v>
      </c>
      <c r="E16" s="250" t="e">
        <f>speka_esosais_tarifs!M20</f>
        <v>#DIV/0!</v>
      </c>
      <c r="F16" s="250" t="e">
        <f>'faktiskās_izm_(2021.g)'!M20</f>
        <v>#DIV/0!</v>
      </c>
      <c r="G16" s="250" t="e">
        <f>'4.pielikums_TP'!M24</f>
        <v>#DIV/0!</v>
      </c>
    </row>
    <row r="17" spans="1:7" s="214" customFormat="1">
      <c r="A17" s="218"/>
      <c r="B17" s="250"/>
      <c r="C17" s="250"/>
      <c r="D17" s="250"/>
      <c r="E17" s="250"/>
      <c r="F17" s="250"/>
      <c r="G17" s="250"/>
    </row>
    <row r="18" spans="1:7" s="210" customFormat="1" ht="27">
      <c r="A18" s="205" t="s">
        <v>90</v>
      </c>
      <c r="B18" s="248" t="e">
        <f>speka_esosais_tarifs!L22</f>
        <v>#DIV/0!</v>
      </c>
      <c r="C18" s="248" t="e">
        <f>'faktiskās_izm_(2021.g)'!L22</f>
        <v>#DIV/0!</v>
      </c>
      <c r="D18" s="248" t="e">
        <f>'4.pielikums_TP'!L26</f>
        <v>#DIV/0!</v>
      </c>
      <c r="E18" s="248" t="e">
        <f>speka_esosais_tarifs!M22</f>
        <v>#DIV/0!</v>
      </c>
      <c r="F18" s="248" t="e">
        <f>'faktiskās_izm_(2021.g)'!M22</f>
        <v>#DIV/0!</v>
      </c>
      <c r="G18" s="248" t="e">
        <f>'4.pielikums_TP'!M26</f>
        <v>#DIV/0!</v>
      </c>
    </row>
    <row r="19" spans="1:7" s="214" customFormat="1">
      <c r="A19" s="212"/>
      <c r="B19" s="250"/>
      <c r="C19" s="250"/>
      <c r="D19" s="250"/>
      <c r="E19" s="250"/>
      <c r="F19" s="250"/>
      <c r="G19" s="250"/>
    </row>
    <row r="20" spans="1:7" s="210" customFormat="1" ht="13.5">
      <c r="A20" s="205" t="s">
        <v>92</v>
      </c>
      <c r="B20" s="248" t="e">
        <f>speka_esosais_tarifs!L24</f>
        <v>#DIV/0!</v>
      </c>
      <c r="C20" s="248" t="e">
        <f>'faktiskās_izm_(2021.g)'!L24</f>
        <v>#DIV/0!</v>
      </c>
      <c r="D20" s="248" t="e">
        <f>'4.pielikums_TP'!L28</f>
        <v>#DIV/0!</v>
      </c>
      <c r="E20" s="248" t="e">
        <f>speka_esosais_tarifs!M24</f>
        <v>#DIV/0!</v>
      </c>
      <c r="F20" s="248" t="e">
        <f>'faktiskās_izm_(2021.g)'!M24</f>
        <v>#DIV/0!</v>
      </c>
      <c r="G20" s="248" t="e">
        <f>'4.pielikums_TP'!M28</f>
        <v>#DIV/0!</v>
      </c>
    </row>
    <row r="21" spans="1:7" s="214" customFormat="1" ht="39">
      <c r="A21" s="212" t="s">
        <v>93</v>
      </c>
      <c r="B21" s="250" t="e">
        <f>speka_esosais_tarifs!L25</f>
        <v>#DIV/0!</v>
      </c>
      <c r="C21" s="250" t="e">
        <f>'faktiskās_izm_(2021.g)'!L25</f>
        <v>#DIV/0!</v>
      </c>
      <c r="D21" s="250" t="e">
        <f>'4.pielikums_TP'!L29</f>
        <v>#DIV/0!</v>
      </c>
      <c r="E21" s="250" t="str">
        <f>speka_esosais_tarifs!M25</f>
        <v>x</v>
      </c>
      <c r="F21" s="250" t="str">
        <f>'faktiskās_izm_(2021.g)'!M25</f>
        <v>x</v>
      </c>
      <c r="G21" s="250" t="str">
        <f>'4.pielikums_TP'!M29</f>
        <v>x</v>
      </c>
    </row>
    <row r="22" spans="1:7" s="214" customFormat="1" ht="39">
      <c r="A22" s="212" t="s">
        <v>95</v>
      </c>
      <c r="B22" s="250" t="str">
        <f>speka_esosais_tarifs!L26</f>
        <v>x</v>
      </c>
      <c r="C22" s="250" t="str">
        <f>'faktiskās_izm_(2021.g)'!L26</f>
        <v>x</v>
      </c>
      <c r="D22" s="250" t="str">
        <f>'4.pielikums_TP'!L30</f>
        <v>x</v>
      </c>
      <c r="E22" s="250" t="e">
        <f>speka_esosais_tarifs!M26</f>
        <v>#DIV/0!</v>
      </c>
      <c r="F22" s="250" t="e">
        <f>'faktiskās_izm_(2021.g)'!M26</f>
        <v>#DIV/0!</v>
      </c>
      <c r="G22" s="250" t="e">
        <f>'4.pielikums_TP'!M30</f>
        <v>#DIV/0!</v>
      </c>
    </row>
    <row r="23" spans="1:7" s="214" customFormat="1" ht="31.15" customHeight="1">
      <c r="A23" s="120" t="s">
        <v>176</v>
      </c>
      <c r="B23" s="250" t="e">
        <f>speka_esosais_tarifs!L27</f>
        <v>#DIV/0!</v>
      </c>
      <c r="C23" s="250" t="e">
        <f>'faktiskās_izm_(2021.g)'!L27</f>
        <v>#DIV/0!</v>
      </c>
      <c r="D23" s="250" t="e">
        <f>'4.pielikums_TP'!L31</f>
        <v>#DIV/0!</v>
      </c>
      <c r="E23" s="250" t="e">
        <f>speka_esosais_tarifs!M27</f>
        <v>#DIV/0!</v>
      </c>
      <c r="F23" s="250" t="e">
        <f>'faktiskās_izm_(2021.g)'!M27</f>
        <v>#DIV/0!</v>
      </c>
      <c r="G23" s="250" t="e">
        <f>'4.pielikums_TP'!M31</f>
        <v>#DIV/0!</v>
      </c>
    </row>
    <row r="24" spans="1:7" s="214" customFormat="1">
      <c r="A24" s="99" t="s">
        <v>99</v>
      </c>
      <c r="B24" s="250" t="e">
        <f>speka_esosais_tarifs!L28</f>
        <v>#DIV/0!</v>
      </c>
      <c r="C24" s="250" t="e">
        <f>'faktiskās_izm_(2021.g)'!L28</f>
        <v>#DIV/0!</v>
      </c>
      <c r="D24" s="250" t="e">
        <f>'4.pielikums_TP'!L32</f>
        <v>#DIV/0!</v>
      </c>
      <c r="E24" s="250" t="e">
        <f>speka_esosais_tarifs!M28</f>
        <v>#DIV/0!</v>
      </c>
      <c r="F24" s="250" t="e">
        <f>'faktiskās_izm_(2021.g)'!M28</f>
        <v>#DIV/0!</v>
      </c>
      <c r="G24" s="250" t="e">
        <f>'4.pielikums_TP'!M32</f>
        <v>#DIV/0!</v>
      </c>
    </row>
    <row r="25" spans="1:7" s="214" customFormat="1" ht="31.15" customHeight="1">
      <c r="A25" s="120" t="s">
        <v>101</v>
      </c>
      <c r="B25" s="250" t="e">
        <f>speka_esosais_tarifs!L29</f>
        <v>#DIV/0!</v>
      </c>
      <c r="C25" s="250" t="e">
        <f>'faktiskās_izm_(2021.g)'!L29</f>
        <v>#DIV/0!</v>
      </c>
      <c r="D25" s="250" t="e">
        <f>'4.pielikums_TP'!L33</f>
        <v>#DIV/0!</v>
      </c>
      <c r="E25" s="250" t="e">
        <f>speka_esosais_tarifs!M29</f>
        <v>#DIV/0!</v>
      </c>
      <c r="F25" s="250" t="e">
        <f>'faktiskās_izm_(2021.g)'!M29</f>
        <v>#DIV/0!</v>
      </c>
      <c r="G25" s="250" t="e">
        <f>'4.pielikums_TP'!M33</f>
        <v>#DIV/0!</v>
      </c>
    </row>
    <row r="26" spans="1:7" s="214" customFormat="1">
      <c r="A26" s="99" t="s">
        <v>103</v>
      </c>
      <c r="B26" s="250" t="e">
        <f>speka_esosais_tarifs!L30</f>
        <v>#DIV/0!</v>
      </c>
      <c r="C26" s="250" t="e">
        <f>'faktiskās_izm_(2021.g)'!L30</f>
        <v>#DIV/0!</v>
      </c>
      <c r="D26" s="250" t="e">
        <f>'4.pielikums_TP'!L34</f>
        <v>#DIV/0!</v>
      </c>
      <c r="E26" s="250" t="e">
        <f>speka_esosais_tarifs!M30</f>
        <v>#DIV/0!</v>
      </c>
      <c r="F26" s="250" t="e">
        <f>'faktiskās_izm_(2021.g)'!M30</f>
        <v>#DIV/0!</v>
      </c>
      <c r="G26" s="250" t="e">
        <f>'4.pielikums_TP'!M34</f>
        <v>#DIV/0!</v>
      </c>
    </row>
    <row r="27" spans="1:7" s="214" customFormat="1" ht="15.65" customHeight="1">
      <c r="A27" s="99" t="s">
        <v>105</v>
      </c>
      <c r="B27" s="250" t="e">
        <f>speka_esosais_tarifs!L31</f>
        <v>#DIV/0!</v>
      </c>
      <c r="C27" s="250" t="e">
        <f>'faktiskās_izm_(2021.g)'!L31</f>
        <v>#DIV/0!</v>
      </c>
      <c r="D27" s="250" t="e">
        <f>'4.pielikums_TP'!L35</f>
        <v>#DIV/0!</v>
      </c>
      <c r="E27" s="250" t="e">
        <f>speka_esosais_tarifs!M31</f>
        <v>#DIV/0!</v>
      </c>
      <c r="F27" s="250" t="e">
        <f>'faktiskās_izm_(2021.g)'!M31</f>
        <v>#DIV/0!</v>
      </c>
      <c r="G27" s="250" t="e">
        <f>'4.pielikums_TP'!M35</f>
        <v>#DIV/0!</v>
      </c>
    </row>
    <row r="28" spans="1:7" s="214" customFormat="1">
      <c r="A28" s="99" t="s">
        <v>107</v>
      </c>
      <c r="B28" s="250" t="e">
        <f>speka_esosais_tarifs!L32</f>
        <v>#DIV/0!</v>
      </c>
      <c r="C28" s="250" t="e">
        <f>'faktiskās_izm_(2021.g)'!L32</f>
        <v>#DIV/0!</v>
      </c>
      <c r="D28" s="250" t="e">
        <f>'4.pielikums_TP'!L36</f>
        <v>#DIV/0!</v>
      </c>
      <c r="E28" s="250" t="e">
        <f>speka_esosais_tarifs!M32</f>
        <v>#DIV/0!</v>
      </c>
      <c r="F28" s="250" t="e">
        <f>'faktiskās_izm_(2021.g)'!M32</f>
        <v>#DIV/0!</v>
      </c>
      <c r="G28" s="250" t="e">
        <f>'4.pielikums_TP'!M36</f>
        <v>#DIV/0!</v>
      </c>
    </row>
    <row r="29" spans="1:7" s="214" customFormat="1">
      <c r="A29" s="99" t="s">
        <v>109</v>
      </c>
      <c r="B29" s="250" t="e">
        <f>speka_esosais_tarifs!L33</f>
        <v>#DIV/0!</v>
      </c>
      <c r="C29" s="250" t="e">
        <f>'faktiskās_izm_(2021.g)'!L33</f>
        <v>#DIV/0!</v>
      </c>
      <c r="D29" s="250" t="e">
        <f>'4.pielikums_TP'!L37</f>
        <v>#DIV/0!</v>
      </c>
      <c r="E29" s="250" t="e">
        <f>speka_esosais_tarifs!M33</f>
        <v>#DIV/0!</v>
      </c>
      <c r="F29" s="250" t="e">
        <f>'faktiskās_izm_(2021.g)'!M33</f>
        <v>#DIV/0!</v>
      </c>
      <c r="G29" s="250" t="e">
        <f>'4.pielikums_TP'!M37</f>
        <v>#DIV/0!</v>
      </c>
    </row>
    <row r="30" spans="1:7" s="214" customFormat="1">
      <c r="A30" s="99" t="s">
        <v>111</v>
      </c>
      <c r="B30" s="250" t="e">
        <f>speka_esosais_tarifs!L34</f>
        <v>#DIV/0!</v>
      </c>
      <c r="C30" s="250" t="e">
        <f>'faktiskās_izm_(2021.g)'!L34</f>
        <v>#DIV/0!</v>
      </c>
      <c r="D30" s="250" t="e">
        <f>'4.pielikums_TP'!L38</f>
        <v>#DIV/0!</v>
      </c>
      <c r="E30" s="250" t="e">
        <f>speka_esosais_tarifs!M34</f>
        <v>#DIV/0!</v>
      </c>
      <c r="F30" s="250" t="e">
        <f>'faktiskās_izm_(2021.g)'!M34</f>
        <v>#DIV/0!</v>
      </c>
      <c r="G30" s="250" t="e">
        <f>'4.pielikums_TP'!M38</f>
        <v>#DIV/0!</v>
      </c>
    </row>
    <row r="31" spans="1:7" s="214" customFormat="1">
      <c r="A31" s="99" t="s">
        <v>113</v>
      </c>
      <c r="B31" s="250" t="e">
        <f>speka_esosais_tarifs!L35</f>
        <v>#DIV/0!</v>
      </c>
      <c r="C31" s="250" t="e">
        <f>'faktiskās_izm_(2021.g)'!L35</f>
        <v>#DIV/0!</v>
      </c>
      <c r="D31" s="250" t="e">
        <f>'4.pielikums_TP'!L39</f>
        <v>#DIV/0!</v>
      </c>
      <c r="E31" s="250" t="e">
        <f>speka_esosais_tarifs!M35</f>
        <v>#DIV/0!</v>
      </c>
      <c r="F31" s="250" t="e">
        <f>'faktiskās_izm_(2021.g)'!M35</f>
        <v>#DIV/0!</v>
      </c>
      <c r="G31" s="250" t="e">
        <f>'4.pielikums_TP'!M39</f>
        <v>#DIV/0!</v>
      </c>
    </row>
    <row r="32" spans="1:7" s="214" customFormat="1">
      <c r="A32" s="99" t="s">
        <v>115</v>
      </c>
      <c r="B32" s="250" t="e">
        <f>speka_esosais_tarifs!L36</f>
        <v>#DIV/0!</v>
      </c>
      <c r="C32" s="250" t="e">
        <f>'faktiskās_izm_(2021.g)'!L36</f>
        <v>#DIV/0!</v>
      </c>
      <c r="D32" s="250" t="e">
        <f>'4.pielikums_TP'!L40</f>
        <v>#DIV/0!</v>
      </c>
      <c r="E32" s="250" t="e">
        <f>speka_esosais_tarifs!M36</f>
        <v>#DIV/0!</v>
      </c>
      <c r="F32" s="250" t="e">
        <f>'faktiskās_izm_(2021.g)'!M36</f>
        <v>#DIV/0!</v>
      </c>
      <c r="G32" s="250" t="e">
        <f>'4.pielikums_TP'!M40</f>
        <v>#DIV/0!</v>
      </c>
    </row>
    <row r="33" spans="1:7" s="214" customFormat="1" ht="15.75" customHeight="1">
      <c r="A33" s="99" t="s">
        <v>117</v>
      </c>
      <c r="B33" s="250" t="e">
        <f>speka_esosais_tarifs!L37</f>
        <v>#DIV/0!</v>
      </c>
      <c r="C33" s="250" t="e">
        <f>'faktiskās_izm_(2021.g)'!L37</f>
        <v>#DIV/0!</v>
      </c>
      <c r="D33" s="250" t="e">
        <f>'4.pielikums_TP'!L41</f>
        <v>#DIV/0!</v>
      </c>
      <c r="E33" s="250" t="e">
        <f>speka_esosais_tarifs!M37</f>
        <v>#DIV/0!</v>
      </c>
      <c r="F33" s="250" t="e">
        <f>'faktiskās_izm_(2021.g)'!M37</f>
        <v>#DIV/0!</v>
      </c>
      <c r="G33" s="250" t="e">
        <f>'4.pielikums_TP'!M41</f>
        <v>#DIV/0!</v>
      </c>
    </row>
    <row r="34" spans="1:7" s="214" customFormat="1" ht="15.65" customHeight="1">
      <c r="A34" s="99" t="s">
        <v>119</v>
      </c>
      <c r="B34" s="250" t="e">
        <f>speka_esosais_tarifs!L38</f>
        <v>#DIV/0!</v>
      </c>
      <c r="C34" s="250" t="e">
        <f>'faktiskās_izm_(2021.g)'!L38</f>
        <v>#DIV/0!</v>
      </c>
      <c r="D34" s="250" t="e">
        <f>'4.pielikums_TP'!L42</f>
        <v>#DIV/0!</v>
      </c>
      <c r="E34" s="250" t="e">
        <f>speka_esosais_tarifs!M38</f>
        <v>#DIV/0!</v>
      </c>
      <c r="F34" s="250" t="e">
        <f>'faktiskās_izm_(2021.g)'!M38</f>
        <v>#DIV/0!</v>
      </c>
      <c r="G34" s="250" t="e">
        <f>'4.pielikums_TP'!M42</f>
        <v>#DIV/0!</v>
      </c>
    </row>
    <row r="35" spans="1:7" s="214" customFormat="1">
      <c r="A35" s="99" t="s">
        <v>121</v>
      </c>
      <c r="B35" s="250" t="e">
        <f>speka_esosais_tarifs!L39</f>
        <v>#DIV/0!</v>
      </c>
      <c r="C35" s="250" t="e">
        <f>'faktiskās_izm_(2021.g)'!L39</f>
        <v>#DIV/0!</v>
      </c>
      <c r="D35" s="250" t="e">
        <f>'4.pielikums_TP'!L43</f>
        <v>#DIV/0!</v>
      </c>
      <c r="E35" s="250" t="e">
        <f>speka_esosais_tarifs!M39</f>
        <v>#DIV/0!</v>
      </c>
      <c r="F35" s="250" t="e">
        <f>'faktiskās_izm_(2021.g)'!M39</f>
        <v>#DIV/0!</v>
      </c>
      <c r="G35" s="250" t="e">
        <f>'4.pielikums_TP'!M43</f>
        <v>#DIV/0!</v>
      </c>
    </row>
    <row r="36" spans="1:7" s="565" customFormat="1">
      <c r="A36" s="559" t="s">
        <v>448</v>
      </c>
      <c r="B36" s="570" t="e">
        <f>speka_esosais_tarifs!L40</f>
        <v>#DIV/0!</v>
      </c>
      <c r="C36" s="570" t="e">
        <f>'faktiskās_izm_(2021.g)'!L40</f>
        <v>#DIV/0!</v>
      </c>
      <c r="D36" s="570" t="e">
        <f>'4.pielikums_TP'!L44</f>
        <v>#DIV/0!</v>
      </c>
      <c r="E36" s="570" t="e">
        <f>speka_esosais_tarifs!M40</f>
        <v>#DIV/0!</v>
      </c>
      <c r="F36" s="570" t="e">
        <f>'faktiskās_izm_(2021.g)'!M40</f>
        <v>#DIV/0!</v>
      </c>
      <c r="G36" s="570" t="e">
        <f>'4.pielikums_TP'!M44</f>
        <v>#DIV/0!</v>
      </c>
    </row>
    <row r="37" spans="1:7" s="565" customFormat="1">
      <c r="A37" s="559" t="s">
        <v>449</v>
      </c>
      <c r="B37" s="570" t="e">
        <f>speka_esosais_tarifs!L41</f>
        <v>#DIV/0!</v>
      </c>
      <c r="C37" s="570" t="e">
        <f>'faktiskās_izm_(2021.g)'!L41</f>
        <v>#DIV/0!</v>
      </c>
      <c r="D37" s="570" t="e">
        <f>'4.pielikums_TP'!L45</f>
        <v>#DIV/0!</v>
      </c>
      <c r="E37" s="570" t="e">
        <f>speka_esosais_tarifs!M41</f>
        <v>#DIV/0!</v>
      </c>
      <c r="F37" s="570" t="e">
        <f>'faktiskās_izm_(2021.g)'!M41</f>
        <v>#DIV/0!</v>
      </c>
      <c r="G37" s="570" t="e">
        <f>'4.pielikums_TP'!M45</f>
        <v>#DIV/0!</v>
      </c>
    </row>
    <row r="38" spans="1:7" s="214" customFormat="1">
      <c r="A38" s="99" t="s">
        <v>123</v>
      </c>
      <c r="B38" s="250" t="e">
        <f>speka_esosais_tarifs!L42</f>
        <v>#DIV/0!</v>
      </c>
      <c r="C38" s="250" t="e">
        <f>'faktiskās_izm_(2021.g)'!L42</f>
        <v>#DIV/0!</v>
      </c>
      <c r="D38" s="250" t="e">
        <f>'4.pielikums_TP'!L46</f>
        <v>#DIV/0!</v>
      </c>
      <c r="E38" s="250" t="e">
        <f>speka_esosais_tarifs!M42</f>
        <v>#DIV/0!</v>
      </c>
      <c r="F38" s="250" t="e">
        <f>'faktiskās_izm_(2021.g)'!M42</f>
        <v>#DIV/0!</v>
      </c>
      <c r="G38" s="250" t="e">
        <f>'4.pielikums_TP'!M46</f>
        <v>#DIV/0!</v>
      </c>
    </row>
    <row r="39" spans="1:7" s="214" customFormat="1">
      <c r="A39" s="218" t="s">
        <v>125</v>
      </c>
      <c r="B39" s="250" t="e">
        <f>speka_esosais_tarifs!L43</f>
        <v>#DIV/0!</v>
      </c>
      <c r="C39" s="250" t="e">
        <f>'faktiskās_izm_(2021.g)'!L43</f>
        <v>#DIV/0!</v>
      </c>
      <c r="D39" s="250" t="e">
        <f>'4.pielikums_TP'!L47</f>
        <v>#DIV/0!</v>
      </c>
      <c r="E39" s="250" t="e">
        <f>speka_esosais_tarifs!M43</f>
        <v>#DIV/0!</v>
      </c>
      <c r="F39" s="250" t="e">
        <f>'faktiskās_izm_(2021.g)'!M43</f>
        <v>#DIV/0!</v>
      </c>
      <c r="G39" s="250" t="e">
        <f>'4.pielikums_TP'!M47</f>
        <v>#DIV/0!</v>
      </c>
    </row>
    <row r="40" spans="1:7" s="214" customFormat="1">
      <c r="A40" s="218"/>
      <c r="B40" s="250"/>
      <c r="C40" s="250"/>
      <c r="D40" s="250"/>
      <c r="E40" s="250"/>
      <c r="F40" s="250"/>
      <c r="G40" s="250"/>
    </row>
    <row r="41" spans="1:7" s="210" customFormat="1" ht="13.5">
      <c r="A41" s="205" t="s">
        <v>186</v>
      </c>
      <c r="B41" s="248" t="e">
        <f>speka_esosais_tarifs!L47</f>
        <v>#DIV/0!</v>
      </c>
      <c r="C41" s="248" t="e">
        <f>'faktiskās_izm_(2021.g)'!L47</f>
        <v>#DIV/0!</v>
      </c>
      <c r="D41" s="248" t="e">
        <f>'4.pielikums_TP'!L51</f>
        <v>#DIV/0!</v>
      </c>
      <c r="E41" s="248" t="e">
        <f>speka_esosais_tarifs!M47</f>
        <v>#DIV/0!</v>
      </c>
      <c r="F41" s="248" t="e">
        <f>'faktiskās_izm_(2021.g)'!M47</f>
        <v>#DIV/0!</v>
      </c>
      <c r="G41" s="248" t="e">
        <f>'4.pielikums_TP'!M51</f>
        <v>#DIV/0!</v>
      </c>
    </row>
    <row r="42" spans="1:7" s="214" customFormat="1">
      <c r="A42" s="212"/>
      <c r="B42" s="250"/>
      <c r="C42" s="250"/>
      <c r="D42" s="250"/>
      <c r="E42" s="250"/>
      <c r="F42" s="250"/>
      <c r="G42" s="250"/>
    </row>
    <row r="43" spans="1:7" s="210" customFormat="1" ht="31.15" customHeight="1">
      <c r="A43" s="205" t="s">
        <v>128</v>
      </c>
      <c r="B43" s="248" t="e">
        <f>speka_esosais_tarifs!L49</f>
        <v>#DIV/0!</v>
      </c>
      <c r="C43" s="248" t="e">
        <f>'faktiskās_izm_(2021.g)'!L49</f>
        <v>#DIV/0!</v>
      </c>
      <c r="D43" s="248" t="e">
        <f>'4.pielikums_TP'!#REF!</f>
        <v>#REF!</v>
      </c>
      <c r="E43" s="248" t="e">
        <f>speka_esosais_tarifs!M49</f>
        <v>#DIV/0!</v>
      </c>
      <c r="F43" s="248" t="e">
        <f>'faktiskās_izm_(2021.g)'!M49</f>
        <v>#DIV/0!</v>
      </c>
      <c r="G43" s="248" t="e">
        <f>'4.pielikums_TP'!#REF!</f>
        <v>#REF!</v>
      </c>
    </row>
    <row r="44" spans="1:7" s="210" customFormat="1" ht="7.5" customHeight="1">
      <c r="A44" s="205"/>
      <c r="B44" s="248"/>
      <c r="C44" s="248"/>
      <c r="D44" s="248"/>
      <c r="E44" s="248"/>
      <c r="F44" s="248"/>
      <c r="G44" s="248"/>
    </row>
    <row r="45" spans="1:7" s="210" customFormat="1" ht="26.25" customHeight="1">
      <c r="A45" s="205" t="s">
        <v>130</v>
      </c>
      <c r="B45" s="248" t="e">
        <f>speka_esosais_tarifs!L51</f>
        <v>#DIV/0!</v>
      </c>
      <c r="C45" s="248" t="e">
        <f>'faktiskās_izm_(2021.g)'!L51</f>
        <v>#DIV/0!</v>
      </c>
      <c r="D45" s="248" t="e">
        <f>'4.pielikums_TP'!L54</f>
        <v>#DIV/0!</v>
      </c>
      <c r="E45" s="248" t="e">
        <f>speka_esosais_tarifs!M51</f>
        <v>#DIV/0!</v>
      </c>
      <c r="F45" s="248" t="e">
        <f>'faktiskās_izm_(2021.g)'!M51</f>
        <v>#DIV/0!</v>
      </c>
      <c r="G45" s="248" t="e">
        <f>'4.pielikums_TP'!M54</f>
        <v>#DIV/0!</v>
      </c>
    </row>
    <row r="46" spans="1:7" s="214" customFormat="1">
      <c r="A46" s="212"/>
      <c r="B46" s="250"/>
      <c r="C46" s="250"/>
      <c r="D46" s="250"/>
      <c r="E46" s="250"/>
      <c r="F46" s="250"/>
      <c r="G46" s="250"/>
    </row>
    <row r="47" spans="1:7" s="225" customFormat="1">
      <c r="A47" s="216" t="s">
        <v>62</v>
      </c>
      <c r="B47" s="252" t="e">
        <f>speka_esosais_tarifs!L53</f>
        <v>#DIV/0!</v>
      </c>
      <c r="C47" s="252" t="e">
        <f>'faktiskās_izm_(2021.g)'!L53</f>
        <v>#DIV/0!</v>
      </c>
      <c r="D47" s="252" t="e">
        <f>'4.pielikums_TP'!#REF!</f>
        <v>#REF!</v>
      </c>
      <c r="E47" s="252" t="e">
        <f>speka_esosais_tarifs!M53</f>
        <v>#DIV/0!</v>
      </c>
      <c r="F47" s="252" t="e">
        <f>'faktiskās_izm_(2021.g)'!M53</f>
        <v>#DIV/0!</v>
      </c>
      <c r="G47" s="252" t="e">
        <f>'4.pielikums_TP'!#REF!</f>
        <v>#REF!</v>
      </c>
    </row>
    <row r="48" spans="1:7" s="214" customFormat="1">
      <c r="A48" s="212"/>
      <c r="B48" s="250"/>
      <c r="C48" s="250"/>
      <c r="D48" s="250"/>
      <c r="E48" s="250"/>
      <c r="F48" s="250"/>
      <c r="G48" s="250"/>
    </row>
    <row r="49" spans="1:8" s="214" customFormat="1">
      <c r="A49" s="50" t="s">
        <v>177</v>
      </c>
      <c r="B49" s="252" t="e">
        <f>speka_esosais_tarifs!L55</f>
        <v>#DIV/0!</v>
      </c>
      <c r="C49" s="252" t="e">
        <f>'faktiskās_izm_(2021.g)'!L55</f>
        <v>#DIV/0!</v>
      </c>
      <c r="D49" s="252" t="e">
        <f>'4.pielikums_TP'!#REF!</f>
        <v>#REF!</v>
      </c>
      <c r="E49" s="252" t="e">
        <f>speka_esosais_tarifs!M55</f>
        <v>#DIV/0!</v>
      </c>
      <c r="F49" s="252" t="e">
        <f>'faktiskās_izm_(2021.g)'!M55</f>
        <v>#DIV/0!</v>
      </c>
      <c r="G49" s="252" t="e">
        <f>'4.pielikums_TP'!#REF!</f>
        <v>#REF!</v>
      </c>
    </row>
    <row r="50" spans="1:8" s="214" customFormat="1">
      <c r="A50" s="212"/>
      <c r="B50" s="250"/>
      <c r="C50" s="250"/>
      <c r="D50" s="250"/>
      <c r="E50" s="250"/>
      <c r="F50" s="250"/>
      <c r="G50" s="250"/>
    </row>
    <row r="51" spans="1:8" s="232" customFormat="1" ht="15.65" customHeight="1">
      <c r="A51" s="201" t="s">
        <v>178</v>
      </c>
      <c r="B51" s="245" t="e">
        <f>speka_esosais_tarifs!L57</f>
        <v>#DIV/0!</v>
      </c>
      <c r="C51" s="245" t="e">
        <f>'faktiskās_izm_(2021.g)'!L57</f>
        <v>#DIV/0!</v>
      </c>
      <c r="D51" s="245" t="e">
        <f>'4.pielikums_TP'!L59</f>
        <v>#VALUE!</v>
      </c>
      <c r="E51" s="245" t="e">
        <f>speka_esosais_tarifs!M57</f>
        <v>#DIV/0!</v>
      </c>
      <c r="F51" s="245" t="e">
        <f>'faktiskās_izm_(2021.g)'!M57</f>
        <v>#DIV/0!</v>
      </c>
      <c r="G51" s="245" t="e">
        <f>'4.pielikums_TP'!M59</f>
        <v>#VALUE!</v>
      </c>
    </row>
    <row r="52" spans="1:8" s="229" customFormat="1" ht="15.65" customHeight="1">
      <c r="A52" s="50" t="s">
        <v>488</v>
      </c>
      <c r="B52" s="51">
        <f>speka_esosais_tarifs!I60</f>
        <v>0</v>
      </c>
      <c r="C52" s="51">
        <f>'faktiskās_izm_(2021.g)'!I60</f>
        <v>0</v>
      </c>
      <c r="D52" s="51">
        <f>'4.pielikums_TP'!I62</f>
        <v>0</v>
      </c>
      <c r="E52" s="51">
        <f>speka_esosais_tarifs!J61</f>
        <v>0</v>
      </c>
      <c r="F52" s="51">
        <f>'faktiskās_izm_(2021.g)'!J61</f>
        <v>0</v>
      </c>
      <c r="G52" s="51">
        <f>'4.pielikums_TP'!J63</f>
        <v>0</v>
      </c>
      <c r="H52" s="253"/>
    </row>
    <row r="53" spans="1:8" s="257" customFormat="1" ht="15.65" customHeight="1">
      <c r="A53" s="254"/>
      <c r="B53" s="255"/>
      <c r="C53" s="255"/>
      <c r="D53" s="255"/>
      <c r="E53" s="255"/>
      <c r="F53" s="255"/>
      <c r="G53" s="255"/>
      <c r="H53" s="256"/>
    </row>
    <row r="54" spans="1:8" ht="13.5">
      <c r="A54" s="237" t="s">
        <v>179</v>
      </c>
      <c r="B54" s="258" t="e">
        <f t="shared" ref="B54:G54" si="0">B5+B12+B41+B43-B45</f>
        <v>#DIV/0!</v>
      </c>
      <c r="C54" s="258" t="e">
        <f t="shared" si="0"/>
        <v>#DIV/0!</v>
      </c>
      <c r="D54" s="258" t="e">
        <f t="shared" si="0"/>
        <v>#DIV/0!</v>
      </c>
      <c r="E54" s="258" t="e">
        <f t="shared" si="0"/>
        <v>#DIV/0!</v>
      </c>
      <c r="F54" s="258" t="e">
        <f t="shared" si="0"/>
        <v>#DIV/0!</v>
      </c>
      <c r="G54" s="258" t="e">
        <f t="shared" si="0"/>
        <v>#DIV/0!</v>
      </c>
    </row>
    <row r="55" spans="1:8">
      <c r="A55" s="237" t="s">
        <v>180</v>
      </c>
      <c r="B55" s="259" t="e">
        <f t="shared" ref="B55:G55" si="1">B47+B49</f>
        <v>#DIV/0!</v>
      </c>
      <c r="C55" s="259" t="e">
        <f t="shared" si="1"/>
        <v>#DIV/0!</v>
      </c>
      <c r="D55" s="259" t="e">
        <f t="shared" si="1"/>
        <v>#REF!</v>
      </c>
      <c r="E55" s="259" t="e">
        <f t="shared" si="1"/>
        <v>#DIV/0!</v>
      </c>
      <c r="F55" s="259" t="e">
        <f t="shared" si="1"/>
        <v>#DIV/0!</v>
      </c>
      <c r="G55" s="259" t="e">
        <f t="shared" si="1"/>
        <v>#REF!</v>
      </c>
    </row>
  </sheetData>
  <sheetProtection algorithmName="SHA-512" hashValue="Xxb7j93TzCEGKNgSxivH1Xelk4G1xw8RZ64yx/gR5FuItFAhGo7FYFM2NsIIP7P2TrzKzIcYRKteM+vNWNCLBA==" saltValue="qXhrTlWSPiox2F/0OrnlRg==" spinCount="100000" sheet="1" objects="1" scenarios="1" formatCells="0" formatColumns="0" formatRows="0"/>
  <mergeCells count="3">
    <mergeCell ref="A3:A4"/>
    <mergeCell ref="B3:D3"/>
    <mergeCell ref="E3:G3"/>
  </mergeCells>
  <pageMargins left="0.75" right="0.75" top="0" bottom="0.196527777777778" header="0.51180555555555496" footer="0.51180555555555496"/>
  <pageSetup paperSize="9" firstPageNumber="0"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K23"/>
  <sheetViews>
    <sheetView zoomScaleNormal="100" workbookViewId="0">
      <selection sqref="A1:C1"/>
    </sheetView>
  </sheetViews>
  <sheetFormatPr defaultRowHeight="13"/>
  <cols>
    <col min="1" max="1" width="6" style="31" customWidth="1"/>
    <col min="2" max="2" width="41.26953125" style="31" customWidth="1"/>
    <col min="3" max="3" width="13.81640625" style="31" customWidth="1"/>
    <col min="4" max="7" width="13.7265625" style="31" customWidth="1"/>
    <col min="8" max="14" width="9.1796875" style="24" customWidth="1"/>
    <col min="15" max="15" width="14.1796875" style="24" customWidth="1"/>
    <col min="16" max="1025" width="9.1796875" style="24" customWidth="1"/>
  </cols>
  <sheetData>
    <row r="1" spans="1:22" s="261" customFormat="1" ht="27" customHeight="1">
      <c r="A1" s="730"/>
      <c r="B1" s="730"/>
      <c r="C1" s="730"/>
      <c r="D1" s="260"/>
      <c r="G1" s="262"/>
      <c r="I1" s="260"/>
      <c r="K1" s="260"/>
      <c r="M1" s="260"/>
      <c r="O1" s="260"/>
    </row>
    <row r="2" spans="1:22" s="261" customFormat="1" ht="30.75" customHeight="1">
      <c r="A2" s="263" t="s">
        <v>187</v>
      </c>
      <c r="B2" s="264"/>
      <c r="C2" s="260"/>
      <c r="D2" s="260"/>
      <c r="G2" s="262"/>
      <c r="I2" s="260"/>
      <c r="K2" s="260"/>
      <c r="N2" s="265"/>
      <c r="O2" s="265"/>
      <c r="P2" s="265"/>
      <c r="Q2" s="265"/>
      <c r="R2" s="265"/>
      <c r="S2" s="265"/>
      <c r="T2" s="265"/>
      <c r="U2" s="265"/>
      <c r="V2" s="265"/>
    </row>
    <row r="3" spans="1:22" ht="12.75" customHeight="1">
      <c r="M3" s="265"/>
      <c r="N3" s="265"/>
      <c r="O3" s="265"/>
      <c r="P3" s="265"/>
      <c r="Q3" s="265"/>
      <c r="R3" s="265"/>
      <c r="S3" s="265"/>
      <c r="T3" s="265"/>
      <c r="U3" s="265"/>
      <c r="V3" s="265"/>
    </row>
    <row r="4" spans="1:22" ht="36" customHeight="1">
      <c r="A4" s="731"/>
      <c r="B4" s="732" t="s">
        <v>188</v>
      </c>
      <c r="C4" s="733" t="s">
        <v>189</v>
      </c>
      <c r="D4" s="733"/>
      <c r="E4" s="733"/>
      <c r="F4" s="733"/>
      <c r="M4" s="265"/>
      <c r="N4" s="265"/>
      <c r="O4" s="265"/>
      <c r="P4" s="265"/>
      <c r="Q4" s="265"/>
      <c r="R4" s="265"/>
      <c r="S4" s="265"/>
      <c r="T4" s="265"/>
      <c r="U4" s="265"/>
      <c r="V4" s="265"/>
    </row>
    <row r="5" spans="1:22" ht="28">
      <c r="A5" s="731"/>
      <c r="B5" s="732"/>
      <c r="C5" s="267" t="s">
        <v>65</v>
      </c>
      <c r="D5" s="268" t="s">
        <v>66</v>
      </c>
      <c r="E5" s="268" t="s">
        <v>67</v>
      </c>
      <c r="F5" s="269" t="s">
        <v>68</v>
      </c>
      <c r="M5" s="265"/>
      <c r="N5" s="265"/>
      <c r="O5" s="265"/>
      <c r="P5" s="265"/>
      <c r="Q5" s="265"/>
      <c r="R5" s="265"/>
      <c r="S5" s="265"/>
      <c r="T5" s="265"/>
      <c r="U5" s="265"/>
      <c r="V5" s="265"/>
    </row>
    <row r="6" spans="1:22" ht="15" customHeight="1">
      <c r="A6" s="270">
        <v>1</v>
      </c>
      <c r="B6" s="271" t="s">
        <v>190</v>
      </c>
      <c r="C6" s="272">
        <f>SUM(C7:C9)</f>
        <v>0</v>
      </c>
      <c r="D6" s="273">
        <f>SUM(D7:D9)</f>
        <v>0</v>
      </c>
      <c r="E6" s="273">
        <f>SUM(E7:E9)</f>
        <v>0</v>
      </c>
      <c r="F6" s="274">
        <f>SUM(F7:F9)</f>
        <v>0</v>
      </c>
      <c r="M6" s="265"/>
      <c r="N6" s="265"/>
      <c r="O6" s="265"/>
      <c r="P6" s="265"/>
      <c r="Q6" s="265"/>
      <c r="R6" s="265"/>
      <c r="S6" s="265"/>
      <c r="T6" s="265"/>
      <c r="U6" s="265"/>
      <c r="V6" s="265"/>
    </row>
    <row r="7" spans="1:22" ht="15" customHeight="1">
      <c r="A7" s="268" t="s">
        <v>73</v>
      </c>
      <c r="B7" s="275" t="s">
        <v>191</v>
      </c>
      <c r="C7" s="276"/>
      <c r="D7" s="277"/>
      <c r="E7" s="277"/>
      <c r="F7" s="278"/>
      <c r="M7" s="265"/>
      <c r="N7" s="265"/>
      <c r="O7" s="265"/>
      <c r="P7" s="265"/>
      <c r="Q7" s="265"/>
      <c r="R7" s="265"/>
      <c r="S7" s="265"/>
      <c r="T7" s="265"/>
      <c r="U7" s="265"/>
      <c r="V7" s="265"/>
    </row>
    <row r="8" spans="1:22" ht="15" customHeight="1">
      <c r="A8" s="268" t="s">
        <v>81</v>
      </c>
      <c r="B8" s="275" t="s">
        <v>78</v>
      </c>
      <c r="C8" s="276"/>
      <c r="D8" s="277"/>
      <c r="E8" s="277"/>
      <c r="F8" s="278"/>
      <c r="M8" s="265"/>
      <c r="N8" s="265"/>
      <c r="O8" s="265"/>
      <c r="P8" s="265"/>
      <c r="Q8" s="265"/>
      <c r="R8" s="265"/>
      <c r="S8" s="265"/>
      <c r="T8" s="265"/>
      <c r="U8" s="265"/>
      <c r="V8" s="265"/>
    </row>
    <row r="9" spans="1:22" ht="15" customHeight="1">
      <c r="A9" s="270" t="s">
        <v>192</v>
      </c>
      <c r="B9" s="271" t="s">
        <v>80</v>
      </c>
      <c r="C9" s="276"/>
      <c r="D9" s="277"/>
      <c r="E9" s="277"/>
      <c r="F9" s="278"/>
      <c r="M9" s="265"/>
      <c r="N9" s="265"/>
      <c r="O9" s="265"/>
      <c r="P9" s="265"/>
      <c r="Q9" s="265"/>
      <c r="R9" s="265"/>
      <c r="S9" s="265"/>
      <c r="T9" s="265"/>
      <c r="U9" s="265"/>
      <c r="V9" s="265"/>
    </row>
    <row r="10" spans="1:22" ht="15" customHeight="1">
      <c r="A10" s="270">
        <v>2</v>
      </c>
      <c r="B10" s="271" t="s">
        <v>82</v>
      </c>
      <c r="C10" s="276"/>
      <c r="D10" s="277"/>
      <c r="E10" s="277"/>
      <c r="F10" s="278"/>
      <c r="J10" s="279"/>
      <c r="M10" s="265"/>
      <c r="N10" s="265"/>
      <c r="O10" s="265"/>
      <c r="P10" s="265"/>
      <c r="Q10" s="265"/>
      <c r="R10" s="265"/>
      <c r="S10" s="265"/>
      <c r="T10" s="265"/>
      <c r="U10" s="265"/>
      <c r="V10" s="265"/>
    </row>
    <row r="11" spans="1:22" ht="15" customHeight="1">
      <c r="A11" s="280"/>
      <c r="B11" s="281" t="s">
        <v>193</v>
      </c>
      <c r="C11" s="282">
        <f>ROUND(SUM(C7:C10),0)</f>
        <v>0</v>
      </c>
      <c r="D11" s="283">
        <f>ROUND(SUM(D7:D10),0)</f>
        <v>0</v>
      </c>
      <c r="E11" s="283">
        <f>ROUND(SUM(E7:E10),0)</f>
        <v>0</v>
      </c>
      <c r="F11" s="284">
        <f>ROUND(SUM(F7:F10),0)</f>
        <v>0</v>
      </c>
      <c r="M11" s="265"/>
      <c r="N11" s="265"/>
      <c r="O11" s="265"/>
      <c r="P11" s="265"/>
      <c r="Q11" s="265"/>
      <c r="R11" s="265"/>
      <c r="S11" s="265"/>
      <c r="T11" s="265"/>
      <c r="U11" s="265"/>
      <c r="V11" s="265"/>
    </row>
    <row r="12" spans="1:22" ht="12.75" customHeight="1">
      <c r="B12" s="80"/>
      <c r="C12" s="80"/>
      <c r="D12" s="80"/>
      <c r="M12" s="265"/>
      <c r="N12" s="265"/>
      <c r="O12" s="265"/>
      <c r="P12" s="265"/>
      <c r="Q12" s="265"/>
      <c r="R12" s="265"/>
      <c r="S12" s="265"/>
      <c r="T12" s="265"/>
      <c r="U12" s="265"/>
      <c r="V12" s="265"/>
    </row>
    <row r="13" spans="1:22" ht="12.75" customHeight="1">
      <c r="B13" s="80"/>
      <c r="C13" s="80"/>
      <c r="D13" s="80"/>
      <c r="M13" s="265"/>
      <c r="N13" s="265"/>
      <c r="O13" s="265"/>
      <c r="P13" s="265"/>
      <c r="Q13" s="265"/>
      <c r="R13" s="265"/>
      <c r="S13" s="265"/>
      <c r="T13" s="265"/>
      <c r="U13" s="265"/>
      <c r="V13" s="265"/>
    </row>
    <row r="14" spans="1:22" s="31" customFormat="1" ht="12.75" customHeight="1">
      <c r="A14" s="31" t="str">
        <f>'ūdens bilance'!B25</f>
        <v>Datums: __.__.202_</v>
      </c>
      <c r="G14" s="24"/>
      <c r="H14" s="60"/>
      <c r="I14" s="60"/>
      <c r="M14" s="265"/>
      <c r="N14" s="265"/>
      <c r="O14" s="265"/>
      <c r="P14" s="265"/>
      <c r="Q14" s="265"/>
      <c r="R14" s="265"/>
      <c r="S14" s="265"/>
      <c r="T14" s="265"/>
      <c r="U14" s="265"/>
      <c r="V14" s="265"/>
    </row>
    <row r="15" spans="1:22" s="31" customFormat="1" ht="12.75" customHeight="1">
      <c r="B15" s="61"/>
      <c r="G15" s="24"/>
      <c r="H15" s="41"/>
      <c r="I15" s="41"/>
      <c r="M15" s="265"/>
      <c r="N15" s="265"/>
      <c r="O15" s="265"/>
      <c r="P15" s="265"/>
      <c r="Q15" s="265"/>
      <c r="R15" s="265"/>
      <c r="S15" s="265"/>
      <c r="T15" s="265"/>
      <c r="U15" s="265"/>
      <c r="V15" s="265"/>
    </row>
    <row r="16" spans="1:22" s="31" customFormat="1">
      <c r="A16" s="31" t="s">
        <v>51</v>
      </c>
      <c r="G16" s="24"/>
      <c r="H16" s="41"/>
      <c r="I16" s="41"/>
    </row>
    <row r="17" spans="1:11" s="31" customFormat="1">
      <c r="A17" s="42" t="str">
        <f>'ūdens bilance'!B28</f>
        <v>kas tiesīga pārstāvēt Komersantu _________________________________ Vārds Uzvārds</v>
      </c>
      <c r="B17" s="42"/>
      <c r="C17" s="42"/>
      <c r="G17" s="24"/>
      <c r="H17" s="41"/>
      <c r="I17" s="41"/>
    </row>
    <row r="18" spans="1:11" s="31" customFormat="1">
      <c r="B18" s="62" t="s">
        <v>149</v>
      </c>
      <c r="G18" s="24"/>
      <c r="H18" s="41"/>
      <c r="I18" s="41"/>
    </row>
    <row r="23" spans="1:11" ht="278.25" customHeight="1">
      <c r="A23" s="285"/>
      <c r="B23" s="734" t="s">
        <v>194</v>
      </c>
      <c r="C23" s="734"/>
      <c r="D23" s="734"/>
      <c r="E23" s="734"/>
      <c r="F23" s="734"/>
      <c r="G23" s="65"/>
      <c r="H23" s="65"/>
      <c r="I23" s="65"/>
      <c r="J23" s="65"/>
      <c r="K23" s="65"/>
    </row>
  </sheetData>
  <sheetProtection algorithmName="SHA-512" hashValue="8KeN/kASsTkrVECBUCY31dJ2iU7glBYOTHteoa5WyVdL5pdOmj49NSQj0QMqeiEpFzI7u1mJAxv5/+dhb2Xbew==" saltValue="PWC4QaexyWsyjpf9ldPMGw==" spinCount="100000" sheet="1" objects="1" scenarios="1" formatCells="0" formatColumns="0" formatRows="0"/>
  <mergeCells count="5">
    <mergeCell ref="A1:C1"/>
    <mergeCell ref="A4:A5"/>
    <mergeCell ref="B4:B5"/>
    <mergeCell ref="C4:F4"/>
    <mergeCell ref="B23:F23"/>
  </mergeCells>
  <pageMargins left="0.75" right="0.75" top="1" bottom="1" header="0.51180555555555496" footer="0.51180555555555496"/>
  <pageSetup paperSize="9" scale="85" firstPageNumber="0"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6B9B8"/>
  </sheetPr>
  <dimension ref="A3:N25"/>
  <sheetViews>
    <sheetView zoomScaleNormal="100" workbookViewId="0"/>
  </sheetViews>
  <sheetFormatPr defaultRowHeight="12.5"/>
  <cols>
    <col min="2" max="2" width="27.7265625" customWidth="1"/>
    <col min="3" max="3" width="15.7265625" customWidth="1"/>
    <col min="4" max="4" width="8.7265625" customWidth="1"/>
    <col min="5" max="5" width="12.7265625" customWidth="1"/>
    <col min="6" max="6" width="12" customWidth="1"/>
    <col min="7" max="7" width="11.453125" customWidth="1"/>
    <col min="8" max="8" width="11.54296875"/>
    <col min="9" max="9" width="11.7265625" customWidth="1"/>
    <col min="10" max="10" width="15.54296875" customWidth="1"/>
    <col min="11" max="12" width="8.7265625" customWidth="1"/>
    <col min="13" max="14" width="11.26953125" customWidth="1"/>
    <col min="15" max="1026" width="8.7265625" customWidth="1"/>
  </cols>
  <sheetData>
    <row r="3" spans="1:14" ht="20">
      <c r="B3" s="286" t="s">
        <v>195</v>
      </c>
    </row>
    <row r="4" spans="1:14" ht="20">
      <c r="B4" s="286"/>
    </row>
    <row r="6" spans="1:14" ht="15" customHeight="1">
      <c r="A6" s="735" t="s">
        <v>659</v>
      </c>
      <c r="B6" s="739" t="s">
        <v>196</v>
      </c>
      <c r="C6" s="736" t="s">
        <v>197</v>
      </c>
      <c r="D6" s="735" t="s">
        <v>198</v>
      </c>
      <c r="E6" s="738" t="s">
        <v>198</v>
      </c>
      <c r="F6" s="738"/>
      <c r="G6" s="736" t="s">
        <v>199</v>
      </c>
      <c r="H6" s="736" t="s">
        <v>200</v>
      </c>
      <c r="I6" s="736" t="s">
        <v>201</v>
      </c>
      <c r="J6" s="737" t="s">
        <v>202</v>
      </c>
      <c r="K6" s="738" t="s">
        <v>203</v>
      </c>
      <c r="L6" s="738"/>
      <c r="M6" s="738"/>
      <c r="N6" s="738"/>
    </row>
    <row r="7" spans="1:14" ht="98">
      <c r="A7" s="735"/>
      <c r="B7" s="739"/>
      <c r="C7" s="739"/>
      <c r="D7" s="739"/>
      <c r="E7" s="287" t="s">
        <v>204</v>
      </c>
      <c r="F7" s="287" t="s">
        <v>205</v>
      </c>
      <c r="G7" s="736"/>
      <c r="H7" s="736"/>
      <c r="I7" s="736"/>
      <c r="J7" s="736"/>
      <c r="K7" s="288" t="s">
        <v>206</v>
      </c>
      <c r="L7" s="288" t="s">
        <v>207</v>
      </c>
      <c r="M7" s="288" t="s">
        <v>208</v>
      </c>
      <c r="N7" s="288" t="s">
        <v>209</v>
      </c>
    </row>
    <row r="8" spans="1:14" ht="14">
      <c r="A8" s="289"/>
      <c r="B8" s="289" t="s">
        <v>210</v>
      </c>
      <c r="C8" s="290"/>
      <c r="D8" s="290"/>
      <c r="E8" s="291"/>
      <c r="F8" s="292"/>
      <c r="G8" s="293"/>
      <c r="H8" s="293"/>
      <c r="I8" s="292"/>
      <c r="J8" s="294"/>
      <c r="K8" s="295"/>
      <c r="L8" s="294"/>
      <c r="M8" s="294"/>
      <c r="N8" s="294"/>
    </row>
    <row r="9" spans="1:14" ht="14">
      <c r="A9" s="296"/>
      <c r="B9" s="296" t="s">
        <v>211</v>
      </c>
      <c r="C9" s="297"/>
      <c r="D9" s="298"/>
      <c r="E9" s="296"/>
      <c r="F9" s="296"/>
      <c r="G9" s="296"/>
      <c r="H9" s="296"/>
      <c r="I9" s="296"/>
      <c r="J9" s="296"/>
      <c r="K9" s="296"/>
      <c r="L9" s="299"/>
      <c r="M9" s="299"/>
      <c r="N9" s="299"/>
    </row>
    <row r="10" spans="1:14" ht="14">
      <c r="A10" s="300"/>
      <c r="B10" s="300" t="s">
        <v>212</v>
      </c>
      <c r="C10" s="297"/>
      <c r="D10" s="297"/>
      <c r="E10" s="296"/>
      <c r="F10" s="296"/>
      <c r="G10" s="296"/>
      <c r="H10" s="296"/>
      <c r="I10" s="296"/>
      <c r="J10" s="296"/>
      <c r="K10" s="296"/>
      <c r="L10" s="299"/>
      <c r="M10" s="299"/>
      <c r="N10" s="299"/>
    </row>
    <row r="11" spans="1:14" ht="14">
      <c r="A11" s="300"/>
      <c r="B11" s="300" t="s">
        <v>213</v>
      </c>
      <c r="C11" s="297"/>
      <c r="D11" s="301"/>
      <c r="E11" s="296"/>
      <c r="F11" s="296"/>
      <c r="G11" s="296"/>
      <c r="H11" s="296"/>
      <c r="I11" s="296"/>
      <c r="J11" s="296"/>
      <c r="K11" s="296"/>
      <c r="L11" s="299"/>
      <c r="M11" s="299"/>
      <c r="N11" s="299"/>
    </row>
    <row r="12" spans="1:14" ht="14">
      <c r="A12" s="300"/>
      <c r="B12" s="300" t="s">
        <v>214</v>
      </c>
      <c r="C12" s="297"/>
      <c r="D12" s="301"/>
      <c r="E12" s="296"/>
      <c r="F12" s="296"/>
      <c r="G12" s="296"/>
      <c r="H12" s="296"/>
      <c r="I12" s="296"/>
      <c r="J12" s="296"/>
      <c r="K12" s="296"/>
      <c r="L12" s="299"/>
      <c r="M12" s="299"/>
      <c r="N12" s="299"/>
    </row>
    <row r="13" spans="1:14" ht="14">
      <c r="A13" s="300"/>
      <c r="B13" s="300" t="s">
        <v>8</v>
      </c>
      <c r="C13" s="297"/>
      <c r="D13" s="301"/>
      <c r="E13" s="296"/>
      <c r="F13" s="296"/>
      <c r="G13" s="296"/>
      <c r="H13" s="296"/>
      <c r="I13" s="296"/>
      <c r="J13" s="296"/>
      <c r="K13" s="296"/>
      <c r="L13" s="299"/>
      <c r="M13" s="299"/>
      <c r="N13" s="299"/>
    </row>
    <row r="14" spans="1:14" ht="5.25" customHeight="1">
      <c r="A14" s="300"/>
      <c r="B14" s="300"/>
      <c r="C14" s="297"/>
      <c r="D14" s="301"/>
      <c r="E14" s="296"/>
      <c r="F14" s="296"/>
      <c r="G14" s="296"/>
      <c r="H14" s="296"/>
      <c r="I14" s="296"/>
      <c r="J14" s="296"/>
      <c r="K14" s="296"/>
      <c r="L14" s="299"/>
      <c r="M14" s="299"/>
      <c r="N14" s="299"/>
    </row>
    <row r="15" spans="1:14" ht="14">
      <c r="A15" s="289"/>
      <c r="B15" s="289" t="s">
        <v>215</v>
      </c>
      <c r="C15" s="297"/>
      <c r="D15" s="301"/>
      <c r="E15" s="296"/>
      <c r="F15" s="296"/>
      <c r="G15" s="296"/>
      <c r="H15" s="296"/>
      <c r="I15" s="296"/>
      <c r="J15" s="296"/>
      <c r="K15" s="296"/>
      <c r="L15" s="299"/>
      <c r="M15" s="299"/>
      <c r="N15" s="299"/>
    </row>
    <row r="16" spans="1:14" ht="14">
      <c r="A16" s="300"/>
      <c r="B16" s="300" t="s">
        <v>216</v>
      </c>
      <c r="C16" s="297"/>
      <c r="D16" s="301"/>
      <c r="E16" s="296"/>
      <c r="F16" s="296"/>
      <c r="G16" s="296"/>
      <c r="H16" s="296"/>
      <c r="I16" s="296"/>
      <c r="J16" s="296"/>
      <c r="K16" s="296"/>
      <c r="L16" s="299"/>
      <c r="M16" s="299"/>
      <c r="N16" s="299"/>
    </row>
    <row r="17" spans="1:14" ht="14">
      <c r="A17" s="300"/>
      <c r="B17" s="300" t="s">
        <v>8</v>
      </c>
      <c r="C17" s="297"/>
      <c r="D17" s="301"/>
      <c r="E17" s="296"/>
      <c r="F17" s="296"/>
      <c r="G17" s="296"/>
      <c r="H17" s="296"/>
      <c r="I17" s="296"/>
      <c r="J17" s="296"/>
      <c r="K17" s="296"/>
      <c r="L17" s="299"/>
      <c r="M17" s="299"/>
      <c r="N17" s="299"/>
    </row>
    <row r="18" spans="1:14" ht="4.5" customHeight="1">
      <c r="A18" s="300"/>
      <c r="B18" s="300"/>
      <c r="C18" s="297"/>
      <c r="D18" s="301"/>
      <c r="E18" s="296"/>
      <c r="F18" s="296"/>
      <c r="G18" s="296"/>
      <c r="H18" s="296"/>
      <c r="I18" s="296"/>
      <c r="J18" s="296"/>
      <c r="K18" s="296"/>
      <c r="L18" s="299"/>
      <c r="M18" s="299"/>
      <c r="N18" s="299"/>
    </row>
    <row r="19" spans="1:14" ht="14">
      <c r="A19" s="289"/>
      <c r="B19" s="289" t="s">
        <v>217</v>
      </c>
      <c r="C19" s="297"/>
      <c r="D19" s="301"/>
      <c r="E19" s="296"/>
      <c r="F19" s="296"/>
      <c r="G19" s="296"/>
      <c r="H19" s="296"/>
      <c r="I19" s="296"/>
      <c r="J19" s="296"/>
      <c r="K19" s="296"/>
      <c r="L19" s="299"/>
      <c r="M19" s="299"/>
      <c r="N19" s="299"/>
    </row>
    <row r="20" spans="1:14" ht="14">
      <c r="A20" s="300"/>
      <c r="B20" s="300" t="s">
        <v>216</v>
      </c>
      <c r="C20" s="297"/>
      <c r="D20" s="301"/>
      <c r="E20" s="296"/>
      <c r="F20" s="296"/>
      <c r="G20" s="296"/>
      <c r="H20" s="296"/>
      <c r="I20" s="296"/>
      <c r="J20" s="296"/>
      <c r="K20" s="296"/>
      <c r="L20" s="299"/>
      <c r="M20" s="299"/>
      <c r="N20" s="299"/>
    </row>
    <row r="21" spans="1:14" ht="14">
      <c r="A21" s="300"/>
      <c r="B21" s="300" t="s">
        <v>8</v>
      </c>
      <c r="C21" s="297"/>
      <c r="D21" s="301"/>
      <c r="E21" s="296"/>
      <c r="F21" s="296"/>
      <c r="G21" s="296"/>
      <c r="H21" s="296"/>
      <c r="I21" s="296"/>
      <c r="J21" s="296"/>
      <c r="K21" s="296"/>
      <c r="L21" s="299"/>
      <c r="M21" s="299"/>
      <c r="N21" s="299"/>
    </row>
    <row r="22" spans="1:14" ht="6" customHeight="1">
      <c r="A22" s="300"/>
      <c r="B22" s="300"/>
      <c r="C22" s="297"/>
      <c r="D22" s="301"/>
      <c r="E22" s="296"/>
      <c r="F22" s="296"/>
      <c r="G22" s="296"/>
      <c r="H22" s="296"/>
      <c r="I22" s="296"/>
      <c r="J22" s="296"/>
      <c r="K22" s="296"/>
      <c r="L22" s="299"/>
      <c r="M22" s="299"/>
      <c r="N22" s="299"/>
    </row>
    <row r="23" spans="1:14" ht="28">
      <c r="A23" s="302"/>
      <c r="B23" s="302" t="s">
        <v>82</v>
      </c>
      <c r="C23" s="297"/>
      <c r="D23" s="301"/>
      <c r="E23" s="296"/>
      <c r="F23" s="296"/>
      <c r="G23" s="296"/>
      <c r="H23" s="296"/>
      <c r="I23" s="296"/>
      <c r="J23" s="296"/>
      <c r="K23" s="296"/>
      <c r="L23" s="299"/>
      <c r="M23" s="299"/>
      <c r="N23" s="299"/>
    </row>
    <row r="24" spans="1:14" ht="14">
      <c r="A24" s="303"/>
      <c r="B24" s="303" t="s">
        <v>216</v>
      </c>
      <c r="C24" s="303"/>
      <c r="D24" s="303"/>
      <c r="E24" s="303"/>
      <c r="F24" s="303"/>
      <c r="G24" s="303"/>
      <c r="H24" s="303"/>
      <c r="I24" s="303"/>
      <c r="J24" s="303"/>
      <c r="K24" s="303"/>
      <c r="L24" s="303"/>
      <c r="M24" s="303"/>
      <c r="N24" s="303"/>
    </row>
    <row r="25" spans="1:14" ht="14">
      <c r="A25" s="303"/>
      <c r="B25" s="303" t="s">
        <v>8</v>
      </c>
      <c r="C25" s="303"/>
      <c r="D25" s="303"/>
      <c r="E25" s="303"/>
      <c r="F25" s="303"/>
      <c r="G25" s="303"/>
      <c r="H25" s="303"/>
      <c r="I25" s="303"/>
      <c r="J25" s="303"/>
      <c r="K25" s="303"/>
      <c r="L25" s="303"/>
      <c r="M25" s="303"/>
      <c r="N25" s="303"/>
    </row>
  </sheetData>
  <mergeCells count="10">
    <mergeCell ref="A6:A7"/>
    <mergeCell ref="H6:H7"/>
    <mergeCell ref="I6:I7"/>
    <mergeCell ref="J6:J7"/>
    <mergeCell ref="K6:N6"/>
    <mergeCell ref="B6:B7"/>
    <mergeCell ref="C6:C7"/>
    <mergeCell ref="D6:D7"/>
    <mergeCell ref="E6:F6"/>
    <mergeCell ref="G6:G7"/>
  </mergeCells>
  <pageMargins left="0.7" right="0.7" top="0.75" bottom="0.75" header="0.51180555555555496" footer="0.51180555555555496"/>
  <pageSetup paperSize="9" firstPageNumber="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6ABFF-4E45-4C3D-B3B3-36007ACDEA2C}">
  <sheetPr>
    <pageSetUpPr fitToPage="1"/>
  </sheetPr>
  <dimension ref="A1:N34"/>
  <sheetViews>
    <sheetView workbookViewId="0"/>
  </sheetViews>
  <sheetFormatPr defaultColWidth="9.1796875" defaultRowHeight="14.5"/>
  <cols>
    <col min="1" max="1" width="3.81640625" style="593" customWidth="1"/>
    <col min="2" max="2" width="54.453125" style="594" customWidth="1"/>
    <col min="3" max="3" width="17" style="593" customWidth="1"/>
    <col min="4" max="5" width="14.81640625" style="593" bestFit="1" customWidth="1"/>
    <col min="6" max="6" width="17.26953125" style="593" customWidth="1"/>
    <col min="7" max="9" width="9.1796875" style="593"/>
    <col min="10" max="10" width="9.7265625" style="593" customWidth="1"/>
    <col min="11" max="13" width="13.453125" style="593" bestFit="1" customWidth="1"/>
    <col min="14" max="14" width="13.81640625" style="593" bestFit="1" customWidth="1"/>
    <col min="15" max="16384" width="9.1796875" style="593"/>
  </cols>
  <sheetData>
    <row r="1" spans="1:14" ht="17.5">
      <c r="B1" s="593"/>
      <c r="C1" s="43"/>
      <c r="D1" s="81"/>
    </row>
    <row r="2" spans="1:14" ht="15.5">
      <c r="B2" s="620" t="s">
        <v>24</v>
      </c>
      <c r="C2" s="620" t="str">
        <f>'ūdens bilance'!C2</f>
        <v>SIA "________"</v>
      </c>
      <c r="D2" s="620"/>
    </row>
    <row r="3" spans="1:14" ht="10.5" customHeight="1">
      <c r="B3" s="620" t="s">
        <v>26</v>
      </c>
      <c r="C3" s="621"/>
      <c r="D3" s="621"/>
      <c r="E3" s="595"/>
      <c r="F3" s="595"/>
    </row>
    <row r="4" spans="1:14" ht="33.75" customHeight="1">
      <c r="B4" s="742" t="s">
        <v>570</v>
      </c>
      <c r="C4" s="742"/>
      <c r="D4" s="742"/>
      <c r="E4" s="742"/>
      <c r="F4" s="742"/>
    </row>
    <row r="5" spans="1:14">
      <c r="B5" s="743"/>
      <c r="C5" s="743"/>
      <c r="D5" s="743"/>
      <c r="E5" s="743"/>
      <c r="F5" s="743"/>
    </row>
    <row r="6" spans="1:14" ht="6.75" customHeight="1"/>
    <row r="7" spans="1:14" ht="58.5" customHeight="1">
      <c r="A7" s="744" t="s">
        <v>557</v>
      </c>
      <c r="B7" s="744"/>
      <c r="C7" s="596" t="s">
        <v>65</v>
      </c>
      <c r="D7" s="596" t="s">
        <v>66</v>
      </c>
      <c r="E7" s="596" t="s">
        <v>67</v>
      </c>
      <c r="F7" s="596" t="s">
        <v>68</v>
      </c>
    </row>
    <row r="8" spans="1:14" s="600" customFormat="1" ht="15.75" customHeight="1">
      <c r="A8" s="597" t="s">
        <v>71</v>
      </c>
      <c r="B8" s="598" t="s">
        <v>558</v>
      </c>
      <c r="C8" s="599">
        <f>C9+C10</f>
        <v>0</v>
      </c>
      <c r="D8" s="599">
        <f>D9+D10</f>
        <v>0</v>
      </c>
      <c r="E8" s="599">
        <f>E9+E10</f>
        <v>0</v>
      </c>
      <c r="F8" s="599">
        <f>F9+F10</f>
        <v>0</v>
      </c>
    </row>
    <row r="9" spans="1:14" ht="35.25" customHeight="1">
      <c r="A9" s="601" t="s">
        <v>73</v>
      </c>
      <c r="B9" s="602" t="s">
        <v>559</v>
      </c>
      <c r="C9" s="603"/>
      <c r="D9" s="603"/>
      <c r="E9" s="603"/>
      <c r="F9" s="603"/>
    </row>
    <row r="10" spans="1:14" ht="15.75" customHeight="1">
      <c r="A10" s="601" t="s">
        <v>81</v>
      </c>
      <c r="B10" s="604" t="s">
        <v>560</v>
      </c>
      <c r="C10" s="603"/>
      <c r="D10" s="603"/>
      <c r="E10" s="603"/>
      <c r="F10" s="603"/>
    </row>
    <row r="11" spans="1:14" s="600" customFormat="1" ht="15.75" customHeight="1">
      <c r="A11" s="597" t="s">
        <v>84</v>
      </c>
      <c r="B11" s="598" t="s">
        <v>561</v>
      </c>
      <c r="C11" s="599">
        <f>SUM(C12:C15)</f>
        <v>0</v>
      </c>
      <c r="D11" s="599">
        <f>SUM(D12:D15)</f>
        <v>0</v>
      </c>
      <c r="E11" s="599">
        <f>SUM(E12:E15)</f>
        <v>0</v>
      </c>
      <c r="F11" s="599">
        <f>SUM(F12:F15)</f>
        <v>0</v>
      </c>
    </row>
    <row r="12" spans="1:14" ht="15.75" customHeight="1">
      <c r="A12" s="601" t="s">
        <v>86</v>
      </c>
      <c r="B12" s="602" t="s">
        <v>562</v>
      </c>
      <c r="C12" s="605"/>
      <c r="D12" s="605"/>
      <c r="E12" s="605"/>
      <c r="F12" s="605"/>
    </row>
    <row r="13" spans="1:14" ht="15.75" customHeight="1">
      <c r="A13" s="601" t="s">
        <v>88</v>
      </c>
      <c r="B13" s="604" t="s">
        <v>563</v>
      </c>
      <c r="C13" s="605"/>
      <c r="D13" s="605"/>
      <c r="E13" s="605"/>
      <c r="F13" s="605"/>
    </row>
    <row r="14" spans="1:14" ht="15.75" customHeight="1">
      <c r="A14" s="601" t="s">
        <v>564</v>
      </c>
      <c r="B14" s="604" t="s">
        <v>565</v>
      </c>
      <c r="C14" s="606"/>
      <c r="D14" s="606"/>
      <c r="E14" s="606"/>
      <c r="F14" s="606"/>
    </row>
    <row r="15" spans="1:14" ht="15.75" customHeight="1">
      <c r="A15" s="601" t="s">
        <v>566</v>
      </c>
      <c r="B15" s="604" t="s">
        <v>567</v>
      </c>
      <c r="C15" s="606"/>
      <c r="D15" s="606"/>
      <c r="E15" s="606"/>
      <c r="F15" s="606"/>
    </row>
    <row r="16" spans="1:14" s="600" customFormat="1" ht="15.75" customHeight="1">
      <c r="A16" s="597" t="s">
        <v>91</v>
      </c>
      <c r="B16" s="607" t="s">
        <v>571</v>
      </c>
      <c r="C16" s="608">
        <f>C8+C11</f>
        <v>0</v>
      </c>
      <c r="D16" s="608">
        <f t="shared" ref="D16:F16" si="0">D8+D11</f>
        <v>0</v>
      </c>
      <c r="E16" s="608">
        <f t="shared" si="0"/>
        <v>0</v>
      </c>
      <c r="F16" s="608">
        <f t="shared" si="0"/>
        <v>0</v>
      </c>
      <c r="J16" s="593"/>
      <c r="K16" s="593"/>
      <c r="L16" s="593"/>
      <c r="M16" s="593"/>
      <c r="N16" s="593"/>
    </row>
    <row r="17" spans="1:10" s="600" customFormat="1" ht="15.75" customHeight="1">
      <c r="A17" s="597" t="s">
        <v>40</v>
      </c>
      <c r="B17" s="607" t="s">
        <v>568</v>
      </c>
      <c r="C17" s="745" t="s">
        <v>152</v>
      </c>
      <c r="D17" s="745"/>
      <c r="E17" s="745"/>
      <c r="F17" s="745"/>
    </row>
    <row r="18" spans="1:10" ht="8.25" customHeight="1">
      <c r="C18" s="609"/>
      <c r="D18" s="609"/>
      <c r="E18" s="609"/>
      <c r="F18" s="609"/>
    </row>
    <row r="19" spans="1:10" s="600" customFormat="1" ht="15.75" customHeight="1">
      <c r="A19" s="597" t="s">
        <v>46</v>
      </c>
      <c r="B19" s="607" t="s">
        <v>569</v>
      </c>
      <c r="C19" s="608" t="e">
        <f>C16*C17</f>
        <v>#VALUE!</v>
      </c>
      <c r="D19" s="608" t="e">
        <f>D16*C17</f>
        <v>#VALUE!</v>
      </c>
      <c r="E19" s="608" t="e">
        <f>E16*C17</f>
        <v>#VALUE!</v>
      </c>
      <c r="F19" s="608" t="e">
        <f>F16*C17</f>
        <v>#VALUE!</v>
      </c>
    </row>
    <row r="20" spans="1:10" ht="15.75" customHeight="1">
      <c r="A20" s="610"/>
      <c r="B20" s="611"/>
      <c r="C20" s="610"/>
      <c r="D20" s="610"/>
      <c r="E20" s="610"/>
    </row>
    <row r="21" spans="1:10" ht="15.75" customHeight="1">
      <c r="A21" s="610"/>
      <c r="B21" s="611"/>
      <c r="C21" s="612"/>
      <c r="D21" s="612"/>
      <c r="E21" s="612"/>
      <c r="F21" s="612"/>
    </row>
    <row r="22" spans="1:10" ht="15" customHeight="1">
      <c r="A22" s="610"/>
      <c r="B22" s="611"/>
      <c r="C22" s="612"/>
      <c r="D22" s="612"/>
      <c r="E22" s="612"/>
      <c r="F22" s="612"/>
      <c r="G22" s="746" t="s">
        <v>662</v>
      </c>
      <c r="H22" s="746"/>
      <c r="I22" s="746"/>
      <c r="J22" s="746"/>
    </row>
    <row r="23" spans="1:10" ht="33" customHeight="1">
      <c r="A23" s="610"/>
      <c r="B23" s="611" t="s">
        <v>50</v>
      </c>
      <c r="C23" s="612"/>
      <c r="D23" s="612"/>
      <c r="E23" s="612"/>
      <c r="G23" s="746"/>
      <c r="H23" s="746"/>
      <c r="I23" s="746"/>
      <c r="J23" s="746"/>
    </row>
    <row r="24" spans="1:10" ht="15.75" customHeight="1">
      <c r="A24" s="610"/>
      <c r="B24" s="611"/>
      <c r="C24" s="610"/>
      <c r="D24" s="610"/>
      <c r="E24" s="610"/>
      <c r="G24" s="740" t="s">
        <v>600</v>
      </c>
      <c r="H24" s="740"/>
      <c r="I24" s="740" t="s">
        <v>601</v>
      </c>
      <c r="J24" s="740"/>
    </row>
    <row r="25" spans="1:10" ht="18" customHeight="1">
      <c r="A25" s="610"/>
      <c r="B25" s="611" t="s">
        <v>51</v>
      </c>
      <c r="C25" s="610"/>
      <c r="D25" s="610"/>
      <c r="E25" s="610"/>
      <c r="G25" s="740"/>
      <c r="H25" s="740"/>
      <c r="I25" s="740"/>
      <c r="J25" s="740"/>
    </row>
    <row r="26" spans="1:10" ht="15.75" customHeight="1">
      <c r="A26" s="610"/>
      <c r="B26" s="42" t="s">
        <v>52</v>
      </c>
      <c r="C26" s="42"/>
      <c r="D26" s="610"/>
      <c r="E26" s="610"/>
      <c r="G26" s="741">
        <v>3.1399999999999997E-2</v>
      </c>
      <c r="H26" s="741"/>
      <c r="I26" s="741">
        <v>4.8899999999999999E-2</v>
      </c>
      <c r="J26" s="741"/>
    </row>
    <row r="27" spans="1:10" ht="15.75" customHeight="1">
      <c r="A27" s="610"/>
      <c r="B27" s="62" t="s">
        <v>572</v>
      </c>
      <c r="D27" s="610"/>
      <c r="E27" s="610"/>
    </row>
    <row r="28" spans="1:10" ht="15.75" customHeight="1">
      <c r="A28" s="610"/>
      <c r="B28" s="611"/>
      <c r="C28" s="610"/>
      <c r="D28" s="610"/>
      <c r="E28" s="610"/>
    </row>
    <row r="29" spans="1:10" s="616" customFormat="1" ht="15.75" customHeight="1">
      <c r="A29" s="613"/>
      <c r="B29" s="614"/>
      <c r="C29" s="613"/>
      <c r="D29" s="613"/>
      <c r="E29" s="613"/>
      <c r="F29" s="615"/>
    </row>
    <row r="30" spans="1:10" ht="15.75" customHeight="1">
      <c r="A30" s="610"/>
      <c r="C30" s="610"/>
      <c r="D30" s="610"/>
      <c r="E30" s="617"/>
    </row>
    <row r="31" spans="1:10" ht="15.75" customHeight="1">
      <c r="A31" s="610"/>
      <c r="B31" s="611"/>
      <c r="C31" s="610"/>
      <c r="D31" s="610"/>
      <c r="E31" s="610"/>
      <c r="F31" s="610"/>
    </row>
    <row r="32" spans="1:10" ht="15.75" customHeight="1">
      <c r="A32" s="610"/>
      <c r="B32" s="611"/>
      <c r="C32" s="610"/>
      <c r="D32" s="610"/>
      <c r="E32" s="610"/>
      <c r="F32" s="610"/>
    </row>
    <row r="33" spans="1:6" ht="15.75" customHeight="1">
      <c r="A33" s="618"/>
      <c r="B33" s="611"/>
      <c r="C33" s="618"/>
      <c r="D33" s="618"/>
      <c r="E33" s="618"/>
      <c r="F33" s="618"/>
    </row>
    <row r="34" spans="1:6">
      <c r="C34" s="619"/>
      <c r="D34" s="619"/>
      <c r="E34" s="619"/>
      <c r="F34" s="619"/>
    </row>
  </sheetData>
  <sheetProtection algorithmName="SHA-512" hashValue="n4ONsBY3A109kVZd8GlVyEW/EZrch8ESqL4JnbCVFib1er8qI0LmlVhFk8IFi2I40J5+tO2LnIy1hnqGWvNVIw==" saltValue="N4BjSBPPrgTUtBB9DWhc5w==" spinCount="100000" sheet="1" objects="1" scenarios="1"/>
  <mergeCells count="9">
    <mergeCell ref="G24:H25"/>
    <mergeCell ref="I24:J25"/>
    <mergeCell ref="G26:H26"/>
    <mergeCell ref="I26:J26"/>
    <mergeCell ref="B4:F4"/>
    <mergeCell ref="B5:F5"/>
    <mergeCell ref="A7:B7"/>
    <mergeCell ref="C17:F17"/>
    <mergeCell ref="G22:J23"/>
  </mergeCells>
  <pageMargins left="0.70866141732283472" right="0.70866141732283472" top="0.74803149606299213" bottom="0.74803149606299213" header="0.31496062992125984" footer="0.31496062992125984"/>
  <pageSetup paperSize="9" scale="72"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O30"/>
  <sheetViews>
    <sheetView zoomScaleNormal="100" workbookViewId="0">
      <pane xSplit="2" ySplit="4" topLeftCell="C8" activePane="bottomRight" state="frozen"/>
      <selection pane="topRight" activeCell="C1" sqref="C1"/>
      <selection pane="bottomLeft" activeCell="A5" sqref="A5"/>
      <selection pane="bottomRight"/>
    </sheetView>
  </sheetViews>
  <sheetFormatPr defaultRowHeight="12.5"/>
  <cols>
    <col min="1" max="1" width="9.1796875" style="1" customWidth="1"/>
    <col min="2" max="2" width="23.26953125" style="1" customWidth="1"/>
    <col min="3" max="12" width="19.7265625" style="1" customWidth="1"/>
    <col min="13" max="13" width="22.1796875" style="1" customWidth="1"/>
    <col min="14" max="15" width="19.7265625" style="1" customWidth="1"/>
    <col min="16" max="17" width="18.7265625" style="1" customWidth="1"/>
    <col min="18" max="23" width="18.7265625" style="2" customWidth="1"/>
    <col min="24" max="24" width="18.1796875" style="2" customWidth="1"/>
    <col min="25" max="27" width="18.26953125" style="2" customWidth="1"/>
    <col min="28" max="40" width="7.7265625" style="2" customWidth="1"/>
    <col min="41" max="41" width="9.7265625" style="2" customWidth="1"/>
    <col min="42" max="47" width="7.7265625" style="2" customWidth="1"/>
    <col min="48" max="1029" width="9.1796875" style="2" customWidth="1"/>
  </cols>
  <sheetData>
    <row r="2" spans="1:47" ht="23.25" customHeight="1">
      <c r="A2" s="697" t="s">
        <v>0</v>
      </c>
      <c r="B2" s="697"/>
      <c r="C2" s="697"/>
      <c r="D2" s="697"/>
      <c r="E2" s="697"/>
      <c r="F2" s="697"/>
      <c r="G2" s="697"/>
      <c r="H2" s="697"/>
      <c r="I2" s="697"/>
      <c r="J2" s="697"/>
      <c r="K2" s="3"/>
    </row>
    <row r="3" spans="1:47" ht="24" customHeight="1">
      <c r="AB3" s="6" t="s">
        <v>349</v>
      </c>
      <c r="AC3" s="698" t="s">
        <v>350</v>
      </c>
      <c r="AD3" s="699"/>
      <c r="AE3" s="699"/>
      <c r="AF3" s="699"/>
      <c r="AG3" s="699"/>
      <c r="AH3" s="699"/>
      <c r="AI3" s="700"/>
      <c r="AJ3" s="698" t="s">
        <v>353</v>
      </c>
      <c r="AK3" s="699"/>
      <c r="AL3" s="699"/>
      <c r="AM3" s="699"/>
      <c r="AN3" s="699"/>
      <c r="AO3" s="699"/>
      <c r="AP3" s="700"/>
      <c r="AQ3" s="698" t="s">
        <v>355</v>
      </c>
      <c r="AR3" s="699"/>
      <c r="AS3" s="700"/>
      <c r="AT3" s="701" t="s">
        <v>207</v>
      </c>
      <c r="AU3" s="702"/>
    </row>
    <row r="4" spans="1:47" ht="120.75" customHeight="1">
      <c r="A4" s="4"/>
      <c r="B4" s="5" t="s">
        <v>1</v>
      </c>
      <c r="C4" s="5" t="s">
        <v>2</v>
      </c>
      <c r="D4" s="529" t="s">
        <v>335</v>
      </c>
      <c r="E4" s="5" t="s">
        <v>3</v>
      </c>
      <c r="F4" s="5" t="s">
        <v>492</v>
      </c>
      <c r="G4" s="5" t="s">
        <v>491</v>
      </c>
      <c r="H4" s="5" t="s">
        <v>490</v>
      </c>
      <c r="I4" s="5" t="s">
        <v>503</v>
      </c>
      <c r="J4" s="5" t="s">
        <v>505</v>
      </c>
      <c r="K4" s="5" t="s">
        <v>504</v>
      </c>
      <c r="L4" s="5" t="s">
        <v>4</v>
      </c>
      <c r="M4" s="5" t="s">
        <v>494</v>
      </c>
      <c r="N4" s="5" t="s">
        <v>495</v>
      </c>
      <c r="O4" s="5" t="s">
        <v>496</v>
      </c>
      <c r="P4" s="6" t="s">
        <v>482</v>
      </c>
      <c r="Q4" s="6" t="s">
        <v>497</v>
      </c>
      <c r="R4" s="6" t="s">
        <v>5</v>
      </c>
      <c r="S4" s="6" t="s">
        <v>536</v>
      </c>
      <c r="T4" s="6" t="s">
        <v>498</v>
      </c>
      <c r="U4" s="6" t="s">
        <v>506</v>
      </c>
      <c r="V4" s="6" t="s">
        <v>6</v>
      </c>
      <c r="W4" s="6" t="s">
        <v>507</v>
      </c>
      <c r="X4" s="6" t="s">
        <v>508</v>
      </c>
      <c r="Y4" s="6" t="s">
        <v>509</v>
      </c>
      <c r="Z4" s="6" t="s">
        <v>493</v>
      </c>
      <c r="AA4" s="6" t="s">
        <v>7</v>
      </c>
      <c r="AB4" s="528" t="s">
        <v>340</v>
      </c>
      <c r="AC4" s="528" t="s">
        <v>372</v>
      </c>
      <c r="AD4" s="528" t="s">
        <v>351</v>
      </c>
      <c r="AE4" s="528" t="s">
        <v>438</v>
      </c>
      <c r="AF4" s="528" t="s">
        <v>352</v>
      </c>
      <c r="AG4" s="528" t="s">
        <v>439</v>
      </c>
      <c r="AH4" s="528" t="s">
        <v>356</v>
      </c>
      <c r="AI4" s="528" t="s">
        <v>440</v>
      </c>
      <c r="AJ4" s="528" t="s">
        <v>489</v>
      </c>
      <c r="AK4" s="528" t="s">
        <v>341</v>
      </c>
      <c r="AL4" s="528" t="s">
        <v>342</v>
      </c>
      <c r="AM4" s="528" t="s">
        <v>343</v>
      </c>
      <c r="AN4" s="528" t="s">
        <v>344</v>
      </c>
      <c r="AO4" s="528" t="s">
        <v>345</v>
      </c>
      <c r="AP4" s="528" t="s">
        <v>354</v>
      </c>
      <c r="AQ4" s="528" t="s">
        <v>348</v>
      </c>
      <c r="AR4" s="528" t="s">
        <v>347</v>
      </c>
      <c r="AS4" s="528" t="s">
        <v>346</v>
      </c>
      <c r="AT4" s="528" t="s">
        <v>443</v>
      </c>
      <c r="AU4" s="528" t="s">
        <v>371</v>
      </c>
    </row>
    <row r="5" spans="1:47" s="15" customFormat="1" ht="13">
      <c r="A5" s="7">
        <v>1</v>
      </c>
      <c r="B5" s="8"/>
      <c r="C5" s="8"/>
      <c r="D5" s="8"/>
      <c r="E5" s="8"/>
      <c r="F5" s="8"/>
      <c r="G5" s="8"/>
      <c r="H5" s="9">
        <f>SUM(F5:G5)</f>
        <v>0</v>
      </c>
      <c r="I5" s="10"/>
      <c r="J5" s="10"/>
      <c r="K5" s="10"/>
      <c r="L5" s="8"/>
      <c r="M5" s="10"/>
      <c r="N5" s="9">
        <f>J5+K5</f>
        <v>0</v>
      </c>
      <c r="O5" s="9">
        <f t="shared" ref="O5:O30" si="0">I5-J5</f>
        <v>0</v>
      </c>
      <c r="P5" s="11" t="e">
        <f>O5/I5</f>
        <v>#DIV/0!</v>
      </c>
      <c r="Q5" s="9">
        <f>J5+K5-M5</f>
        <v>0</v>
      </c>
      <c r="R5" s="11" t="e">
        <f>Q5/(J5+K5)</f>
        <v>#DIV/0!</v>
      </c>
      <c r="S5" s="9" t="e">
        <f>Q5/C5</f>
        <v>#DIV/0!</v>
      </c>
      <c r="T5" s="9" t="e">
        <f>M5/E5</f>
        <v>#DIV/0!</v>
      </c>
      <c r="U5" s="9" t="e">
        <f>E5/C5</f>
        <v>#DIV/0!</v>
      </c>
      <c r="V5" s="12" t="e">
        <f>K5/N5</f>
        <v>#DIV/0!</v>
      </c>
      <c r="W5" s="14" t="e">
        <f>F5/N5</f>
        <v>#DIV/0!</v>
      </c>
      <c r="X5" s="14" t="e">
        <f>G5/N5</f>
        <v>#DIV/0!</v>
      </c>
      <c r="Y5" s="13" t="e">
        <f>H5/N5</f>
        <v>#DIV/0!</v>
      </c>
      <c r="Z5" s="14">
        <f>F5/8760</f>
        <v>0</v>
      </c>
      <c r="AA5" s="14">
        <f t="shared" ref="AA5:AA30" si="1">G5/8760</f>
        <v>0</v>
      </c>
      <c r="AB5" s="8"/>
      <c r="AC5" s="531">
        <f>AE5+AF5+AG5</f>
        <v>0</v>
      </c>
      <c r="AD5" s="8"/>
      <c r="AE5" s="8"/>
      <c r="AF5" s="8"/>
      <c r="AG5" s="8"/>
      <c r="AH5" s="8"/>
      <c r="AI5" s="8"/>
      <c r="AJ5" s="8"/>
      <c r="AK5" s="8"/>
      <c r="AL5" s="8"/>
      <c r="AM5" s="8"/>
      <c r="AN5" s="8"/>
      <c r="AO5" s="8"/>
      <c r="AP5" s="8"/>
      <c r="AQ5" s="8"/>
      <c r="AR5" s="8"/>
      <c r="AS5" s="8"/>
      <c r="AT5" s="536" t="e">
        <f t="shared" ref="AT5:AT30" si="2">D5/C5</f>
        <v>#DIV/0!</v>
      </c>
      <c r="AU5" s="8"/>
    </row>
    <row r="6" spans="1:47" s="15" customFormat="1" ht="13">
      <c r="A6" s="7">
        <v>2</v>
      </c>
      <c r="B6" s="8"/>
      <c r="C6" s="8"/>
      <c r="D6" s="8"/>
      <c r="E6" s="8"/>
      <c r="F6" s="8"/>
      <c r="G6" s="8"/>
      <c r="H6" s="9">
        <f t="shared" ref="H6:H29" si="3">SUM(F6:G6)</f>
        <v>0</v>
      </c>
      <c r="I6" s="10"/>
      <c r="J6" s="10"/>
      <c r="K6" s="10"/>
      <c r="L6" s="8"/>
      <c r="M6" s="10"/>
      <c r="N6" s="9">
        <f t="shared" ref="N6:N30" si="4">J6+K6</f>
        <v>0</v>
      </c>
      <c r="O6" s="9">
        <f t="shared" si="0"/>
        <v>0</v>
      </c>
      <c r="P6" s="11" t="e">
        <f t="shared" ref="P6:P29" si="5">O6/I6</f>
        <v>#DIV/0!</v>
      </c>
      <c r="Q6" s="9">
        <f t="shared" ref="Q6:Q30" si="6">J6+K6-M6</f>
        <v>0</v>
      </c>
      <c r="R6" s="11" t="e">
        <f t="shared" ref="R6:R30" si="7">Q6/(J6+K6)</f>
        <v>#DIV/0!</v>
      </c>
      <c r="S6" s="9" t="e">
        <f t="shared" ref="S6:S30" si="8">Q6/C6</f>
        <v>#DIV/0!</v>
      </c>
      <c r="T6" s="9" t="e">
        <f t="shared" ref="T6:T30" si="9">M6/E6</f>
        <v>#DIV/0!</v>
      </c>
      <c r="U6" s="9" t="e">
        <f t="shared" ref="U6:U30" si="10">E6/C6</f>
        <v>#DIV/0!</v>
      </c>
      <c r="V6" s="12" t="e">
        <f t="shared" ref="V6:V30" si="11">K6/N6</f>
        <v>#DIV/0!</v>
      </c>
      <c r="W6" s="14" t="e">
        <f t="shared" ref="W6:W29" si="12">F6/N6</f>
        <v>#DIV/0!</v>
      </c>
      <c r="X6" s="14" t="e">
        <f t="shared" ref="X6:X29" si="13">G6/N6</f>
        <v>#DIV/0!</v>
      </c>
      <c r="Y6" s="13" t="e">
        <f t="shared" ref="Y6:Y29" si="14">H6/N6</f>
        <v>#DIV/0!</v>
      </c>
      <c r="Z6" s="14">
        <f t="shared" ref="Z6:Z30" si="15">F6/8760</f>
        <v>0</v>
      </c>
      <c r="AA6" s="14">
        <f t="shared" si="1"/>
        <v>0</v>
      </c>
      <c r="AB6" s="8"/>
      <c r="AC6" s="531">
        <f t="shared" ref="AC6:AC29" si="16">AE6+AF6+AG6</f>
        <v>0</v>
      </c>
      <c r="AD6" s="8"/>
      <c r="AE6" s="8"/>
      <c r="AF6" s="8"/>
      <c r="AG6" s="8"/>
      <c r="AH6" s="8"/>
      <c r="AI6" s="8"/>
      <c r="AJ6" s="8"/>
      <c r="AK6" s="8"/>
      <c r="AL6" s="8"/>
      <c r="AM6" s="8"/>
      <c r="AN6" s="8"/>
      <c r="AO6" s="8"/>
      <c r="AP6" s="8"/>
      <c r="AQ6" s="8"/>
      <c r="AR6" s="8"/>
      <c r="AS6" s="8"/>
      <c r="AT6" s="536" t="e">
        <f t="shared" si="2"/>
        <v>#DIV/0!</v>
      </c>
      <c r="AU6" s="8"/>
    </row>
    <row r="7" spans="1:47" s="15" customFormat="1" ht="13">
      <c r="A7" s="7">
        <v>3</v>
      </c>
      <c r="B7" s="8"/>
      <c r="C7" s="8"/>
      <c r="D7" s="8"/>
      <c r="E7" s="8"/>
      <c r="F7" s="8"/>
      <c r="G7" s="8"/>
      <c r="H7" s="9">
        <f t="shared" si="3"/>
        <v>0</v>
      </c>
      <c r="I7" s="10"/>
      <c r="J7" s="10"/>
      <c r="K7" s="10"/>
      <c r="L7" s="8"/>
      <c r="M7" s="10"/>
      <c r="N7" s="9">
        <f t="shared" si="4"/>
        <v>0</v>
      </c>
      <c r="O7" s="9">
        <f t="shared" si="0"/>
        <v>0</v>
      </c>
      <c r="P7" s="11" t="e">
        <f t="shared" si="5"/>
        <v>#DIV/0!</v>
      </c>
      <c r="Q7" s="9">
        <f t="shared" si="6"/>
        <v>0</v>
      </c>
      <c r="R7" s="11" t="e">
        <f t="shared" si="7"/>
        <v>#DIV/0!</v>
      </c>
      <c r="S7" s="9" t="e">
        <f t="shared" si="8"/>
        <v>#DIV/0!</v>
      </c>
      <c r="T7" s="9" t="e">
        <f t="shared" si="9"/>
        <v>#DIV/0!</v>
      </c>
      <c r="U7" s="9" t="e">
        <f t="shared" si="10"/>
        <v>#DIV/0!</v>
      </c>
      <c r="V7" s="12" t="e">
        <f t="shared" si="11"/>
        <v>#DIV/0!</v>
      </c>
      <c r="W7" s="14" t="e">
        <f t="shared" si="12"/>
        <v>#DIV/0!</v>
      </c>
      <c r="X7" s="14" t="e">
        <f t="shared" si="13"/>
        <v>#DIV/0!</v>
      </c>
      <c r="Y7" s="13" t="e">
        <f t="shared" si="14"/>
        <v>#DIV/0!</v>
      </c>
      <c r="Z7" s="14">
        <f t="shared" si="15"/>
        <v>0</v>
      </c>
      <c r="AA7" s="14">
        <f t="shared" si="1"/>
        <v>0</v>
      </c>
      <c r="AB7" s="8"/>
      <c r="AC7" s="531">
        <f t="shared" si="16"/>
        <v>0</v>
      </c>
      <c r="AD7" s="8"/>
      <c r="AE7" s="8"/>
      <c r="AF7" s="8"/>
      <c r="AG7" s="8"/>
      <c r="AH7" s="8"/>
      <c r="AI7" s="8"/>
      <c r="AJ7" s="8"/>
      <c r="AK7" s="8"/>
      <c r="AL7" s="8"/>
      <c r="AM7" s="8"/>
      <c r="AN7" s="8"/>
      <c r="AO7" s="8"/>
      <c r="AP7" s="8"/>
      <c r="AQ7" s="8"/>
      <c r="AR7" s="8"/>
      <c r="AS7" s="8"/>
      <c r="AT7" s="536" t="e">
        <f t="shared" si="2"/>
        <v>#DIV/0!</v>
      </c>
      <c r="AU7" s="8"/>
    </row>
    <row r="8" spans="1:47" s="15" customFormat="1" ht="13">
      <c r="A8" s="7">
        <v>4</v>
      </c>
      <c r="B8" s="8"/>
      <c r="C8" s="8"/>
      <c r="D8" s="8"/>
      <c r="E8" s="8"/>
      <c r="F8" s="8"/>
      <c r="G8" s="8"/>
      <c r="H8" s="9">
        <f t="shared" si="3"/>
        <v>0</v>
      </c>
      <c r="I8" s="10"/>
      <c r="J8" s="10"/>
      <c r="K8" s="10"/>
      <c r="L8" s="8"/>
      <c r="M8" s="10"/>
      <c r="N8" s="9">
        <f t="shared" si="4"/>
        <v>0</v>
      </c>
      <c r="O8" s="9">
        <f t="shared" si="0"/>
        <v>0</v>
      </c>
      <c r="P8" s="11" t="e">
        <f t="shared" si="5"/>
        <v>#DIV/0!</v>
      </c>
      <c r="Q8" s="9">
        <f t="shared" si="6"/>
        <v>0</v>
      </c>
      <c r="R8" s="11" t="e">
        <f t="shared" si="7"/>
        <v>#DIV/0!</v>
      </c>
      <c r="S8" s="9" t="e">
        <f t="shared" si="8"/>
        <v>#DIV/0!</v>
      </c>
      <c r="T8" s="9" t="e">
        <f t="shared" si="9"/>
        <v>#DIV/0!</v>
      </c>
      <c r="U8" s="9" t="e">
        <f t="shared" si="10"/>
        <v>#DIV/0!</v>
      </c>
      <c r="V8" s="12" t="e">
        <f t="shared" si="11"/>
        <v>#DIV/0!</v>
      </c>
      <c r="W8" s="14" t="e">
        <f t="shared" si="12"/>
        <v>#DIV/0!</v>
      </c>
      <c r="X8" s="14" t="e">
        <f t="shared" si="13"/>
        <v>#DIV/0!</v>
      </c>
      <c r="Y8" s="13" t="e">
        <f t="shared" si="14"/>
        <v>#DIV/0!</v>
      </c>
      <c r="Z8" s="14">
        <f t="shared" si="15"/>
        <v>0</v>
      </c>
      <c r="AA8" s="14">
        <f t="shared" si="1"/>
        <v>0</v>
      </c>
      <c r="AB8" s="8"/>
      <c r="AC8" s="531">
        <f>AE8+AF8+AG8</f>
        <v>0</v>
      </c>
      <c r="AD8" s="8"/>
      <c r="AE8" s="8"/>
      <c r="AF8" s="8"/>
      <c r="AG8" s="8"/>
      <c r="AH8" s="8"/>
      <c r="AI8" s="8"/>
      <c r="AJ8" s="8"/>
      <c r="AK8" s="8"/>
      <c r="AL8" s="8"/>
      <c r="AM8" s="8"/>
      <c r="AN8" s="8"/>
      <c r="AO8" s="8"/>
      <c r="AP8" s="8"/>
      <c r="AQ8" s="8"/>
      <c r="AR8" s="8"/>
      <c r="AS8" s="8"/>
      <c r="AT8" s="536" t="e">
        <f t="shared" si="2"/>
        <v>#DIV/0!</v>
      </c>
      <c r="AU8" s="8"/>
    </row>
    <row r="9" spans="1:47" s="15" customFormat="1" ht="13">
      <c r="A9" s="7">
        <v>5</v>
      </c>
      <c r="B9" s="8"/>
      <c r="C9" s="8"/>
      <c r="D9" s="8"/>
      <c r="E9" s="8"/>
      <c r="F9" s="8"/>
      <c r="G9" s="8"/>
      <c r="H9" s="9">
        <f t="shared" si="3"/>
        <v>0</v>
      </c>
      <c r="I9" s="10"/>
      <c r="J9" s="10"/>
      <c r="K9" s="10"/>
      <c r="L9" s="8"/>
      <c r="M9" s="10"/>
      <c r="N9" s="9">
        <f t="shared" si="4"/>
        <v>0</v>
      </c>
      <c r="O9" s="9">
        <f t="shared" si="0"/>
        <v>0</v>
      </c>
      <c r="P9" s="11" t="e">
        <f t="shared" si="5"/>
        <v>#DIV/0!</v>
      </c>
      <c r="Q9" s="9">
        <f t="shared" si="6"/>
        <v>0</v>
      </c>
      <c r="R9" s="11" t="e">
        <f t="shared" si="7"/>
        <v>#DIV/0!</v>
      </c>
      <c r="S9" s="9" t="e">
        <f t="shared" si="8"/>
        <v>#DIV/0!</v>
      </c>
      <c r="T9" s="9" t="e">
        <f t="shared" si="9"/>
        <v>#DIV/0!</v>
      </c>
      <c r="U9" s="9" t="e">
        <f t="shared" si="10"/>
        <v>#DIV/0!</v>
      </c>
      <c r="V9" s="12" t="e">
        <f t="shared" si="11"/>
        <v>#DIV/0!</v>
      </c>
      <c r="W9" s="14" t="e">
        <f t="shared" si="12"/>
        <v>#DIV/0!</v>
      </c>
      <c r="X9" s="14" t="e">
        <f t="shared" si="13"/>
        <v>#DIV/0!</v>
      </c>
      <c r="Y9" s="13" t="e">
        <f t="shared" si="14"/>
        <v>#DIV/0!</v>
      </c>
      <c r="Z9" s="14">
        <f t="shared" si="15"/>
        <v>0</v>
      </c>
      <c r="AA9" s="14">
        <f t="shared" si="1"/>
        <v>0</v>
      </c>
      <c r="AB9" s="8"/>
      <c r="AC9" s="531">
        <f t="shared" si="16"/>
        <v>0</v>
      </c>
      <c r="AD9" s="8"/>
      <c r="AE9" s="8"/>
      <c r="AF9" s="8"/>
      <c r="AG9" s="8"/>
      <c r="AH9" s="8"/>
      <c r="AI9" s="8"/>
      <c r="AJ9" s="8"/>
      <c r="AK9" s="8"/>
      <c r="AL9" s="8"/>
      <c r="AM9" s="8"/>
      <c r="AN9" s="8"/>
      <c r="AO9" s="8"/>
      <c r="AP9" s="8"/>
      <c r="AQ9" s="8"/>
      <c r="AR9" s="8"/>
      <c r="AS9" s="8"/>
      <c r="AT9" s="536" t="e">
        <f t="shared" si="2"/>
        <v>#DIV/0!</v>
      </c>
      <c r="AU9" s="8"/>
    </row>
    <row r="10" spans="1:47" s="15" customFormat="1" ht="13">
      <c r="A10" s="7">
        <v>6</v>
      </c>
      <c r="B10" s="8"/>
      <c r="C10" s="8"/>
      <c r="D10" s="8"/>
      <c r="E10" s="8"/>
      <c r="F10" s="8"/>
      <c r="G10" s="8"/>
      <c r="H10" s="9">
        <f t="shared" si="3"/>
        <v>0</v>
      </c>
      <c r="I10" s="10"/>
      <c r="J10" s="10"/>
      <c r="K10" s="10"/>
      <c r="L10" s="8"/>
      <c r="M10" s="10"/>
      <c r="N10" s="9">
        <f t="shared" si="4"/>
        <v>0</v>
      </c>
      <c r="O10" s="9">
        <f t="shared" si="0"/>
        <v>0</v>
      </c>
      <c r="P10" s="11" t="e">
        <f t="shared" si="5"/>
        <v>#DIV/0!</v>
      </c>
      <c r="Q10" s="9">
        <f t="shared" si="6"/>
        <v>0</v>
      </c>
      <c r="R10" s="11" t="e">
        <f t="shared" si="7"/>
        <v>#DIV/0!</v>
      </c>
      <c r="S10" s="9" t="e">
        <f t="shared" si="8"/>
        <v>#DIV/0!</v>
      </c>
      <c r="T10" s="9" t="e">
        <f t="shared" si="9"/>
        <v>#DIV/0!</v>
      </c>
      <c r="U10" s="9" t="e">
        <f t="shared" si="10"/>
        <v>#DIV/0!</v>
      </c>
      <c r="V10" s="12" t="e">
        <f t="shared" si="11"/>
        <v>#DIV/0!</v>
      </c>
      <c r="W10" s="14" t="e">
        <f t="shared" si="12"/>
        <v>#DIV/0!</v>
      </c>
      <c r="X10" s="14" t="e">
        <f t="shared" si="13"/>
        <v>#DIV/0!</v>
      </c>
      <c r="Y10" s="13" t="e">
        <f t="shared" si="14"/>
        <v>#DIV/0!</v>
      </c>
      <c r="Z10" s="14">
        <f t="shared" si="15"/>
        <v>0</v>
      </c>
      <c r="AA10" s="14">
        <f t="shared" si="1"/>
        <v>0</v>
      </c>
      <c r="AB10" s="8"/>
      <c r="AC10" s="531">
        <f t="shared" si="16"/>
        <v>0</v>
      </c>
      <c r="AD10" s="8"/>
      <c r="AE10" s="8"/>
      <c r="AF10" s="8"/>
      <c r="AG10" s="8"/>
      <c r="AH10" s="8"/>
      <c r="AI10" s="8"/>
      <c r="AJ10" s="8"/>
      <c r="AK10" s="8"/>
      <c r="AL10" s="8"/>
      <c r="AM10" s="8"/>
      <c r="AN10" s="8"/>
      <c r="AO10" s="8"/>
      <c r="AP10" s="8"/>
      <c r="AQ10" s="8"/>
      <c r="AR10" s="8"/>
      <c r="AS10" s="8"/>
      <c r="AT10" s="536" t="e">
        <f t="shared" si="2"/>
        <v>#DIV/0!</v>
      </c>
      <c r="AU10" s="8"/>
    </row>
    <row r="11" spans="1:47" s="15" customFormat="1" ht="13">
      <c r="A11" s="7">
        <v>7</v>
      </c>
      <c r="B11" s="8"/>
      <c r="C11" s="8"/>
      <c r="D11" s="8"/>
      <c r="E11" s="8"/>
      <c r="F11" s="8"/>
      <c r="G11" s="8"/>
      <c r="H11" s="9">
        <f t="shared" si="3"/>
        <v>0</v>
      </c>
      <c r="I11" s="10"/>
      <c r="J11" s="10"/>
      <c r="K11" s="10"/>
      <c r="L11" s="8"/>
      <c r="M11" s="10"/>
      <c r="N11" s="9">
        <f t="shared" si="4"/>
        <v>0</v>
      </c>
      <c r="O11" s="9">
        <f t="shared" si="0"/>
        <v>0</v>
      </c>
      <c r="P11" s="11" t="e">
        <f t="shared" si="5"/>
        <v>#DIV/0!</v>
      </c>
      <c r="Q11" s="9">
        <f t="shared" si="6"/>
        <v>0</v>
      </c>
      <c r="R11" s="11" t="e">
        <f t="shared" si="7"/>
        <v>#DIV/0!</v>
      </c>
      <c r="S11" s="9" t="e">
        <f t="shared" si="8"/>
        <v>#DIV/0!</v>
      </c>
      <c r="T11" s="9" t="e">
        <f t="shared" si="9"/>
        <v>#DIV/0!</v>
      </c>
      <c r="U11" s="9" t="e">
        <f t="shared" si="10"/>
        <v>#DIV/0!</v>
      </c>
      <c r="V11" s="12" t="e">
        <f t="shared" si="11"/>
        <v>#DIV/0!</v>
      </c>
      <c r="W11" s="14" t="e">
        <f t="shared" si="12"/>
        <v>#DIV/0!</v>
      </c>
      <c r="X11" s="14" t="e">
        <f t="shared" si="13"/>
        <v>#DIV/0!</v>
      </c>
      <c r="Y11" s="13" t="e">
        <f t="shared" si="14"/>
        <v>#DIV/0!</v>
      </c>
      <c r="Z11" s="14">
        <f t="shared" si="15"/>
        <v>0</v>
      </c>
      <c r="AA11" s="14">
        <f t="shared" si="1"/>
        <v>0</v>
      </c>
      <c r="AB11" s="8"/>
      <c r="AC11" s="531">
        <f t="shared" si="16"/>
        <v>0</v>
      </c>
      <c r="AD11" s="8"/>
      <c r="AE11" s="8"/>
      <c r="AF11" s="8"/>
      <c r="AG11" s="8"/>
      <c r="AH11" s="8"/>
      <c r="AI11" s="8"/>
      <c r="AJ11" s="8"/>
      <c r="AK11" s="8"/>
      <c r="AL11" s="8"/>
      <c r="AM11" s="8"/>
      <c r="AN11" s="8"/>
      <c r="AO11" s="8"/>
      <c r="AP11" s="8"/>
      <c r="AQ11" s="8"/>
      <c r="AR11" s="8"/>
      <c r="AS11" s="8"/>
      <c r="AT11" s="536" t="e">
        <f t="shared" si="2"/>
        <v>#DIV/0!</v>
      </c>
      <c r="AU11" s="8"/>
    </row>
    <row r="12" spans="1:47" s="15" customFormat="1" ht="13">
      <c r="A12" s="7">
        <v>8</v>
      </c>
      <c r="B12" s="8"/>
      <c r="C12" s="8"/>
      <c r="D12" s="8"/>
      <c r="E12" s="8"/>
      <c r="F12" s="8"/>
      <c r="G12" s="8"/>
      <c r="H12" s="9">
        <f t="shared" si="3"/>
        <v>0</v>
      </c>
      <c r="I12" s="10"/>
      <c r="J12" s="10"/>
      <c r="K12" s="10"/>
      <c r="L12" s="8"/>
      <c r="M12" s="10"/>
      <c r="N12" s="9">
        <f t="shared" si="4"/>
        <v>0</v>
      </c>
      <c r="O12" s="9">
        <f t="shared" si="0"/>
        <v>0</v>
      </c>
      <c r="P12" s="11" t="e">
        <f t="shared" si="5"/>
        <v>#DIV/0!</v>
      </c>
      <c r="Q12" s="9">
        <f t="shared" si="6"/>
        <v>0</v>
      </c>
      <c r="R12" s="11" t="e">
        <f t="shared" si="7"/>
        <v>#DIV/0!</v>
      </c>
      <c r="S12" s="9" t="e">
        <f t="shared" si="8"/>
        <v>#DIV/0!</v>
      </c>
      <c r="T12" s="9" t="e">
        <f t="shared" si="9"/>
        <v>#DIV/0!</v>
      </c>
      <c r="U12" s="9" t="e">
        <f t="shared" si="10"/>
        <v>#DIV/0!</v>
      </c>
      <c r="V12" s="12" t="e">
        <f t="shared" si="11"/>
        <v>#DIV/0!</v>
      </c>
      <c r="W12" s="14" t="e">
        <f t="shared" si="12"/>
        <v>#DIV/0!</v>
      </c>
      <c r="X12" s="14" t="e">
        <f t="shared" si="13"/>
        <v>#DIV/0!</v>
      </c>
      <c r="Y12" s="13" t="e">
        <f t="shared" si="14"/>
        <v>#DIV/0!</v>
      </c>
      <c r="Z12" s="14">
        <f t="shared" si="15"/>
        <v>0</v>
      </c>
      <c r="AA12" s="14">
        <f t="shared" si="1"/>
        <v>0</v>
      </c>
      <c r="AB12" s="8"/>
      <c r="AC12" s="531">
        <f t="shared" si="16"/>
        <v>0</v>
      </c>
      <c r="AD12" s="8"/>
      <c r="AE12" s="8"/>
      <c r="AF12" s="8"/>
      <c r="AG12" s="8"/>
      <c r="AH12" s="8"/>
      <c r="AI12" s="8"/>
      <c r="AJ12" s="8"/>
      <c r="AK12" s="8"/>
      <c r="AL12" s="8"/>
      <c r="AM12" s="8"/>
      <c r="AN12" s="8"/>
      <c r="AO12" s="8"/>
      <c r="AP12" s="8"/>
      <c r="AQ12" s="8"/>
      <c r="AR12" s="8"/>
      <c r="AS12" s="8"/>
      <c r="AT12" s="536" t="e">
        <f t="shared" si="2"/>
        <v>#DIV/0!</v>
      </c>
      <c r="AU12" s="8"/>
    </row>
    <row r="13" spans="1:47" s="15" customFormat="1" ht="13">
      <c r="A13" s="7">
        <v>9</v>
      </c>
      <c r="B13" s="8"/>
      <c r="C13" s="8"/>
      <c r="D13" s="8"/>
      <c r="E13" s="8"/>
      <c r="F13" s="8"/>
      <c r="G13" s="8"/>
      <c r="H13" s="9">
        <f t="shared" si="3"/>
        <v>0</v>
      </c>
      <c r="I13" s="10"/>
      <c r="J13" s="10"/>
      <c r="K13" s="10"/>
      <c r="L13" s="8"/>
      <c r="M13" s="10"/>
      <c r="N13" s="9">
        <f t="shared" si="4"/>
        <v>0</v>
      </c>
      <c r="O13" s="9">
        <f t="shared" si="0"/>
        <v>0</v>
      </c>
      <c r="P13" s="11" t="e">
        <f t="shared" si="5"/>
        <v>#DIV/0!</v>
      </c>
      <c r="Q13" s="9">
        <f t="shared" si="6"/>
        <v>0</v>
      </c>
      <c r="R13" s="11" t="e">
        <f t="shared" si="7"/>
        <v>#DIV/0!</v>
      </c>
      <c r="S13" s="9" t="e">
        <f t="shared" si="8"/>
        <v>#DIV/0!</v>
      </c>
      <c r="T13" s="9" t="e">
        <f t="shared" si="9"/>
        <v>#DIV/0!</v>
      </c>
      <c r="U13" s="9" t="e">
        <f t="shared" si="10"/>
        <v>#DIV/0!</v>
      </c>
      <c r="V13" s="12" t="e">
        <f t="shared" si="11"/>
        <v>#DIV/0!</v>
      </c>
      <c r="W13" s="14" t="e">
        <f t="shared" si="12"/>
        <v>#DIV/0!</v>
      </c>
      <c r="X13" s="14" t="e">
        <f t="shared" si="13"/>
        <v>#DIV/0!</v>
      </c>
      <c r="Y13" s="13" t="e">
        <f t="shared" si="14"/>
        <v>#DIV/0!</v>
      </c>
      <c r="Z13" s="14">
        <f t="shared" si="15"/>
        <v>0</v>
      </c>
      <c r="AA13" s="14">
        <f t="shared" si="1"/>
        <v>0</v>
      </c>
      <c r="AB13" s="8"/>
      <c r="AC13" s="531">
        <f t="shared" si="16"/>
        <v>0</v>
      </c>
      <c r="AD13" s="8"/>
      <c r="AE13" s="8"/>
      <c r="AF13" s="8"/>
      <c r="AG13" s="8"/>
      <c r="AH13" s="8"/>
      <c r="AI13" s="8"/>
      <c r="AJ13" s="8"/>
      <c r="AK13" s="8"/>
      <c r="AL13" s="8"/>
      <c r="AM13" s="8"/>
      <c r="AN13" s="8"/>
      <c r="AO13" s="8"/>
      <c r="AP13" s="8"/>
      <c r="AQ13" s="8"/>
      <c r="AR13" s="8"/>
      <c r="AS13" s="8"/>
      <c r="AT13" s="536" t="e">
        <f t="shared" si="2"/>
        <v>#DIV/0!</v>
      </c>
      <c r="AU13" s="8"/>
    </row>
    <row r="14" spans="1:47" s="15" customFormat="1" ht="13">
      <c r="A14" s="7">
        <v>10</v>
      </c>
      <c r="B14" s="8"/>
      <c r="C14" s="8"/>
      <c r="D14" s="8"/>
      <c r="E14" s="8"/>
      <c r="F14" s="8"/>
      <c r="G14" s="8"/>
      <c r="H14" s="9">
        <f t="shared" si="3"/>
        <v>0</v>
      </c>
      <c r="I14" s="10"/>
      <c r="J14" s="10"/>
      <c r="K14" s="10"/>
      <c r="L14" s="8"/>
      <c r="M14" s="10"/>
      <c r="N14" s="9">
        <f t="shared" si="4"/>
        <v>0</v>
      </c>
      <c r="O14" s="9">
        <f t="shared" si="0"/>
        <v>0</v>
      </c>
      <c r="P14" s="11" t="e">
        <f t="shared" si="5"/>
        <v>#DIV/0!</v>
      </c>
      <c r="Q14" s="9">
        <f t="shared" si="6"/>
        <v>0</v>
      </c>
      <c r="R14" s="11" t="e">
        <f t="shared" si="7"/>
        <v>#DIV/0!</v>
      </c>
      <c r="S14" s="9" t="e">
        <f t="shared" si="8"/>
        <v>#DIV/0!</v>
      </c>
      <c r="T14" s="9" t="e">
        <f t="shared" si="9"/>
        <v>#DIV/0!</v>
      </c>
      <c r="U14" s="9" t="e">
        <f t="shared" si="10"/>
        <v>#DIV/0!</v>
      </c>
      <c r="V14" s="12" t="e">
        <f t="shared" si="11"/>
        <v>#DIV/0!</v>
      </c>
      <c r="W14" s="14" t="e">
        <f t="shared" si="12"/>
        <v>#DIV/0!</v>
      </c>
      <c r="X14" s="14" t="e">
        <f t="shared" si="13"/>
        <v>#DIV/0!</v>
      </c>
      <c r="Y14" s="13" t="e">
        <f t="shared" si="14"/>
        <v>#DIV/0!</v>
      </c>
      <c r="Z14" s="14">
        <f t="shared" si="15"/>
        <v>0</v>
      </c>
      <c r="AA14" s="14">
        <f t="shared" si="1"/>
        <v>0</v>
      </c>
      <c r="AB14" s="8"/>
      <c r="AC14" s="531">
        <f t="shared" si="16"/>
        <v>0</v>
      </c>
      <c r="AD14" s="8"/>
      <c r="AE14" s="8"/>
      <c r="AF14" s="8"/>
      <c r="AG14" s="8"/>
      <c r="AH14" s="8"/>
      <c r="AI14" s="8"/>
      <c r="AJ14" s="8"/>
      <c r="AK14" s="8"/>
      <c r="AL14" s="8"/>
      <c r="AM14" s="8"/>
      <c r="AN14" s="8"/>
      <c r="AO14" s="8"/>
      <c r="AP14" s="8"/>
      <c r="AQ14" s="8"/>
      <c r="AR14" s="8"/>
      <c r="AS14" s="8"/>
      <c r="AT14" s="536" t="e">
        <f t="shared" si="2"/>
        <v>#DIV/0!</v>
      </c>
      <c r="AU14" s="8"/>
    </row>
    <row r="15" spans="1:47" s="15" customFormat="1" ht="13">
      <c r="A15" s="7">
        <v>11</v>
      </c>
      <c r="B15" s="8"/>
      <c r="C15" s="8"/>
      <c r="D15" s="8"/>
      <c r="E15" s="8"/>
      <c r="F15" s="8"/>
      <c r="G15" s="8"/>
      <c r="H15" s="9">
        <f t="shared" si="3"/>
        <v>0</v>
      </c>
      <c r="I15" s="10"/>
      <c r="J15" s="10"/>
      <c r="K15" s="10"/>
      <c r="L15" s="8"/>
      <c r="M15" s="10"/>
      <c r="N15" s="9">
        <f t="shared" si="4"/>
        <v>0</v>
      </c>
      <c r="O15" s="9">
        <f t="shared" si="0"/>
        <v>0</v>
      </c>
      <c r="P15" s="11" t="e">
        <f t="shared" si="5"/>
        <v>#DIV/0!</v>
      </c>
      <c r="Q15" s="9">
        <f t="shared" si="6"/>
        <v>0</v>
      </c>
      <c r="R15" s="11" t="e">
        <f t="shared" si="7"/>
        <v>#DIV/0!</v>
      </c>
      <c r="S15" s="9" t="e">
        <f t="shared" si="8"/>
        <v>#DIV/0!</v>
      </c>
      <c r="T15" s="9" t="e">
        <f t="shared" si="9"/>
        <v>#DIV/0!</v>
      </c>
      <c r="U15" s="9" t="e">
        <f t="shared" si="10"/>
        <v>#DIV/0!</v>
      </c>
      <c r="V15" s="12" t="e">
        <f t="shared" si="11"/>
        <v>#DIV/0!</v>
      </c>
      <c r="W15" s="14" t="e">
        <f t="shared" si="12"/>
        <v>#DIV/0!</v>
      </c>
      <c r="X15" s="14" t="e">
        <f t="shared" si="13"/>
        <v>#DIV/0!</v>
      </c>
      <c r="Y15" s="13" t="e">
        <f t="shared" si="14"/>
        <v>#DIV/0!</v>
      </c>
      <c r="Z15" s="14">
        <f t="shared" si="15"/>
        <v>0</v>
      </c>
      <c r="AA15" s="14">
        <f t="shared" si="1"/>
        <v>0</v>
      </c>
      <c r="AB15" s="8"/>
      <c r="AC15" s="531">
        <f t="shared" si="16"/>
        <v>0</v>
      </c>
      <c r="AD15" s="8"/>
      <c r="AE15" s="8"/>
      <c r="AF15" s="8"/>
      <c r="AG15" s="8"/>
      <c r="AH15" s="8"/>
      <c r="AI15" s="8"/>
      <c r="AJ15" s="8"/>
      <c r="AK15" s="8"/>
      <c r="AL15" s="8"/>
      <c r="AM15" s="8"/>
      <c r="AN15" s="8"/>
      <c r="AO15" s="8"/>
      <c r="AP15" s="8"/>
      <c r="AQ15" s="8"/>
      <c r="AR15" s="8"/>
      <c r="AS15" s="8"/>
      <c r="AT15" s="536" t="e">
        <f t="shared" si="2"/>
        <v>#DIV/0!</v>
      </c>
      <c r="AU15" s="8"/>
    </row>
    <row r="16" spans="1:47" s="15" customFormat="1" ht="13">
      <c r="A16" s="7">
        <v>12</v>
      </c>
      <c r="B16" s="8"/>
      <c r="C16" s="8"/>
      <c r="D16" s="8"/>
      <c r="E16" s="8"/>
      <c r="F16" s="8"/>
      <c r="G16" s="8"/>
      <c r="H16" s="9">
        <f t="shared" si="3"/>
        <v>0</v>
      </c>
      <c r="I16" s="10"/>
      <c r="J16" s="10"/>
      <c r="K16" s="10"/>
      <c r="L16" s="8"/>
      <c r="M16" s="10"/>
      <c r="N16" s="9">
        <f t="shared" si="4"/>
        <v>0</v>
      </c>
      <c r="O16" s="9">
        <f t="shared" si="0"/>
        <v>0</v>
      </c>
      <c r="P16" s="11" t="e">
        <f t="shared" si="5"/>
        <v>#DIV/0!</v>
      </c>
      <c r="Q16" s="9">
        <f t="shared" si="6"/>
        <v>0</v>
      </c>
      <c r="R16" s="11" t="e">
        <f t="shared" si="7"/>
        <v>#DIV/0!</v>
      </c>
      <c r="S16" s="9" t="e">
        <f t="shared" si="8"/>
        <v>#DIV/0!</v>
      </c>
      <c r="T16" s="9" t="e">
        <f t="shared" si="9"/>
        <v>#DIV/0!</v>
      </c>
      <c r="U16" s="9" t="e">
        <f t="shared" si="10"/>
        <v>#DIV/0!</v>
      </c>
      <c r="V16" s="12" t="e">
        <f t="shared" si="11"/>
        <v>#DIV/0!</v>
      </c>
      <c r="W16" s="14" t="e">
        <f t="shared" si="12"/>
        <v>#DIV/0!</v>
      </c>
      <c r="X16" s="14" t="e">
        <f t="shared" si="13"/>
        <v>#DIV/0!</v>
      </c>
      <c r="Y16" s="13" t="e">
        <f t="shared" si="14"/>
        <v>#DIV/0!</v>
      </c>
      <c r="Z16" s="14">
        <f t="shared" si="15"/>
        <v>0</v>
      </c>
      <c r="AA16" s="14">
        <f t="shared" si="1"/>
        <v>0</v>
      </c>
      <c r="AB16" s="8"/>
      <c r="AC16" s="531">
        <f t="shared" si="16"/>
        <v>0</v>
      </c>
      <c r="AD16" s="8"/>
      <c r="AE16" s="8"/>
      <c r="AF16" s="8"/>
      <c r="AG16" s="8"/>
      <c r="AH16" s="8"/>
      <c r="AI16" s="8"/>
      <c r="AJ16" s="8"/>
      <c r="AK16" s="8"/>
      <c r="AL16" s="8"/>
      <c r="AM16" s="8"/>
      <c r="AN16" s="8"/>
      <c r="AO16" s="8"/>
      <c r="AP16" s="8"/>
      <c r="AQ16" s="8"/>
      <c r="AR16" s="8"/>
      <c r="AS16" s="8"/>
      <c r="AT16" s="536" t="e">
        <f t="shared" si="2"/>
        <v>#DIV/0!</v>
      </c>
      <c r="AU16" s="8"/>
    </row>
    <row r="17" spans="1:47" s="15" customFormat="1" ht="13">
      <c r="A17" s="7">
        <v>13</v>
      </c>
      <c r="B17" s="8"/>
      <c r="C17" s="8"/>
      <c r="D17" s="8"/>
      <c r="E17" s="8"/>
      <c r="F17" s="8"/>
      <c r="G17" s="8"/>
      <c r="H17" s="9">
        <f t="shared" si="3"/>
        <v>0</v>
      </c>
      <c r="I17" s="10"/>
      <c r="J17" s="10"/>
      <c r="K17" s="10"/>
      <c r="L17" s="8"/>
      <c r="M17" s="10"/>
      <c r="N17" s="9">
        <f t="shared" si="4"/>
        <v>0</v>
      </c>
      <c r="O17" s="9">
        <f t="shared" si="0"/>
        <v>0</v>
      </c>
      <c r="P17" s="11" t="e">
        <f t="shared" si="5"/>
        <v>#DIV/0!</v>
      </c>
      <c r="Q17" s="9">
        <f t="shared" si="6"/>
        <v>0</v>
      </c>
      <c r="R17" s="11" t="e">
        <f t="shared" si="7"/>
        <v>#DIV/0!</v>
      </c>
      <c r="S17" s="9" t="e">
        <f t="shared" si="8"/>
        <v>#DIV/0!</v>
      </c>
      <c r="T17" s="9" t="e">
        <f t="shared" si="9"/>
        <v>#DIV/0!</v>
      </c>
      <c r="U17" s="9" t="e">
        <f t="shared" si="10"/>
        <v>#DIV/0!</v>
      </c>
      <c r="V17" s="12" t="e">
        <f t="shared" si="11"/>
        <v>#DIV/0!</v>
      </c>
      <c r="W17" s="14" t="e">
        <f t="shared" si="12"/>
        <v>#DIV/0!</v>
      </c>
      <c r="X17" s="14" t="e">
        <f t="shared" si="13"/>
        <v>#DIV/0!</v>
      </c>
      <c r="Y17" s="13" t="e">
        <f t="shared" si="14"/>
        <v>#DIV/0!</v>
      </c>
      <c r="Z17" s="14">
        <f t="shared" si="15"/>
        <v>0</v>
      </c>
      <c r="AA17" s="14">
        <f t="shared" si="1"/>
        <v>0</v>
      </c>
      <c r="AB17" s="8"/>
      <c r="AC17" s="531">
        <f t="shared" si="16"/>
        <v>0</v>
      </c>
      <c r="AD17" s="8"/>
      <c r="AE17" s="8"/>
      <c r="AF17" s="8"/>
      <c r="AG17" s="8"/>
      <c r="AH17" s="8"/>
      <c r="AI17" s="8"/>
      <c r="AJ17" s="8"/>
      <c r="AK17" s="8"/>
      <c r="AL17" s="8"/>
      <c r="AM17" s="8"/>
      <c r="AN17" s="8"/>
      <c r="AO17" s="8"/>
      <c r="AP17" s="8"/>
      <c r="AQ17" s="8"/>
      <c r="AR17" s="8"/>
      <c r="AS17" s="8"/>
      <c r="AT17" s="536" t="e">
        <f t="shared" si="2"/>
        <v>#DIV/0!</v>
      </c>
      <c r="AU17" s="8"/>
    </row>
    <row r="18" spans="1:47" s="15" customFormat="1" ht="13">
      <c r="A18" s="7">
        <v>14</v>
      </c>
      <c r="B18" s="8"/>
      <c r="C18" s="8"/>
      <c r="D18" s="8"/>
      <c r="E18" s="8"/>
      <c r="F18" s="8"/>
      <c r="G18" s="8"/>
      <c r="H18" s="9">
        <f t="shared" si="3"/>
        <v>0</v>
      </c>
      <c r="I18" s="10"/>
      <c r="J18" s="10"/>
      <c r="K18" s="10"/>
      <c r="L18" s="8"/>
      <c r="M18" s="10"/>
      <c r="N18" s="9">
        <f t="shared" si="4"/>
        <v>0</v>
      </c>
      <c r="O18" s="9">
        <f t="shared" si="0"/>
        <v>0</v>
      </c>
      <c r="P18" s="11" t="e">
        <f t="shared" si="5"/>
        <v>#DIV/0!</v>
      </c>
      <c r="Q18" s="9">
        <f t="shared" si="6"/>
        <v>0</v>
      </c>
      <c r="R18" s="11" t="e">
        <f t="shared" si="7"/>
        <v>#DIV/0!</v>
      </c>
      <c r="S18" s="9" t="e">
        <f t="shared" si="8"/>
        <v>#DIV/0!</v>
      </c>
      <c r="T18" s="9" t="e">
        <f t="shared" si="9"/>
        <v>#DIV/0!</v>
      </c>
      <c r="U18" s="9" t="e">
        <f t="shared" si="10"/>
        <v>#DIV/0!</v>
      </c>
      <c r="V18" s="12" t="e">
        <f t="shared" si="11"/>
        <v>#DIV/0!</v>
      </c>
      <c r="W18" s="14" t="e">
        <f t="shared" si="12"/>
        <v>#DIV/0!</v>
      </c>
      <c r="X18" s="14" t="e">
        <f t="shared" si="13"/>
        <v>#DIV/0!</v>
      </c>
      <c r="Y18" s="13" t="e">
        <f t="shared" si="14"/>
        <v>#DIV/0!</v>
      </c>
      <c r="Z18" s="14">
        <f t="shared" si="15"/>
        <v>0</v>
      </c>
      <c r="AA18" s="14">
        <f t="shared" si="1"/>
        <v>0</v>
      </c>
      <c r="AB18" s="8"/>
      <c r="AC18" s="531">
        <f t="shared" si="16"/>
        <v>0</v>
      </c>
      <c r="AD18" s="8"/>
      <c r="AE18" s="8"/>
      <c r="AF18" s="8"/>
      <c r="AG18" s="8"/>
      <c r="AH18" s="8"/>
      <c r="AI18" s="8"/>
      <c r="AJ18" s="8"/>
      <c r="AK18" s="8"/>
      <c r="AL18" s="8"/>
      <c r="AM18" s="8"/>
      <c r="AN18" s="8"/>
      <c r="AO18" s="8"/>
      <c r="AP18" s="8"/>
      <c r="AQ18" s="8"/>
      <c r="AR18" s="8"/>
      <c r="AS18" s="8"/>
      <c r="AT18" s="536" t="e">
        <f t="shared" si="2"/>
        <v>#DIV/0!</v>
      </c>
      <c r="AU18" s="8"/>
    </row>
    <row r="19" spans="1:47" s="15" customFormat="1" ht="13">
      <c r="A19" s="7">
        <v>15</v>
      </c>
      <c r="B19" s="8"/>
      <c r="C19" s="8"/>
      <c r="D19" s="8"/>
      <c r="E19" s="8"/>
      <c r="F19" s="8"/>
      <c r="G19" s="8"/>
      <c r="H19" s="9">
        <f t="shared" si="3"/>
        <v>0</v>
      </c>
      <c r="I19" s="10"/>
      <c r="J19" s="10"/>
      <c r="K19" s="10"/>
      <c r="L19" s="8"/>
      <c r="M19" s="10"/>
      <c r="N19" s="9">
        <f t="shared" si="4"/>
        <v>0</v>
      </c>
      <c r="O19" s="9">
        <f t="shared" si="0"/>
        <v>0</v>
      </c>
      <c r="P19" s="11" t="e">
        <f t="shared" si="5"/>
        <v>#DIV/0!</v>
      </c>
      <c r="Q19" s="9">
        <f t="shared" si="6"/>
        <v>0</v>
      </c>
      <c r="R19" s="11" t="e">
        <f t="shared" si="7"/>
        <v>#DIV/0!</v>
      </c>
      <c r="S19" s="9" t="e">
        <f t="shared" si="8"/>
        <v>#DIV/0!</v>
      </c>
      <c r="T19" s="9" t="e">
        <f t="shared" si="9"/>
        <v>#DIV/0!</v>
      </c>
      <c r="U19" s="9" t="e">
        <f t="shared" si="10"/>
        <v>#DIV/0!</v>
      </c>
      <c r="V19" s="12" t="e">
        <f t="shared" si="11"/>
        <v>#DIV/0!</v>
      </c>
      <c r="W19" s="14" t="e">
        <f t="shared" si="12"/>
        <v>#DIV/0!</v>
      </c>
      <c r="X19" s="14" t="e">
        <f t="shared" si="13"/>
        <v>#DIV/0!</v>
      </c>
      <c r="Y19" s="13" t="e">
        <f t="shared" si="14"/>
        <v>#DIV/0!</v>
      </c>
      <c r="Z19" s="14">
        <f t="shared" si="15"/>
        <v>0</v>
      </c>
      <c r="AA19" s="14">
        <f t="shared" si="1"/>
        <v>0</v>
      </c>
      <c r="AB19" s="8"/>
      <c r="AC19" s="531">
        <f t="shared" si="16"/>
        <v>0</v>
      </c>
      <c r="AD19" s="8"/>
      <c r="AE19" s="8"/>
      <c r="AF19" s="8"/>
      <c r="AG19" s="8"/>
      <c r="AH19" s="8"/>
      <c r="AI19" s="8"/>
      <c r="AJ19" s="8"/>
      <c r="AK19" s="8"/>
      <c r="AL19" s="8"/>
      <c r="AM19" s="8"/>
      <c r="AN19" s="8"/>
      <c r="AO19" s="8"/>
      <c r="AP19" s="8"/>
      <c r="AQ19" s="8"/>
      <c r="AR19" s="8"/>
      <c r="AS19" s="8"/>
      <c r="AT19" s="536" t="e">
        <f t="shared" si="2"/>
        <v>#DIV/0!</v>
      </c>
      <c r="AU19" s="8"/>
    </row>
    <row r="20" spans="1:47" s="15" customFormat="1" ht="13">
      <c r="A20" s="7">
        <v>16</v>
      </c>
      <c r="B20" s="8"/>
      <c r="C20" s="8"/>
      <c r="D20" s="8"/>
      <c r="E20" s="8"/>
      <c r="F20" s="8"/>
      <c r="G20" s="8"/>
      <c r="H20" s="9">
        <f t="shared" si="3"/>
        <v>0</v>
      </c>
      <c r="I20" s="10"/>
      <c r="J20" s="10"/>
      <c r="K20" s="10"/>
      <c r="L20" s="8"/>
      <c r="M20" s="10"/>
      <c r="N20" s="9">
        <f t="shared" si="4"/>
        <v>0</v>
      </c>
      <c r="O20" s="9">
        <f t="shared" si="0"/>
        <v>0</v>
      </c>
      <c r="P20" s="11" t="e">
        <f t="shared" si="5"/>
        <v>#DIV/0!</v>
      </c>
      <c r="Q20" s="9">
        <f t="shared" si="6"/>
        <v>0</v>
      </c>
      <c r="R20" s="11" t="e">
        <f t="shared" si="7"/>
        <v>#DIV/0!</v>
      </c>
      <c r="S20" s="9" t="e">
        <f t="shared" si="8"/>
        <v>#DIV/0!</v>
      </c>
      <c r="T20" s="9" t="e">
        <f t="shared" si="9"/>
        <v>#DIV/0!</v>
      </c>
      <c r="U20" s="9" t="e">
        <f t="shared" si="10"/>
        <v>#DIV/0!</v>
      </c>
      <c r="V20" s="12" t="e">
        <f t="shared" si="11"/>
        <v>#DIV/0!</v>
      </c>
      <c r="W20" s="14" t="e">
        <f t="shared" si="12"/>
        <v>#DIV/0!</v>
      </c>
      <c r="X20" s="14" t="e">
        <f t="shared" si="13"/>
        <v>#DIV/0!</v>
      </c>
      <c r="Y20" s="13" t="e">
        <f t="shared" si="14"/>
        <v>#DIV/0!</v>
      </c>
      <c r="Z20" s="14">
        <f t="shared" si="15"/>
        <v>0</v>
      </c>
      <c r="AA20" s="14">
        <f t="shared" si="1"/>
        <v>0</v>
      </c>
      <c r="AB20" s="8"/>
      <c r="AC20" s="531">
        <f t="shared" si="16"/>
        <v>0</v>
      </c>
      <c r="AD20" s="8"/>
      <c r="AE20" s="8"/>
      <c r="AF20" s="8"/>
      <c r="AG20" s="8"/>
      <c r="AH20" s="8"/>
      <c r="AI20" s="8"/>
      <c r="AJ20" s="8"/>
      <c r="AK20" s="8"/>
      <c r="AL20" s="8"/>
      <c r="AM20" s="8"/>
      <c r="AN20" s="8"/>
      <c r="AO20" s="8"/>
      <c r="AP20" s="8"/>
      <c r="AQ20" s="8"/>
      <c r="AR20" s="8"/>
      <c r="AS20" s="8"/>
      <c r="AT20" s="536" t="e">
        <f t="shared" si="2"/>
        <v>#DIV/0!</v>
      </c>
      <c r="AU20" s="8"/>
    </row>
    <row r="21" spans="1:47" s="15" customFormat="1" ht="13">
      <c r="A21" s="7">
        <v>17</v>
      </c>
      <c r="B21" s="8"/>
      <c r="C21" s="8"/>
      <c r="D21" s="8"/>
      <c r="E21" s="8"/>
      <c r="F21" s="8"/>
      <c r="G21" s="8"/>
      <c r="H21" s="9">
        <f t="shared" si="3"/>
        <v>0</v>
      </c>
      <c r="I21" s="10"/>
      <c r="J21" s="10"/>
      <c r="K21" s="10"/>
      <c r="L21" s="8"/>
      <c r="M21" s="10"/>
      <c r="N21" s="9">
        <f t="shared" si="4"/>
        <v>0</v>
      </c>
      <c r="O21" s="9">
        <f t="shared" si="0"/>
        <v>0</v>
      </c>
      <c r="P21" s="11" t="e">
        <f t="shared" si="5"/>
        <v>#DIV/0!</v>
      </c>
      <c r="Q21" s="9">
        <f t="shared" si="6"/>
        <v>0</v>
      </c>
      <c r="R21" s="11" t="e">
        <f t="shared" si="7"/>
        <v>#DIV/0!</v>
      </c>
      <c r="S21" s="9" t="e">
        <f t="shared" si="8"/>
        <v>#DIV/0!</v>
      </c>
      <c r="T21" s="9" t="e">
        <f t="shared" si="9"/>
        <v>#DIV/0!</v>
      </c>
      <c r="U21" s="9" t="e">
        <f t="shared" si="10"/>
        <v>#DIV/0!</v>
      </c>
      <c r="V21" s="12" t="e">
        <f t="shared" si="11"/>
        <v>#DIV/0!</v>
      </c>
      <c r="W21" s="14" t="e">
        <f t="shared" si="12"/>
        <v>#DIV/0!</v>
      </c>
      <c r="X21" s="14" t="e">
        <f t="shared" si="13"/>
        <v>#DIV/0!</v>
      </c>
      <c r="Y21" s="13" t="e">
        <f t="shared" si="14"/>
        <v>#DIV/0!</v>
      </c>
      <c r="Z21" s="14">
        <f t="shared" si="15"/>
        <v>0</v>
      </c>
      <c r="AA21" s="14">
        <f t="shared" si="1"/>
        <v>0</v>
      </c>
      <c r="AB21" s="8"/>
      <c r="AC21" s="531">
        <f t="shared" si="16"/>
        <v>0</v>
      </c>
      <c r="AD21" s="8"/>
      <c r="AE21" s="8"/>
      <c r="AF21" s="8"/>
      <c r="AG21" s="8"/>
      <c r="AH21" s="8"/>
      <c r="AI21" s="8"/>
      <c r="AJ21" s="8"/>
      <c r="AK21" s="8"/>
      <c r="AL21" s="8"/>
      <c r="AM21" s="8"/>
      <c r="AN21" s="8"/>
      <c r="AO21" s="8"/>
      <c r="AP21" s="8"/>
      <c r="AQ21" s="8"/>
      <c r="AR21" s="8"/>
      <c r="AS21" s="8"/>
      <c r="AT21" s="536" t="e">
        <f t="shared" si="2"/>
        <v>#DIV/0!</v>
      </c>
      <c r="AU21" s="8"/>
    </row>
    <row r="22" spans="1:47" s="15" customFormat="1" ht="13">
      <c r="A22" s="7">
        <v>18</v>
      </c>
      <c r="B22" s="8"/>
      <c r="C22" s="8"/>
      <c r="D22" s="8"/>
      <c r="E22" s="8"/>
      <c r="F22" s="8"/>
      <c r="G22" s="8"/>
      <c r="H22" s="9">
        <f t="shared" si="3"/>
        <v>0</v>
      </c>
      <c r="I22" s="10"/>
      <c r="J22" s="10"/>
      <c r="K22" s="10"/>
      <c r="L22" s="8"/>
      <c r="M22" s="10"/>
      <c r="N22" s="9">
        <f t="shared" si="4"/>
        <v>0</v>
      </c>
      <c r="O22" s="9">
        <f t="shared" si="0"/>
        <v>0</v>
      </c>
      <c r="P22" s="11" t="e">
        <f t="shared" si="5"/>
        <v>#DIV/0!</v>
      </c>
      <c r="Q22" s="9">
        <f t="shared" si="6"/>
        <v>0</v>
      </c>
      <c r="R22" s="11" t="e">
        <f t="shared" si="7"/>
        <v>#DIV/0!</v>
      </c>
      <c r="S22" s="9" t="e">
        <f t="shared" si="8"/>
        <v>#DIV/0!</v>
      </c>
      <c r="T22" s="9" t="e">
        <f t="shared" si="9"/>
        <v>#DIV/0!</v>
      </c>
      <c r="U22" s="9" t="e">
        <f t="shared" si="10"/>
        <v>#DIV/0!</v>
      </c>
      <c r="V22" s="12" t="e">
        <f t="shared" si="11"/>
        <v>#DIV/0!</v>
      </c>
      <c r="W22" s="14" t="e">
        <f t="shared" si="12"/>
        <v>#DIV/0!</v>
      </c>
      <c r="X22" s="14" t="e">
        <f t="shared" si="13"/>
        <v>#DIV/0!</v>
      </c>
      <c r="Y22" s="13" t="e">
        <f t="shared" si="14"/>
        <v>#DIV/0!</v>
      </c>
      <c r="Z22" s="14">
        <f t="shared" si="15"/>
        <v>0</v>
      </c>
      <c r="AA22" s="14">
        <f t="shared" si="1"/>
        <v>0</v>
      </c>
      <c r="AB22" s="8"/>
      <c r="AC22" s="531">
        <f t="shared" si="16"/>
        <v>0</v>
      </c>
      <c r="AD22" s="8"/>
      <c r="AE22" s="8"/>
      <c r="AF22" s="8"/>
      <c r="AG22" s="8"/>
      <c r="AH22" s="8"/>
      <c r="AI22" s="8"/>
      <c r="AJ22" s="8"/>
      <c r="AK22" s="8"/>
      <c r="AL22" s="8"/>
      <c r="AM22" s="8"/>
      <c r="AN22" s="8"/>
      <c r="AO22" s="8"/>
      <c r="AP22" s="8"/>
      <c r="AQ22" s="8"/>
      <c r="AR22" s="8"/>
      <c r="AS22" s="8"/>
      <c r="AT22" s="536" t="e">
        <f t="shared" si="2"/>
        <v>#DIV/0!</v>
      </c>
      <c r="AU22" s="8"/>
    </row>
    <row r="23" spans="1:47" s="15" customFormat="1" ht="13">
      <c r="A23" s="7">
        <v>19</v>
      </c>
      <c r="B23" s="8"/>
      <c r="C23" s="8"/>
      <c r="D23" s="8"/>
      <c r="E23" s="8"/>
      <c r="F23" s="8"/>
      <c r="G23" s="8"/>
      <c r="H23" s="9">
        <f t="shared" si="3"/>
        <v>0</v>
      </c>
      <c r="I23" s="10"/>
      <c r="J23" s="10"/>
      <c r="K23" s="10"/>
      <c r="L23" s="8"/>
      <c r="M23" s="10"/>
      <c r="N23" s="9">
        <f t="shared" si="4"/>
        <v>0</v>
      </c>
      <c r="O23" s="9">
        <f t="shared" si="0"/>
        <v>0</v>
      </c>
      <c r="P23" s="11" t="e">
        <f t="shared" si="5"/>
        <v>#DIV/0!</v>
      </c>
      <c r="Q23" s="9">
        <f t="shared" si="6"/>
        <v>0</v>
      </c>
      <c r="R23" s="11" t="e">
        <f t="shared" si="7"/>
        <v>#DIV/0!</v>
      </c>
      <c r="S23" s="9" t="e">
        <f t="shared" si="8"/>
        <v>#DIV/0!</v>
      </c>
      <c r="T23" s="9" t="e">
        <f t="shared" si="9"/>
        <v>#DIV/0!</v>
      </c>
      <c r="U23" s="9" t="e">
        <f t="shared" si="10"/>
        <v>#DIV/0!</v>
      </c>
      <c r="V23" s="12" t="e">
        <f t="shared" si="11"/>
        <v>#DIV/0!</v>
      </c>
      <c r="W23" s="14" t="e">
        <f t="shared" si="12"/>
        <v>#DIV/0!</v>
      </c>
      <c r="X23" s="14" t="e">
        <f t="shared" si="13"/>
        <v>#DIV/0!</v>
      </c>
      <c r="Y23" s="13" t="e">
        <f t="shared" si="14"/>
        <v>#DIV/0!</v>
      </c>
      <c r="Z23" s="14">
        <f t="shared" si="15"/>
        <v>0</v>
      </c>
      <c r="AA23" s="14">
        <f t="shared" si="1"/>
        <v>0</v>
      </c>
      <c r="AB23" s="8"/>
      <c r="AC23" s="531">
        <f t="shared" si="16"/>
        <v>0</v>
      </c>
      <c r="AD23" s="8"/>
      <c r="AE23" s="8"/>
      <c r="AF23" s="8"/>
      <c r="AG23" s="8"/>
      <c r="AH23" s="8"/>
      <c r="AI23" s="8"/>
      <c r="AJ23" s="8"/>
      <c r="AK23" s="8"/>
      <c r="AL23" s="8"/>
      <c r="AM23" s="8"/>
      <c r="AN23" s="8"/>
      <c r="AO23" s="8"/>
      <c r="AP23" s="8"/>
      <c r="AQ23" s="8"/>
      <c r="AR23" s="8"/>
      <c r="AS23" s="8"/>
      <c r="AT23" s="536" t="e">
        <f t="shared" si="2"/>
        <v>#DIV/0!</v>
      </c>
      <c r="AU23" s="8"/>
    </row>
    <row r="24" spans="1:47" s="15" customFormat="1" ht="13">
      <c r="A24" s="7">
        <v>20</v>
      </c>
      <c r="B24" s="8"/>
      <c r="C24" s="8"/>
      <c r="D24" s="8"/>
      <c r="E24" s="8"/>
      <c r="F24" s="8"/>
      <c r="G24" s="8"/>
      <c r="H24" s="9">
        <f t="shared" si="3"/>
        <v>0</v>
      </c>
      <c r="I24" s="10"/>
      <c r="J24" s="10"/>
      <c r="K24" s="10"/>
      <c r="L24" s="8"/>
      <c r="M24" s="10"/>
      <c r="N24" s="9">
        <f t="shared" si="4"/>
        <v>0</v>
      </c>
      <c r="O24" s="9">
        <f t="shared" si="0"/>
        <v>0</v>
      </c>
      <c r="P24" s="11" t="e">
        <f t="shared" si="5"/>
        <v>#DIV/0!</v>
      </c>
      <c r="Q24" s="9">
        <f t="shared" si="6"/>
        <v>0</v>
      </c>
      <c r="R24" s="11" t="e">
        <f t="shared" si="7"/>
        <v>#DIV/0!</v>
      </c>
      <c r="S24" s="9" t="e">
        <f t="shared" si="8"/>
        <v>#DIV/0!</v>
      </c>
      <c r="T24" s="9" t="e">
        <f t="shared" si="9"/>
        <v>#DIV/0!</v>
      </c>
      <c r="U24" s="9" t="e">
        <f t="shared" si="10"/>
        <v>#DIV/0!</v>
      </c>
      <c r="V24" s="12" t="e">
        <f t="shared" si="11"/>
        <v>#DIV/0!</v>
      </c>
      <c r="W24" s="14" t="e">
        <f t="shared" si="12"/>
        <v>#DIV/0!</v>
      </c>
      <c r="X24" s="14" t="e">
        <f t="shared" si="13"/>
        <v>#DIV/0!</v>
      </c>
      <c r="Y24" s="13" t="e">
        <f t="shared" si="14"/>
        <v>#DIV/0!</v>
      </c>
      <c r="Z24" s="14">
        <f t="shared" si="15"/>
        <v>0</v>
      </c>
      <c r="AA24" s="14">
        <f t="shared" si="1"/>
        <v>0</v>
      </c>
      <c r="AB24" s="8"/>
      <c r="AC24" s="531">
        <f t="shared" si="16"/>
        <v>0</v>
      </c>
      <c r="AD24" s="8"/>
      <c r="AE24" s="8"/>
      <c r="AF24" s="8"/>
      <c r="AG24" s="8"/>
      <c r="AH24" s="8"/>
      <c r="AI24" s="8"/>
      <c r="AJ24" s="8"/>
      <c r="AK24" s="8"/>
      <c r="AL24" s="8"/>
      <c r="AM24" s="8"/>
      <c r="AN24" s="8"/>
      <c r="AO24" s="8"/>
      <c r="AP24" s="8"/>
      <c r="AQ24" s="8"/>
      <c r="AR24" s="8"/>
      <c r="AS24" s="8"/>
      <c r="AT24" s="536" t="e">
        <f t="shared" si="2"/>
        <v>#DIV/0!</v>
      </c>
      <c r="AU24" s="8"/>
    </row>
    <row r="25" spans="1:47" s="15" customFormat="1" ht="13">
      <c r="A25" s="7">
        <v>21</v>
      </c>
      <c r="B25" s="8"/>
      <c r="C25" s="8"/>
      <c r="D25" s="8"/>
      <c r="E25" s="8"/>
      <c r="F25" s="8"/>
      <c r="G25" s="8"/>
      <c r="H25" s="9">
        <f t="shared" si="3"/>
        <v>0</v>
      </c>
      <c r="I25" s="10"/>
      <c r="J25" s="10"/>
      <c r="K25" s="10"/>
      <c r="L25" s="8"/>
      <c r="M25" s="10"/>
      <c r="N25" s="9">
        <f t="shared" si="4"/>
        <v>0</v>
      </c>
      <c r="O25" s="9">
        <f t="shared" si="0"/>
        <v>0</v>
      </c>
      <c r="P25" s="11" t="e">
        <f t="shared" si="5"/>
        <v>#DIV/0!</v>
      </c>
      <c r="Q25" s="9">
        <f t="shared" si="6"/>
        <v>0</v>
      </c>
      <c r="R25" s="11" t="e">
        <f t="shared" si="7"/>
        <v>#DIV/0!</v>
      </c>
      <c r="S25" s="9" t="e">
        <f t="shared" si="8"/>
        <v>#DIV/0!</v>
      </c>
      <c r="T25" s="9" t="e">
        <f t="shared" si="9"/>
        <v>#DIV/0!</v>
      </c>
      <c r="U25" s="9" t="e">
        <f t="shared" si="10"/>
        <v>#DIV/0!</v>
      </c>
      <c r="V25" s="12" t="e">
        <f t="shared" si="11"/>
        <v>#DIV/0!</v>
      </c>
      <c r="W25" s="14" t="e">
        <f t="shared" si="12"/>
        <v>#DIV/0!</v>
      </c>
      <c r="X25" s="14" t="e">
        <f t="shared" si="13"/>
        <v>#DIV/0!</v>
      </c>
      <c r="Y25" s="13" t="e">
        <f t="shared" si="14"/>
        <v>#DIV/0!</v>
      </c>
      <c r="Z25" s="14">
        <f t="shared" si="15"/>
        <v>0</v>
      </c>
      <c r="AA25" s="14">
        <f t="shared" si="1"/>
        <v>0</v>
      </c>
      <c r="AB25" s="8"/>
      <c r="AC25" s="531">
        <f t="shared" si="16"/>
        <v>0</v>
      </c>
      <c r="AD25" s="8"/>
      <c r="AE25" s="8"/>
      <c r="AF25" s="8"/>
      <c r="AG25" s="8"/>
      <c r="AH25" s="8"/>
      <c r="AI25" s="8"/>
      <c r="AJ25" s="8"/>
      <c r="AK25" s="8"/>
      <c r="AL25" s="8"/>
      <c r="AM25" s="8"/>
      <c r="AN25" s="8"/>
      <c r="AO25" s="8"/>
      <c r="AP25" s="8"/>
      <c r="AQ25" s="8"/>
      <c r="AR25" s="8"/>
      <c r="AS25" s="8"/>
      <c r="AT25" s="536" t="e">
        <f t="shared" si="2"/>
        <v>#DIV/0!</v>
      </c>
      <c r="AU25" s="8"/>
    </row>
    <row r="26" spans="1:47" s="15" customFormat="1" ht="13">
      <c r="A26" s="7">
        <v>22</v>
      </c>
      <c r="B26" s="8"/>
      <c r="C26" s="8"/>
      <c r="D26" s="8"/>
      <c r="E26" s="8"/>
      <c r="F26" s="8"/>
      <c r="G26" s="8"/>
      <c r="H26" s="9">
        <f t="shared" si="3"/>
        <v>0</v>
      </c>
      <c r="I26" s="10"/>
      <c r="J26" s="10"/>
      <c r="K26" s="10"/>
      <c r="L26" s="8"/>
      <c r="M26" s="10"/>
      <c r="N26" s="9">
        <f t="shared" si="4"/>
        <v>0</v>
      </c>
      <c r="O26" s="9">
        <f t="shared" si="0"/>
        <v>0</v>
      </c>
      <c r="P26" s="11" t="e">
        <f t="shared" si="5"/>
        <v>#DIV/0!</v>
      </c>
      <c r="Q26" s="9">
        <f t="shared" si="6"/>
        <v>0</v>
      </c>
      <c r="R26" s="11" t="e">
        <f t="shared" si="7"/>
        <v>#DIV/0!</v>
      </c>
      <c r="S26" s="9" t="e">
        <f t="shared" si="8"/>
        <v>#DIV/0!</v>
      </c>
      <c r="T26" s="9" t="e">
        <f t="shared" si="9"/>
        <v>#DIV/0!</v>
      </c>
      <c r="U26" s="9" t="e">
        <f t="shared" si="10"/>
        <v>#DIV/0!</v>
      </c>
      <c r="V26" s="12" t="e">
        <f t="shared" si="11"/>
        <v>#DIV/0!</v>
      </c>
      <c r="W26" s="14" t="e">
        <f t="shared" si="12"/>
        <v>#DIV/0!</v>
      </c>
      <c r="X26" s="14" t="e">
        <f t="shared" si="13"/>
        <v>#DIV/0!</v>
      </c>
      <c r="Y26" s="13" t="e">
        <f t="shared" si="14"/>
        <v>#DIV/0!</v>
      </c>
      <c r="Z26" s="14">
        <f t="shared" si="15"/>
        <v>0</v>
      </c>
      <c r="AA26" s="14">
        <f t="shared" si="1"/>
        <v>0</v>
      </c>
      <c r="AB26" s="8"/>
      <c r="AC26" s="531">
        <f t="shared" si="16"/>
        <v>0</v>
      </c>
      <c r="AD26" s="8"/>
      <c r="AE26" s="8"/>
      <c r="AF26" s="8"/>
      <c r="AG26" s="8"/>
      <c r="AH26" s="8"/>
      <c r="AI26" s="8"/>
      <c r="AJ26" s="8"/>
      <c r="AK26" s="8"/>
      <c r="AL26" s="8"/>
      <c r="AM26" s="8"/>
      <c r="AN26" s="8"/>
      <c r="AO26" s="8"/>
      <c r="AP26" s="8"/>
      <c r="AQ26" s="8"/>
      <c r="AR26" s="8"/>
      <c r="AS26" s="8"/>
      <c r="AT26" s="536" t="e">
        <f t="shared" si="2"/>
        <v>#DIV/0!</v>
      </c>
      <c r="AU26" s="8"/>
    </row>
    <row r="27" spans="1:47" s="15" customFormat="1" ht="13">
      <c r="A27" s="7">
        <v>23</v>
      </c>
      <c r="B27" s="8"/>
      <c r="C27" s="8"/>
      <c r="D27" s="8"/>
      <c r="E27" s="8"/>
      <c r="F27" s="8"/>
      <c r="G27" s="8"/>
      <c r="H27" s="9">
        <f t="shared" si="3"/>
        <v>0</v>
      </c>
      <c r="I27" s="10"/>
      <c r="J27" s="10"/>
      <c r="K27" s="10"/>
      <c r="L27" s="8"/>
      <c r="M27" s="10"/>
      <c r="N27" s="9">
        <f t="shared" si="4"/>
        <v>0</v>
      </c>
      <c r="O27" s="9">
        <f t="shared" si="0"/>
        <v>0</v>
      </c>
      <c r="P27" s="11" t="e">
        <f t="shared" si="5"/>
        <v>#DIV/0!</v>
      </c>
      <c r="Q27" s="9">
        <f t="shared" si="6"/>
        <v>0</v>
      </c>
      <c r="R27" s="11" t="e">
        <f t="shared" si="7"/>
        <v>#DIV/0!</v>
      </c>
      <c r="S27" s="9" t="e">
        <f t="shared" si="8"/>
        <v>#DIV/0!</v>
      </c>
      <c r="T27" s="9" t="e">
        <f t="shared" si="9"/>
        <v>#DIV/0!</v>
      </c>
      <c r="U27" s="9" t="e">
        <f t="shared" si="10"/>
        <v>#DIV/0!</v>
      </c>
      <c r="V27" s="12" t="e">
        <f t="shared" si="11"/>
        <v>#DIV/0!</v>
      </c>
      <c r="W27" s="14" t="e">
        <f t="shared" si="12"/>
        <v>#DIV/0!</v>
      </c>
      <c r="X27" s="14" t="e">
        <f t="shared" si="13"/>
        <v>#DIV/0!</v>
      </c>
      <c r="Y27" s="13" t="e">
        <f t="shared" si="14"/>
        <v>#DIV/0!</v>
      </c>
      <c r="Z27" s="14">
        <f t="shared" si="15"/>
        <v>0</v>
      </c>
      <c r="AA27" s="14">
        <f t="shared" si="1"/>
        <v>0</v>
      </c>
      <c r="AB27" s="8"/>
      <c r="AC27" s="531">
        <f t="shared" si="16"/>
        <v>0</v>
      </c>
      <c r="AD27" s="8"/>
      <c r="AE27" s="8"/>
      <c r="AF27" s="8"/>
      <c r="AG27" s="8"/>
      <c r="AH27" s="8"/>
      <c r="AI27" s="8"/>
      <c r="AJ27" s="8"/>
      <c r="AK27" s="8"/>
      <c r="AL27" s="8"/>
      <c r="AM27" s="8"/>
      <c r="AN27" s="8"/>
      <c r="AO27" s="8"/>
      <c r="AP27" s="8"/>
      <c r="AQ27" s="8"/>
      <c r="AR27" s="8"/>
      <c r="AS27" s="8"/>
      <c r="AT27" s="536" t="e">
        <f t="shared" si="2"/>
        <v>#DIV/0!</v>
      </c>
      <c r="AU27" s="8"/>
    </row>
    <row r="28" spans="1:47" s="15" customFormat="1" ht="13">
      <c r="A28" s="7">
        <v>24</v>
      </c>
      <c r="B28" s="8"/>
      <c r="C28" s="8"/>
      <c r="D28" s="8"/>
      <c r="E28" s="8"/>
      <c r="F28" s="8"/>
      <c r="G28" s="8"/>
      <c r="H28" s="9">
        <f t="shared" si="3"/>
        <v>0</v>
      </c>
      <c r="I28" s="10"/>
      <c r="J28" s="10"/>
      <c r="K28" s="10"/>
      <c r="L28" s="8"/>
      <c r="M28" s="10"/>
      <c r="N28" s="9">
        <f t="shared" si="4"/>
        <v>0</v>
      </c>
      <c r="O28" s="9">
        <f t="shared" si="0"/>
        <v>0</v>
      </c>
      <c r="P28" s="11" t="e">
        <f t="shared" si="5"/>
        <v>#DIV/0!</v>
      </c>
      <c r="Q28" s="9">
        <f t="shared" si="6"/>
        <v>0</v>
      </c>
      <c r="R28" s="11" t="e">
        <f t="shared" si="7"/>
        <v>#DIV/0!</v>
      </c>
      <c r="S28" s="9" t="e">
        <f t="shared" si="8"/>
        <v>#DIV/0!</v>
      </c>
      <c r="T28" s="9" t="e">
        <f t="shared" si="9"/>
        <v>#DIV/0!</v>
      </c>
      <c r="U28" s="9" t="e">
        <f t="shared" si="10"/>
        <v>#DIV/0!</v>
      </c>
      <c r="V28" s="12" t="e">
        <f t="shared" si="11"/>
        <v>#DIV/0!</v>
      </c>
      <c r="W28" s="14" t="e">
        <f t="shared" si="12"/>
        <v>#DIV/0!</v>
      </c>
      <c r="X28" s="14" t="e">
        <f t="shared" si="13"/>
        <v>#DIV/0!</v>
      </c>
      <c r="Y28" s="13" t="e">
        <f t="shared" si="14"/>
        <v>#DIV/0!</v>
      </c>
      <c r="Z28" s="14">
        <f t="shared" si="15"/>
        <v>0</v>
      </c>
      <c r="AA28" s="14">
        <f t="shared" si="1"/>
        <v>0</v>
      </c>
      <c r="AB28" s="8"/>
      <c r="AC28" s="531">
        <f t="shared" si="16"/>
        <v>0</v>
      </c>
      <c r="AD28" s="8"/>
      <c r="AE28" s="8"/>
      <c r="AF28" s="8"/>
      <c r="AG28" s="8"/>
      <c r="AH28" s="8"/>
      <c r="AI28" s="8"/>
      <c r="AJ28" s="8"/>
      <c r="AK28" s="8"/>
      <c r="AL28" s="8"/>
      <c r="AM28" s="8"/>
      <c r="AN28" s="8"/>
      <c r="AO28" s="8"/>
      <c r="AP28" s="8"/>
      <c r="AQ28" s="8"/>
      <c r="AR28" s="8"/>
      <c r="AS28" s="8"/>
      <c r="AT28" s="536" t="e">
        <f t="shared" si="2"/>
        <v>#DIV/0!</v>
      </c>
      <c r="AU28" s="8"/>
    </row>
    <row r="29" spans="1:47" s="15" customFormat="1" ht="13">
      <c r="A29" s="7">
        <v>25</v>
      </c>
      <c r="B29" s="8"/>
      <c r="C29" s="8"/>
      <c r="D29" s="8"/>
      <c r="E29" s="8"/>
      <c r="F29" s="8"/>
      <c r="G29" s="8"/>
      <c r="H29" s="9">
        <f t="shared" si="3"/>
        <v>0</v>
      </c>
      <c r="I29" s="10"/>
      <c r="J29" s="10"/>
      <c r="K29" s="10"/>
      <c r="L29" s="8"/>
      <c r="M29" s="10"/>
      <c r="N29" s="9">
        <f t="shared" si="4"/>
        <v>0</v>
      </c>
      <c r="O29" s="9">
        <f t="shared" si="0"/>
        <v>0</v>
      </c>
      <c r="P29" s="11" t="e">
        <f t="shared" si="5"/>
        <v>#DIV/0!</v>
      </c>
      <c r="Q29" s="9">
        <f t="shared" si="6"/>
        <v>0</v>
      </c>
      <c r="R29" s="11" t="e">
        <f t="shared" si="7"/>
        <v>#DIV/0!</v>
      </c>
      <c r="S29" s="9" t="e">
        <f t="shared" si="8"/>
        <v>#DIV/0!</v>
      </c>
      <c r="T29" s="9" t="e">
        <f t="shared" si="9"/>
        <v>#DIV/0!</v>
      </c>
      <c r="U29" s="9" t="e">
        <f t="shared" si="10"/>
        <v>#DIV/0!</v>
      </c>
      <c r="V29" s="12" t="e">
        <f t="shared" si="11"/>
        <v>#DIV/0!</v>
      </c>
      <c r="W29" s="14" t="e">
        <f t="shared" si="12"/>
        <v>#DIV/0!</v>
      </c>
      <c r="X29" s="14" t="e">
        <f t="shared" si="13"/>
        <v>#DIV/0!</v>
      </c>
      <c r="Y29" s="13" t="e">
        <f t="shared" si="14"/>
        <v>#DIV/0!</v>
      </c>
      <c r="Z29" s="14">
        <f t="shared" si="15"/>
        <v>0</v>
      </c>
      <c r="AA29" s="14">
        <f t="shared" si="1"/>
        <v>0</v>
      </c>
      <c r="AB29" s="8"/>
      <c r="AC29" s="531">
        <f t="shared" si="16"/>
        <v>0</v>
      </c>
      <c r="AD29" s="8"/>
      <c r="AE29" s="8"/>
      <c r="AF29" s="8"/>
      <c r="AG29" s="8"/>
      <c r="AH29" s="8"/>
      <c r="AI29" s="8"/>
      <c r="AJ29" s="8"/>
      <c r="AK29" s="8"/>
      <c r="AL29" s="8"/>
      <c r="AM29" s="8"/>
      <c r="AN29" s="8"/>
      <c r="AO29" s="8"/>
      <c r="AP29" s="8"/>
      <c r="AQ29" s="8"/>
      <c r="AR29" s="8"/>
      <c r="AS29" s="8"/>
      <c r="AT29" s="536" t="e">
        <f t="shared" si="2"/>
        <v>#DIV/0!</v>
      </c>
      <c r="AU29" s="8"/>
    </row>
    <row r="30" spans="1:47" s="22" customFormat="1" ht="13">
      <c r="A30" s="16"/>
      <c r="B30" s="16" t="s">
        <v>8</v>
      </c>
      <c r="C30" s="16">
        <f t="shared" ref="C30:K30" si="17">SUM(C5:C29)</f>
        <v>0</v>
      </c>
      <c r="D30" s="16">
        <f t="shared" si="17"/>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4"/>
        <v>0</v>
      </c>
      <c r="O30" s="17">
        <f t="shared" si="0"/>
        <v>0</v>
      </c>
      <c r="P30" s="18" t="e">
        <f>O30/I30</f>
        <v>#DIV/0!</v>
      </c>
      <c r="Q30" s="17">
        <f t="shared" si="6"/>
        <v>0</v>
      </c>
      <c r="R30" s="18" t="e">
        <f t="shared" si="7"/>
        <v>#DIV/0!</v>
      </c>
      <c r="S30" s="17" t="e">
        <f t="shared" si="8"/>
        <v>#DIV/0!</v>
      </c>
      <c r="T30" s="17" t="e">
        <f t="shared" si="9"/>
        <v>#DIV/0!</v>
      </c>
      <c r="U30" s="17" t="e">
        <f t="shared" si="10"/>
        <v>#DIV/0!</v>
      </c>
      <c r="V30" s="19" t="e">
        <f t="shared" si="11"/>
        <v>#DIV/0!</v>
      </c>
      <c r="W30" s="21" t="e">
        <f>F30/N30</f>
        <v>#DIV/0!</v>
      </c>
      <c r="X30" s="21" t="e">
        <f>G30/N30</f>
        <v>#DIV/0!</v>
      </c>
      <c r="Y30" s="20" t="e">
        <f>H30/N30</f>
        <v>#DIV/0!</v>
      </c>
      <c r="Z30" s="21">
        <f t="shared" si="15"/>
        <v>0</v>
      </c>
      <c r="AA30" s="21">
        <f t="shared" si="1"/>
        <v>0</v>
      </c>
      <c r="AB30" s="17">
        <f t="shared" ref="AB30:AO30" si="18">SUM(AB5:AB29)</f>
        <v>0</v>
      </c>
      <c r="AC30" s="532">
        <f t="shared" si="18"/>
        <v>0</v>
      </c>
      <c r="AD30" s="17">
        <f t="shared" si="18"/>
        <v>0</v>
      </c>
      <c r="AE30" s="17">
        <f t="shared" si="18"/>
        <v>0</v>
      </c>
      <c r="AF30" s="17">
        <f t="shared" si="18"/>
        <v>0</v>
      </c>
      <c r="AG30" s="17">
        <f t="shared" si="18"/>
        <v>0</v>
      </c>
      <c r="AH30" s="17">
        <f t="shared" si="18"/>
        <v>0</v>
      </c>
      <c r="AI30" s="17"/>
      <c r="AJ30" s="17"/>
      <c r="AK30" s="17">
        <f t="shared" si="18"/>
        <v>0</v>
      </c>
      <c r="AL30" s="17">
        <f t="shared" si="18"/>
        <v>0</v>
      </c>
      <c r="AM30" s="17">
        <f t="shared" si="18"/>
        <v>0</v>
      </c>
      <c r="AN30" s="17">
        <f t="shared" si="18"/>
        <v>0</v>
      </c>
      <c r="AO30" s="17">
        <f t="shared" si="18"/>
        <v>0</v>
      </c>
      <c r="AP30" s="17"/>
      <c r="AQ30" s="17">
        <f t="shared" ref="AQ30:AS30" si="19">SUM(AQ5:AQ29)</f>
        <v>0</v>
      </c>
      <c r="AR30" s="17">
        <f t="shared" si="19"/>
        <v>0</v>
      </c>
      <c r="AS30" s="17">
        <f t="shared" si="19"/>
        <v>0</v>
      </c>
      <c r="AT30" s="537" t="e">
        <f t="shared" si="2"/>
        <v>#DIV/0!</v>
      </c>
      <c r="AU30" s="17">
        <f t="shared" ref="AU30" si="20">SUM(AU5:AU29)</f>
        <v>0</v>
      </c>
    </row>
  </sheetData>
  <sheetProtection algorithmName="SHA-512" hashValue="KPEltm+ln6NMCelrMTtBmxgx2BPTHG46CprYyPJRUxro/jYzSoDjxaboDz0EllTAVO56T/McZCMEACe7TYpMKw==" saltValue="k9lAkTZsAIEReqzTjnW6Pg==" spinCount="100000" sheet="1" formatCells="0" formatColumns="0" formatRows="0"/>
  <mergeCells count="5">
    <mergeCell ref="A2:J2"/>
    <mergeCell ref="AC3:AI3"/>
    <mergeCell ref="AQ3:AS3"/>
    <mergeCell ref="AT3:AU3"/>
    <mergeCell ref="AJ3:AP3"/>
  </mergeCells>
  <pageMargins left="0" right="0" top="0" bottom="0" header="0.51180555555555496" footer="0.51180555555555496"/>
  <pageSetup paperSize="9" scale="70" firstPageNumber="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L111"/>
  <sheetViews>
    <sheetView zoomScaleNormal="100" workbookViewId="0">
      <pane ySplit="4" topLeftCell="A68" activePane="bottomLeft" state="frozen"/>
      <selection activeCell="D1" sqref="D1"/>
      <selection pane="bottomLeft" sqref="A1:E1"/>
    </sheetView>
  </sheetViews>
  <sheetFormatPr defaultRowHeight="12.5" outlineLevelRow="1" outlineLevelCol="1"/>
  <cols>
    <col min="1" max="1" width="6.1796875" style="260" customWidth="1"/>
    <col min="2" max="2" width="30.26953125" style="264" customWidth="1"/>
    <col min="3" max="3" width="56.54296875" style="264" customWidth="1" outlineLevel="1"/>
    <col min="4" max="4" width="17.08984375" style="264" customWidth="1" outlineLevel="1"/>
    <col min="5" max="5" width="8.7265625" style="260" customWidth="1"/>
    <col min="6" max="6" width="10.1796875" style="260" customWidth="1"/>
    <col min="7" max="7" width="10.26953125" style="261" customWidth="1" outlineLevel="1"/>
    <col min="8" max="8" width="10.26953125" style="261" customWidth="1"/>
    <col min="9" max="9" width="8.54296875" style="262" customWidth="1"/>
    <col min="10" max="10" width="13" style="261" customWidth="1"/>
    <col min="11" max="11" width="6.7265625" style="260" customWidth="1" outlineLevel="1"/>
    <col min="12" max="12" width="10.7265625" style="261" customWidth="1" outlineLevel="1"/>
    <col min="13" max="13" width="6.7265625" style="260" customWidth="1" outlineLevel="1"/>
    <col min="14" max="14" width="10.7265625" style="261" customWidth="1" outlineLevel="1"/>
    <col min="15" max="15" width="6.7265625" style="260" customWidth="1" outlineLevel="1"/>
    <col min="16" max="16" width="10.7265625" style="261" customWidth="1" outlineLevel="1"/>
    <col min="17" max="17" width="6.7265625" style="260" customWidth="1" outlineLevel="1"/>
    <col min="18" max="18" width="10.7265625" style="261" customWidth="1" outlineLevel="1"/>
    <col min="19" max="19" width="13.1796875" style="261" customWidth="1"/>
    <col min="20" max="20" width="12.26953125" style="261" customWidth="1"/>
    <col min="21" max="24" width="10.7265625" style="261" customWidth="1" outlineLevel="1"/>
    <col min="25" max="25" width="12.7265625" style="261" customWidth="1"/>
    <col min="26" max="26" width="12.54296875" style="261" customWidth="1"/>
    <col min="27" max="1026" width="9.1796875" style="261" customWidth="1"/>
  </cols>
  <sheetData>
    <row r="1" spans="1:27" ht="27" customHeight="1">
      <c r="A1" s="730"/>
      <c r="B1" s="730"/>
      <c r="C1" s="730"/>
      <c r="D1" s="730"/>
      <c r="E1" s="730"/>
      <c r="G1" s="304"/>
      <c r="H1" s="304"/>
      <c r="I1" s="305"/>
      <c r="J1" s="304"/>
      <c r="N1" s="304"/>
    </row>
    <row r="2" spans="1:27" ht="30.75" customHeight="1" thickBot="1">
      <c r="A2" s="263" t="s">
        <v>218</v>
      </c>
      <c r="G2" s="304"/>
    </row>
    <row r="3" spans="1:27" s="306" customFormat="1" ht="67.5" customHeight="1" thickBot="1">
      <c r="A3" s="760"/>
      <c r="B3" s="761" t="s">
        <v>219</v>
      </c>
      <c r="C3" s="762" t="s">
        <v>220</v>
      </c>
      <c r="D3" s="751" t="s">
        <v>660</v>
      </c>
      <c r="E3" s="763" t="s">
        <v>221</v>
      </c>
      <c r="F3" s="751" t="s">
        <v>222</v>
      </c>
      <c r="G3" s="758" t="s">
        <v>602</v>
      </c>
      <c r="H3" s="758" t="s">
        <v>223</v>
      </c>
      <c r="I3" s="759" t="s">
        <v>224</v>
      </c>
      <c r="J3" s="759"/>
      <c r="K3" s="757" t="s">
        <v>225</v>
      </c>
      <c r="L3" s="757"/>
      <c r="M3" s="756" t="s">
        <v>226</v>
      </c>
      <c r="N3" s="756"/>
      <c r="O3" s="757" t="s">
        <v>227</v>
      </c>
      <c r="P3" s="757"/>
      <c r="Q3" s="756" t="s">
        <v>228</v>
      </c>
      <c r="R3" s="756"/>
      <c r="S3" s="754" t="s">
        <v>229</v>
      </c>
      <c r="T3" s="754"/>
      <c r="U3" s="750" t="s">
        <v>225</v>
      </c>
      <c r="V3" s="750" t="s">
        <v>226</v>
      </c>
      <c r="W3" s="752" t="s">
        <v>227</v>
      </c>
      <c r="X3" s="753" t="s">
        <v>228</v>
      </c>
      <c r="Y3" s="754" t="s">
        <v>230</v>
      </c>
      <c r="Z3" s="754"/>
    </row>
    <row r="4" spans="1:27" s="306" customFormat="1" ht="37.5" customHeight="1" thickBot="1">
      <c r="A4" s="760"/>
      <c r="B4" s="761"/>
      <c r="C4" s="762"/>
      <c r="D4" s="751"/>
      <c r="E4" s="763"/>
      <c r="F4" s="751"/>
      <c r="G4" s="758"/>
      <c r="H4" s="758"/>
      <c r="I4" s="307" t="s">
        <v>152</v>
      </c>
      <c r="J4" s="308" t="s">
        <v>151</v>
      </c>
      <c r="K4" s="309" t="s">
        <v>152</v>
      </c>
      <c r="L4" s="310" t="s">
        <v>151</v>
      </c>
      <c r="M4" s="311" t="s">
        <v>152</v>
      </c>
      <c r="N4" s="310" t="s">
        <v>151</v>
      </c>
      <c r="O4" s="309" t="s">
        <v>152</v>
      </c>
      <c r="P4" s="310" t="s">
        <v>151</v>
      </c>
      <c r="Q4" s="311" t="s">
        <v>152</v>
      </c>
      <c r="R4" s="310" t="s">
        <v>151</v>
      </c>
      <c r="S4" s="312" t="s">
        <v>69</v>
      </c>
      <c r="T4" s="313" t="s">
        <v>70</v>
      </c>
      <c r="U4" s="750"/>
      <c r="V4" s="750"/>
      <c r="W4" s="752"/>
      <c r="X4" s="753"/>
      <c r="Y4" s="312" t="s">
        <v>69</v>
      </c>
      <c r="Z4" s="313" t="s">
        <v>70</v>
      </c>
    </row>
    <row r="5" spans="1:27" s="306" customFormat="1" ht="30" customHeight="1">
      <c r="A5" s="314"/>
      <c r="B5" s="315" t="s">
        <v>231</v>
      </c>
      <c r="C5" s="316"/>
      <c r="D5" s="686"/>
      <c r="E5" s="317">
        <f>SUM(E6:E35)</f>
        <v>0</v>
      </c>
      <c r="F5" s="318">
        <f>SUM(F6:F35)</f>
        <v>0</v>
      </c>
      <c r="G5" s="318">
        <f>SUM(G6:G35)</f>
        <v>0</v>
      </c>
      <c r="H5" s="319">
        <f>SUM(H6:H35)</f>
        <v>0</v>
      </c>
      <c r="I5" s="320"/>
      <c r="J5" s="321">
        <f>SUM(J6:J35)</f>
        <v>0</v>
      </c>
      <c r="K5" s="314"/>
      <c r="L5" s="322">
        <f>SUM(L6:L35)</f>
        <v>0</v>
      </c>
      <c r="M5" s="323"/>
      <c r="N5" s="321">
        <f>SUM(N6:N35)</f>
        <v>0</v>
      </c>
      <c r="O5" s="314"/>
      <c r="P5" s="322">
        <f>SUM(P6:P35)</f>
        <v>0</v>
      </c>
      <c r="Q5" s="323"/>
      <c r="R5" s="321">
        <f t="shared" ref="R5:Z5" si="0">SUM(R6:R35)</f>
        <v>0</v>
      </c>
      <c r="S5" s="324">
        <f t="shared" si="0"/>
        <v>0</v>
      </c>
      <c r="T5" s="325">
        <f t="shared" si="0"/>
        <v>0</v>
      </c>
      <c r="U5" s="326">
        <f t="shared" si="0"/>
        <v>0</v>
      </c>
      <c r="V5" s="322">
        <f t="shared" si="0"/>
        <v>0</v>
      </c>
      <c r="W5" s="327">
        <f t="shared" si="0"/>
        <v>0</v>
      </c>
      <c r="X5" s="321">
        <f t="shared" si="0"/>
        <v>0</v>
      </c>
      <c r="Y5" s="324">
        <f t="shared" si="0"/>
        <v>0</v>
      </c>
      <c r="Z5" s="325">
        <f t="shared" si="0"/>
        <v>0</v>
      </c>
    </row>
    <row r="6" spans="1:27" s="306" customFormat="1" ht="15" customHeight="1">
      <c r="A6" s="328">
        <v>1</v>
      </c>
      <c r="B6" s="329"/>
      <c r="C6" s="330" t="s">
        <v>157</v>
      </c>
      <c r="D6" s="687"/>
      <c r="E6" s="331"/>
      <c r="F6" s="332"/>
      <c r="G6" s="333"/>
      <c r="H6" s="334">
        <f>E6*(F6+G6)</f>
        <v>0</v>
      </c>
      <c r="I6" s="335">
        <f t="shared" ref="I6:I35" si="1">K6+M6+O6+Q6</f>
        <v>0</v>
      </c>
      <c r="J6" s="336">
        <f t="shared" ref="J6:J35" si="2">H6*I6</f>
        <v>0</v>
      </c>
      <c r="K6" s="337"/>
      <c r="L6" s="338">
        <f t="shared" ref="L6:L35" si="3">H6*K6</f>
        <v>0</v>
      </c>
      <c r="M6" s="339"/>
      <c r="N6" s="336">
        <f t="shared" ref="N6:N35" si="4">H6*M6</f>
        <v>0</v>
      </c>
      <c r="O6" s="340"/>
      <c r="P6" s="338">
        <f t="shared" ref="P6:P35" si="5">H6*O6</f>
        <v>0</v>
      </c>
      <c r="Q6" s="339"/>
      <c r="R6" s="336">
        <f t="shared" ref="R6:R35" si="6">H6*Q6</f>
        <v>0</v>
      </c>
      <c r="S6" s="341">
        <f t="shared" ref="S6:S35" si="7">L6+N6</f>
        <v>0</v>
      </c>
      <c r="T6" s="342">
        <f t="shared" ref="T6:T35" si="8">P6+R6</f>
        <v>0</v>
      </c>
      <c r="U6" s="343">
        <f t="shared" ref="U6:U35" si="9">L6*12</f>
        <v>0</v>
      </c>
      <c r="V6" s="338">
        <f t="shared" ref="V6:V35" si="10">N6*12</f>
        <v>0</v>
      </c>
      <c r="W6" s="344">
        <f t="shared" ref="W6:W35" si="11">P6*12</f>
        <v>0</v>
      </c>
      <c r="X6" s="338">
        <f t="shared" ref="X6:X35" si="12">R6*12</f>
        <v>0</v>
      </c>
      <c r="Y6" s="341">
        <f t="shared" ref="Y6:Y35" si="13">U6+V6</f>
        <v>0</v>
      </c>
      <c r="Z6" s="342">
        <f t="shared" ref="Z6:Z35" si="14">W6+X6</f>
        <v>0</v>
      </c>
      <c r="AA6" s="345"/>
    </row>
    <row r="7" spans="1:27" s="306" customFormat="1" ht="15" customHeight="1">
      <c r="A7" s="328">
        <v>2</v>
      </c>
      <c r="B7" s="329"/>
      <c r="C7" s="330" t="s">
        <v>157</v>
      </c>
      <c r="D7" s="687"/>
      <c r="E7" s="331"/>
      <c r="F7" s="332"/>
      <c r="G7" s="333"/>
      <c r="H7" s="334">
        <f t="shared" ref="H7:H35" si="15">E7*(F7+G7)</f>
        <v>0</v>
      </c>
      <c r="I7" s="335">
        <f t="shared" si="1"/>
        <v>0</v>
      </c>
      <c r="J7" s="336">
        <f t="shared" si="2"/>
        <v>0</v>
      </c>
      <c r="K7" s="337"/>
      <c r="L7" s="338">
        <f t="shared" si="3"/>
        <v>0</v>
      </c>
      <c r="M7" s="339"/>
      <c r="N7" s="336">
        <f t="shared" si="4"/>
        <v>0</v>
      </c>
      <c r="O7" s="340"/>
      <c r="P7" s="338">
        <f t="shared" si="5"/>
        <v>0</v>
      </c>
      <c r="Q7" s="339"/>
      <c r="R7" s="336">
        <f t="shared" si="6"/>
        <v>0</v>
      </c>
      <c r="S7" s="341">
        <f t="shared" si="7"/>
        <v>0</v>
      </c>
      <c r="T7" s="342">
        <f t="shared" si="8"/>
        <v>0</v>
      </c>
      <c r="U7" s="343">
        <f t="shared" si="9"/>
        <v>0</v>
      </c>
      <c r="V7" s="338">
        <f t="shared" si="10"/>
        <v>0</v>
      </c>
      <c r="W7" s="344">
        <f t="shared" si="11"/>
        <v>0</v>
      </c>
      <c r="X7" s="338">
        <f t="shared" si="12"/>
        <v>0</v>
      </c>
      <c r="Y7" s="341">
        <f t="shared" si="13"/>
        <v>0</v>
      </c>
      <c r="Z7" s="342">
        <f t="shared" si="14"/>
        <v>0</v>
      </c>
    </row>
    <row r="8" spans="1:27" s="306" customFormat="1" ht="15" customHeight="1">
      <c r="A8" s="328">
        <v>3</v>
      </c>
      <c r="B8" s="346"/>
      <c r="C8" s="330" t="s">
        <v>157</v>
      </c>
      <c r="D8" s="687"/>
      <c r="E8" s="331"/>
      <c r="F8" s="332"/>
      <c r="G8" s="333"/>
      <c r="H8" s="334">
        <f t="shared" si="15"/>
        <v>0</v>
      </c>
      <c r="I8" s="335">
        <f t="shared" si="1"/>
        <v>0</v>
      </c>
      <c r="J8" s="336">
        <f t="shared" si="2"/>
        <v>0</v>
      </c>
      <c r="K8" s="337"/>
      <c r="L8" s="338">
        <f t="shared" si="3"/>
        <v>0</v>
      </c>
      <c r="M8" s="339"/>
      <c r="N8" s="336">
        <f t="shared" si="4"/>
        <v>0</v>
      </c>
      <c r="O8" s="340"/>
      <c r="P8" s="338">
        <f t="shared" si="5"/>
        <v>0</v>
      </c>
      <c r="Q8" s="339"/>
      <c r="R8" s="336">
        <f t="shared" si="6"/>
        <v>0</v>
      </c>
      <c r="S8" s="341">
        <f t="shared" si="7"/>
        <v>0</v>
      </c>
      <c r="T8" s="342">
        <f t="shared" si="8"/>
        <v>0</v>
      </c>
      <c r="U8" s="343">
        <f t="shared" si="9"/>
        <v>0</v>
      </c>
      <c r="V8" s="338">
        <f t="shared" si="10"/>
        <v>0</v>
      </c>
      <c r="W8" s="344">
        <f t="shared" si="11"/>
        <v>0</v>
      </c>
      <c r="X8" s="338">
        <f t="shared" si="12"/>
        <v>0</v>
      </c>
      <c r="Y8" s="341">
        <f t="shared" si="13"/>
        <v>0</v>
      </c>
      <c r="Z8" s="342">
        <f t="shared" si="14"/>
        <v>0</v>
      </c>
      <c r="AA8" s="347"/>
    </row>
    <row r="9" spans="1:27" s="306" customFormat="1" ht="15" customHeight="1">
      <c r="A9" s="328">
        <v>4</v>
      </c>
      <c r="B9" s="346"/>
      <c r="C9" s="348" t="s">
        <v>157</v>
      </c>
      <c r="D9" s="688"/>
      <c r="E9" s="331"/>
      <c r="F9" s="332"/>
      <c r="G9" s="333"/>
      <c r="H9" s="334">
        <f t="shared" si="15"/>
        <v>0</v>
      </c>
      <c r="I9" s="335">
        <f t="shared" si="1"/>
        <v>0</v>
      </c>
      <c r="J9" s="336">
        <f t="shared" si="2"/>
        <v>0</v>
      </c>
      <c r="K9" s="337"/>
      <c r="L9" s="338">
        <f t="shared" si="3"/>
        <v>0</v>
      </c>
      <c r="M9" s="339"/>
      <c r="N9" s="336">
        <f t="shared" si="4"/>
        <v>0</v>
      </c>
      <c r="O9" s="340"/>
      <c r="P9" s="338">
        <f t="shared" si="5"/>
        <v>0</v>
      </c>
      <c r="Q9" s="339"/>
      <c r="R9" s="336">
        <f t="shared" si="6"/>
        <v>0</v>
      </c>
      <c r="S9" s="341">
        <f t="shared" si="7"/>
        <v>0</v>
      </c>
      <c r="T9" s="342">
        <f t="shared" si="8"/>
        <v>0</v>
      </c>
      <c r="U9" s="343">
        <f t="shared" si="9"/>
        <v>0</v>
      </c>
      <c r="V9" s="338">
        <f t="shared" si="10"/>
        <v>0</v>
      </c>
      <c r="W9" s="344">
        <f t="shared" si="11"/>
        <v>0</v>
      </c>
      <c r="X9" s="338">
        <f t="shared" si="12"/>
        <v>0</v>
      </c>
      <c r="Y9" s="341">
        <f t="shared" si="13"/>
        <v>0</v>
      </c>
      <c r="Z9" s="342">
        <f t="shared" si="14"/>
        <v>0</v>
      </c>
    </row>
    <row r="10" spans="1:27" s="306" customFormat="1" ht="15" customHeight="1">
      <c r="A10" s="328">
        <v>5</v>
      </c>
      <c r="B10" s="346"/>
      <c r="C10" s="330" t="s">
        <v>157</v>
      </c>
      <c r="D10" s="687"/>
      <c r="E10" s="331"/>
      <c r="F10" s="332"/>
      <c r="G10" s="333"/>
      <c r="H10" s="334">
        <f t="shared" si="15"/>
        <v>0</v>
      </c>
      <c r="I10" s="335">
        <f t="shared" si="1"/>
        <v>0</v>
      </c>
      <c r="J10" s="336">
        <f t="shared" si="2"/>
        <v>0</v>
      </c>
      <c r="K10" s="337"/>
      <c r="L10" s="338">
        <f t="shared" si="3"/>
        <v>0</v>
      </c>
      <c r="M10" s="339"/>
      <c r="N10" s="336">
        <f t="shared" si="4"/>
        <v>0</v>
      </c>
      <c r="O10" s="340"/>
      <c r="P10" s="338">
        <f t="shared" si="5"/>
        <v>0</v>
      </c>
      <c r="Q10" s="339"/>
      <c r="R10" s="336">
        <f t="shared" si="6"/>
        <v>0</v>
      </c>
      <c r="S10" s="341">
        <f t="shared" si="7"/>
        <v>0</v>
      </c>
      <c r="T10" s="342">
        <f t="shared" si="8"/>
        <v>0</v>
      </c>
      <c r="U10" s="343">
        <f t="shared" si="9"/>
        <v>0</v>
      </c>
      <c r="V10" s="338">
        <f t="shared" si="10"/>
        <v>0</v>
      </c>
      <c r="W10" s="344">
        <f t="shared" si="11"/>
        <v>0</v>
      </c>
      <c r="X10" s="338">
        <f t="shared" si="12"/>
        <v>0</v>
      </c>
      <c r="Y10" s="341">
        <f t="shared" si="13"/>
        <v>0</v>
      </c>
      <c r="Z10" s="342">
        <f t="shared" si="14"/>
        <v>0</v>
      </c>
    </row>
    <row r="11" spans="1:27" s="306" customFormat="1" ht="15" customHeight="1">
      <c r="A11" s="328">
        <v>6</v>
      </c>
      <c r="B11" s="346"/>
      <c r="C11" s="330" t="s">
        <v>157</v>
      </c>
      <c r="D11" s="687"/>
      <c r="E11" s="331"/>
      <c r="F11" s="332"/>
      <c r="G11" s="333"/>
      <c r="H11" s="334">
        <f t="shared" si="15"/>
        <v>0</v>
      </c>
      <c r="I11" s="335">
        <f t="shared" si="1"/>
        <v>0</v>
      </c>
      <c r="J11" s="336">
        <f t="shared" si="2"/>
        <v>0</v>
      </c>
      <c r="K11" s="337"/>
      <c r="L11" s="338">
        <f t="shared" si="3"/>
        <v>0</v>
      </c>
      <c r="M11" s="339"/>
      <c r="N11" s="336">
        <f t="shared" si="4"/>
        <v>0</v>
      </c>
      <c r="O11" s="340"/>
      <c r="P11" s="338">
        <f t="shared" si="5"/>
        <v>0</v>
      </c>
      <c r="Q11" s="339"/>
      <c r="R11" s="336">
        <f t="shared" si="6"/>
        <v>0</v>
      </c>
      <c r="S11" s="341">
        <f t="shared" si="7"/>
        <v>0</v>
      </c>
      <c r="T11" s="342">
        <f t="shared" si="8"/>
        <v>0</v>
      </c>
      <c r="U11" s="343">
        <f t="shared" si="9"/>
        <v>0</v>
      </c>
      <c r="V11" s="338">
        <f t="shared" si="10"/>
        <v>0</v>
      </c>
      <c r="W11" s="344">
        <f t="shared" si="11"/>
        <v>0</v>
      </c>
      <c r="X11" s="338">
        <f t="shared" si="12"/>
        <v>0</v>
      </c>
      <c r="Y11" s="341">
        <f t="shared" si="13"/>
        <v>0</v>
      </c>
      <c r="Z11" s="342">
        <f t="shared" si="14"/>
        <v>0</v>
      </c>
    </row>
    <row r="12" spans="1:27" s="306" customFormat="1" ht="15" customHeight="1">
      <c r="A12" s="328">
        <v>7</v>
      </c>
      <c r="B12" s="346"/>
      <c r="C12" s="330" t="s">
        <v>157</v>
      </c>
      <c r="D12" s="687"/>
      <c r="E12" s="331"/>
      <c r="F12" s="332"/>
      <c r="G12" s="333"/>
      <c r="H12" s="334">
        <f t="shared" si="15"/>
        <v>0</v>
      </c>
      <c r="I12" s="335">
        <f t="shared" si="1"/>
        <v>0</v>
      </c>
      <c r="J12" s="336">
        <f t="shared" si="2"/>
        <v>0</v>
      </c>
      <c r="K12" s="337"/>
      <c r="L12" s="338">
        <f t="shared" si="3"/>
        <v>0</v>
      </c>
      <c r="M12" s="339"/>
      <c r="N12" s="336">
        <f t="shared" si="4"/>
        <v>0</v>
      </c>
      <c r="O12" s="340"/>
      <c r="P12" s="338">
        <f t="shared" si="5"/>
        <v>0</v>
      </c>
      <c r="Q12" s="339"/>
      <c r="R12" s="336">
        <f t="shared" si="6"/>
        <v>0</v>
      </c>
      <c r="S12" s="341">
        <f t="shared" si="7"/>
        <v>0</v>
      </c>
      <c r="T12" s="342">
        <f t="shared" si="8"/>
        <v>0</v>
      </c>
      <c r="U12" s="343">
        <f t="shared" si="9"/>
        <v>0</v>
      </c>
      <c r="V12" s="338">
        <f t="shared" si="10"/>
        <v>0</v>
      </c>
      <c r="W12" s="344">
        <f t="shared" si="11"/>
        <v>0</v>
      </c>
      <c r="X12" s="338">
        <f t="shared" si="12"/>
        <v>0</v>
      </c>
      <c r="Y12" s="341">
        <f t="shared" si="13"/>
        <v>0</v>
      </c>
      <c r="Z12" s="342">
        <f t="shared" si="14"/>
        <v>0</v>
      </c>
    </row>
    <row r="13" spans="1:27" s="306" customFormat="1" ht="15" customHeight="1">
      <c r="A13" s="328">
        <v>8</v>
      </c>
      <c r="B13" s="346"/>
      <c r="C13" s="330" t="s">
        <v>157</v>
      </c>
      <c r="D13" s="687"/>
      <c r="E13" s="331"/>
      <c r="F13" s="332"/>
      <c r="G13" s="333"/>
      <c r="H13" s="334">
        <f t="shared" si="15"/>
        <v>0</v>
      </c>
      <c r="I13" s="335">
        <f t="shared" si="1"/>
        <v>0</v>
      </c>
      <c r="J13" s="336">
        <f t="shared" si="2"/>
        <v>0</v>
      </c>
      <c r="K13" s="337"/>
      <c r="L13" s="338">
        <f t="shared" si="3"/>
        <v>0</v>
      </c>
      <c r="M13" s="339"/>
      <c r="N13" s="336">
        <f t="shared" si="4"/>
        <v>0</v>
      </c>
      <c r="O13" s="340"/>
      <c r="P13" s="338">
        <f t="shared" si="5"/>
        <v>0</v>
      </c>
      <c r="Q13" s="339"/>
      <c r="R13" s="336">
        <f t="shared" si="6"/>
        <v>0</v>
      </c>
      <c r="S13" s="341">
        <f t="shared" si="7"/>
        <v>0</v>
      </c>
      <c r="T13" s="342">
        <f t="shared" si="8"/>
        <v>0</v>
      </c>
      <c r="U13" s="343">
        <f t="shared" si="9"/>
        <v>0</v>
      </c>
      <c r="V13" s="338">
        <f t="shared" si="10"/>
        <v>0</v>
      </c>
      <c r="W13" s="344">
        <f t="shared" si="11"/>
        <v>0</v>
      </c>
      <c r="X13" s="338">
        <f t="shared" si="12"/>
        <v>0</v>
      </c>
      <c r="Y13" s="341">
        <f t="shared" si="13"/>
        <v>0</v>
      </c>
      <c r="Z13" s="342">
        <f t="shared" si="14"/>
        <v>0</v>
      </c>
    </row>
    <row r="14" spans="1:27" s="306" customFormat="1" ht="15" customHeight="1">
      <c r="A14" s="328">
        <v>9</v>
      </c>
      <c r="B14" s="346"/>
      <c r="C14" s="330" t="s">
        <v>157</v>
      </c>
      <c r="D14" s="687"/>
      <c r="E14" s="331"/>
      <c r="F14" s="332"/>
      <c r="G14" s="333"/>
      <c r="H14" s="334">
        <f t="shared" si="15"/>
        <v>0</v>
      </c>
      <c r="I14" s="335">
        <f t="shared" si="1"/>
        <v>0</v>
      </c>
      <c r="J14" s="336">
        <f t="shared" si="2"/>
        <v>0</v>
      </c>
      <c r="K14" s="337"/>
      <c r="L14" s="338">
        <f t="shared" si="3"/>
        <v>0</v>
      </c>
      <c r="M14" s="339"/>
      <c r="N14" s="336">
        <f t="shared" si="4"/>
        <v>0</v>
      </c>
      <c r="O14" s="340"/>
      <c r="P14" s="338">
        <f t="shared" si="5"/>
        <v>0</v>
      </c>
      <c r="Q14" s="339"/>
      <c r="R14" s="336">
        <f t="shared" si="6"/>
        <v>0</v>
      </c>
      <c r="S14" s="341">
        <f t="shared" si="7"/>
        <v>0</v>
      </c>
      <c r="T14" s="342">
        <f t="shared" si="8"/>
        <v>0</v>
      </c>
      <c r="U14" s="343">
        <f t="shared" si="9"/>
        <v>0</v>
      </c>
      <c r="V14" s="338">
        <f t="shared" si="10"/>
        <v>0</v>
      </c>
      <c r="W14" s="344">
        <f t="shared" si="11"/>
        <v>0</v>
      </c>
      <c r="X14" s="338">
        <f t="shared" si="12"/>
        <v>0</v>
      </c>
      <c r="Y14" s="341">
        <f t="shared" si="13"/>
        <v>0</v>
      </c>
      <c r="Z14" s="342">
        <f t="shared" si="14"/>
        <v>0</v>
      </c>
    </row>
    <row r="15" spans="1:27" s="306" customFormat="1" ht="15" customHeight="1">
      <c r="A15" s="328">
        <v>10</v>
      </c>
      <c r="B15" s="346"/>
      <c r="C15" s="330" t="s">
        <v>157</v>
      </c>
      <c r="D15" s="687"/>
      <c r="E15" s="331"/>
      <c r="F15" s="332"/>
      <c r="G15" s="333"/>
      <c r="H15" s="334">
        <f t="shared" si="15"/>
        <v>0</v>
      </c>
      <c r="I15" s="335">
        <f t="shared" si="1"/>
        <v>0</v>
      </c>
      <c r="J15" s="336">
        <f t="shared" si="2"/>
        <v>0</v>
      </c>
      <c r="K15" s="337"/>
      <c r="L15" s="338">
        <f t="shared" si="3"/>
        <v>0</v>
      </c>
      <c r="M15" s="339"/>
      <c r="N15" s="336">
        <f t="shared" si="4"/>
        <v>0</v>
      </c>
      <c r="O15" s="340"/>
      <c r="P15" s="338">
        <f t="shared" si="5"/>
        <v>0</v>
      </c>
      <c r="Q15" s="339"/>
      <c r="R15" s="336">
        <f t="shared" si="6"/>
        <v>0</v>
      </c>
      <c r="S15" s="341">
        <f t="shared" si="7"/>
        <v>0</v>
      </c>
      <c r="T15" s="342">
        <f t="shared" si="8"/>
        <v>0</v>
      </c>
      <c r="U15" s="343">
        <f t="shared" si="9"/>
        <v>0</v>
      </c>
      <c r="V15" s="338">
        <f t="shared" si="10"/>
        <v>0</v>
      </c>
      <c r="W15" s="344">
        <f t="shared" si="11"/>
        <v>0</v>
      </c>
      <c r="X15" s="338">
        <f t="shared" si="12"/>
        <v>0</v>
      </c>
      <c r="Y15" s="341">
        <f t="shared" si="13"/>
        <v>0</v>
      </c>
      <c r="Z15" s="342">
        <f t="shared" si="14"/>
        <v>0</v>
      </c>
    </row>
    <row r="16" spans="1:27" s="306" customFormat="1" ht="15" customHeight="1">
      <c r="A16" s="328">
        <v>11</v>
      </c>
      <c r="B16" s="346"/>
      <c r="C16" s="330" t="s">
        <v>157</v>
      </c>
      <c r="D16" s="687"/>
      <c r="E16" s="331"/>
      <c r="F16" s="332"/>
      <c r="G16" s="333"/>
      <c r="H16" s="334">
        <f t="shared" si="15"/>
        <v>0</v>
      </c>
      <c r="I16" s="335">
        <f t="shared" si="1"/>
        <v>0</v>
      </c>
      <c r="J16" s="336">
        <f t="shared" si="2"/>
        <v>0</v>
      </c>
      <c r="K16" s="337"/>
      <c r="L16" s="338">
        <f t="shared" si="3"/>
        <v>0</v>
      </c>
      <c r="M16" s="339"/>
      <c r="N16" s="336">
        <f t="shared" si="4"/>
        <v>0</v>
      </c>
      <c r="O16" s="340"/>
      <c r="P16" s="338">
        <f t="shared" si="5"/>
        <v>0</v>
      </c>
      <c r="Q16" s="339"/>
      <c r="R16" s="336">
        <f t="shared" si="6"/>
        <v>0</v>
      </c>
      <c r="S16" s="341">
        <f t="shared" si="7"/>
        <v>0</v>
      </c>
      <c r="T16" s="342">
        <f t="shared" si="8"/>
        <v>0</v>
      </c>
      <c r="U16" s="343">
        <f t="shared" si="9"/>
        <v>0</v>
      </c>
      <c r="V16" s="338">
        <f t="shared" si="10"/>
        <v>0</v>
      </c>
      <c r="W16" s="344">
        <f t="shared" si="11"/>
        <v>0</v>
      </c>
      <c r="X16" s="338">
        <f t="shared" si="12"/>
        <v>0</v>
      </c>
      <c r="Y16" s="341">
        <f t="shared" si="13"/>
        <v>0</v>
      </c>
      <c r="Z16" s="342">
        <f t="shared" si="14"/>
        <v>0</v>
      </c>
    </row>
    <row r="17" spans="1:26" s="306" customFormat="1" ht="15" customHeight="1">
      <c r="A17" s="328">
        <v>12</v>
      </c>
      <c r="B17" s="346"/>
      <c r="C17" s="330" t="s">
        <v>157</v>
      </c>
      <c r="D17" s="687"/>
      <c r="E17" s="331"/>
      <c r="F17" s="332"/>
      <c r="G17" s="333"/>
      <c r="H17" s="334">
        <f t="shared" si="15"/>
        <v>0</v>
      </c>
      <c r="I17" s="335">
        <f t="shared" si="1"/>
        <v>0</v>
      </c>
      <c r="J17" s="336">
        <f t="shared" si="2"/>
        <v>0</v>
      </c>
      <c r="K17" s="337"/>
      <c r="L17" s="338">
        <f t="shared" si="3"/>
        <v>0</v>
      </c>
      <c r="M17" s="339"/>
      <c r="N17" s="336">
        <f t="shared" si="4"/>
        <v>0</v>
      </c>
      <c r="O17" s="340"/>
      <c r="P17" s="338">
        <f t="shared" si="5"/>
        <v>0</v>
      </c>
      <c r="Q17" s="339"/>
      <c r="R17" s="336">
        <f t="shared" si="6"/>
        <v>0</v>
      </c>
      <c r="S17" s="341">
        <f t="shared" si="7"/>
        <v>0</v>
      </c>
      <c r="T17" s="342">
        <f t="shared" si="8"/>
        <v>0</v>
      </c>
      <c r="U17" s="343">
        <f t="shared" si="9"/>
        <v>0</v>
      </c>
      <c r="V17" s="338">
        <f t="shared" si="10"/>
        <v>0</v>
      </c>
      <c r="W17" s="344">
        <f t="shared" si="11"/>
        <v>0</v>
      </c>
      <c r="X17" s="338">
        <f t="shared" si="12"/>
        <v>0</v>
      </c>
      <c r="Y17" s="341">
        <f t="shared" si="13"/>
        <v>0</v>
      </c>
      <c r="Z17" s="342">
        <f t="shared" si="14"/>
        <v>0</v>
      </c>
    </row>
    <row r="18" spans="1:26" s="306" customFormat="1" ht="15" customHeight="1">
      <c r="A18" s="328">
        <v>13</v>
      </c>
      <c r="B18" s="346"/>
      <c r="C18" s="330" t="s">
        <v>157</v>
      </c>
      <c r="D18" s="687"/>
      <c r="E18" s="331"/>
      <c r="F18" s="332"/>
      <c r="G18" s="333"/>
      <c r="H18" s="334">
        <f t="shared" si="15"/>
        <v>0</v>
      </c>
      <c r="I18" s="335">
        <f t="shared" si="1"/>
        <v>0</v>
      </c>
      <c r="J18" s="336">
        <f t="shared" si="2"/>
        <v>0</v>
      </c>
      <c r="K18" s="337"/>
      <c r="L18" s="338">
        <f t="shared" si="3"/>
        <v>0</v>
      </c>
      <c r="M18" s="339"/>
      <c r="N18" s="336">
        <f t="shared" si="4"/>
        <v>0</v>
      </c>
      <c r="O18" s="340"/>
      <c r="P18" s="338">
        <f t="shared" si="5"/>
        <v>0</v>
      </c>
      <c r="Q18" s="339"/>
      <c r="R18" s="336">
        <f t="shared" si="6"/>
        <v>0</v>
      </c>
      <c r="S18" s="341">
        <f t="shared" si="7"/>
        <v>0</v>
      </c>
      <c r="T18" s="342">
        <f t="shared" si="8"/>
        <v>0</v>
      </c>
      <c r="U18" s="343">
        <f t="shared" si="9"/>
        <v>0</v>
      </c>
      <c r="V18" s="338">
        <f t="shared" si="10"/>
        <v>0</v>
      </c>
      <c r="W18" s="344">
        <f t="shared" si="11"/>
        <v>0</v>
      </c>
      <c r="X18" s="338">
        <f t="shared" si="12"/>
        <v>0</v>
      </c>
      <c r="Y18" s="341">
        <f t="shared" si="13"/>
        <v>0</v>
      </c>
      <c r="Z18" s="342">
        <f t="shared" si="14"/>
        <v>0</v>
      </c>
    </row>
    <row r="19" spans="1:26" s="306" customFormat="1" ht="15" customHeight="1">
      <c r="A19" s="328">
        <v>14</v>
      </c>
      <c r="B19" s="346"/>
      <c r="C19" s="330" t="s">
        <v>157</v>
      </c>
      <c r="D19" s="687"/>
      <c r="E19" s="331"/>
      <c r="F19" s="332"/>
      <c r="G19" s="333"/>
      <c r="H19" s="334">
        <f t="shared" si="15"/>
        <v>0</v>
      </c>
      <c r="I19" s="335">
        <f t="shared" si="1"/>
        <v>0</v>
      </c>
      <c r="J19" s="336">
        <f t="shared" si="2"/>
        <v>0</v>
      </c>
      <c r="K19" s="337"/>
      <c r="L19" s="338">
        <f t="shared" si="3"/>
        <v>0</v>
      </c>
      <c r="M19" s="339"/>
      <c r="N19" s="336">
        <f t="shared" si="4"/>
        <v>0</v>
      </c>
      <c r="O19" s="340"/>
      <c r="P19" s="338">
        <f t="shared" si="5"/>
        <v>0</v>
      </c>
      <c r="Q19" s="339"/>
      <c r="R19" s="336">
        <f t="shared" si="6"/>
        <v>0</v>
      </c>
      <c r="S19" s="341">
        <f t="shared" si="7"/>
        <v>0</v>
      </c>
      <c r="T19" s="342">
        <f t="shared" si="8"/>
        <v>0</v>
      </c>
      <c r="U19" s="343">
        <f t="shared" si="9"/>
        <v>0</v>
      </c>
      <c r="V19" s="338">
        <f t="shared" si="10"/>
        <v>0</v>
      </c>
      <c r="W19" s="344">
        <f t="shared" si="11"/>
        <v>0</v>
      </c>
      <c r="X19" s="338">
        <f t="shared" si="12"/>
        <v>0</v>
      </c>
      <c r="Y19" s="341">
        <f t="shared" si="13"/>
        <v>0</v>
      </c>
      <c r="Z19" s="342">
        <f t="shared" si="14"/>
        <v>0</v>
      </c>
    </row>
    <row r="20" spans="1:26" s="306" customFormat="1" ht="15" customHeight="1">
      <c r="A20" s="328">
        <v>15</v>
      </c>
      <c r="B20" s="346"/>
      <c r="C20" s="330" t="s">
        <v>157</v>
      </c>
      <c r="D20" s="687"/>
      <c r="E20" s="331"/>
      <c r="F20" s="332"/>
      <c r="G20" s="333"/>
      <c r="H20" s="334">
        <f t="shared" si="15"/>
        <v>0</v>
      </c>
      <c r="I20" s="335">
        <f t="shared" si="1"/>
        <v>0</v>
      </c>
      <c r="J20" s="336">
        <f t="shared" si="2"/>
        <v>0</v>
      </c>
      <c r="K20" s="337"/>
      <c r="L20" s="338">
        <f t="shared" si="3"/>
        <v>0</v>
      </c>
      <c r="M20" s="339"/>
      <c r="N20" s="336">
        <f t="shared" si="4"/>
        <v>0</v>
      </c>
      <c r="O20" s="340"/>
      <c r="P20" s="338">
        <f t="shared" si="5"/>
        <v>0</v>
      </c>
      <c r="Q20" s="339"/>
      <c r="R20" s="336">
        <f t="shared" si="6"/>
        <v>0</v>
      </c>
      <c r="S20" s="341">
        <f t="shared" si="7"/>
        <v>0</v>
      </c>
      <c r="T20" s="342">
        <f t="shared" si="8"/>
        <v>0</v>
      </c>
      <c r="U20" s="343">
        <f t="shared" si="9"/>
        <v>0</v>
      </c>
      <c r="V20" s="338">
        <f t="shared" si="10"/>
        <v>0</v>
      </c>
      <c r="W20" s="344">
        <f t="shared" si="11"/>
        <v>0</v>
      </c>
      <c r="X20" s="338">
        <f t="shared" si="12"/>
        <v>0</v>
      </c>
      <c r="Y20" s="341">
        <f t="shared" si="13"/>
        <v>0</v>
      </c>
      <c r="Z20" s="342">
        <f t="shared" si="14"/>
        <v>0</v>
      </c>
    </row>
    <row r="21" spans="1:26" s="306" customFormat="1" ht="15" customHeight="1" outlineLevel="1">
      <c r="A21" s="328">
        <v>16</v>
      </c>
      <c r="B21" s="346"/>
      <c r="C21" s="330" t="s">
        <v>157</v>
      </c>
      <c r="D21" s="687"/>
      <c r="E21" s="331"/>
      <c r="F21" s="332"/>
      <c r="G21" s="333"/>
      <c r="H21" s="334">
        <f t="shared" si="15"/>
        <v>0</v>
      </c>
      <c r="I21" s="335">
        <f t="shared" si="1"/>
        <v>0</v>
      </c>
      <c r="J21" s="336">
        <f t="shared" si="2"/>
        <v>0</v>
      </c>
      <c r="K21" s="337"/>
      <c r="L21" s="338">
        <f t="shared" si="3"/>
        <v>0</v>
      </c>
      <c r="M21" s="339"/>
      <c r="N21" s="336">
        <f t="shared" si="4"/>
        <v>0</v>
      </c>
      <c r="O21" s="340"/>
      <c r="P21" s="338">
        <f t="shared" si="5"/>
        <v>0</v>
      </c>
      <c r="Q21" s="339"/>
      <c r="R21" s="336">
        <f t="shared" si="6"/>
        <v>0</v>
      </c>
      <c r="S21" s="341">
        <f t="shared" si="7"/>
        <v>0</v>
      </c>
      <c r="T21" s="342">
        <f t="shared" si="8"/>
        <v>0</v>
      </c>
      <c r="U21" s="343">
        <f t="shared" si="9"/>
        <v>0</v>
      </c>
      <c r="V21" s="338">
        <f t="shared" si="10"/>
        <v>0</v>
      </c>
      <c r="W21" s="344">
        <f t="shared" si="11"/>
        <v>0</v>
      </c>
      <c r="X21" s="338">
        <f t="shared" si="12"/>
        <v>0</v>
      </c>
      <c r="Y21" s="341">
        <f t="shared" si="13"/>
        <v>0</v>
      </c>
      <c r="Z21" s="342">
        <f t="shared" si="14"/>
        <v>0</v>
      </c>
    </row>
    <row r="22" spans="1:26" s="306" customFormat="1" ht="15" customHeight="1" outlineLevel="1">
      <c r="A22" s="328">
        <v>17</v>
      </c>
      <c r="B22" s="346"/>
      <c r="C22" s="330" t="s">
        <v>157</v>
      </c>
      <c r="D22" s="687"/>
      <c r="E22" s="331"/>
      <c r="F22" s="332"/>
      <c r="G22" s="333"/>
      <c r="H22" s="334">
        <f t="shared" si="15"/>
        <v>0</v>
      </c>
      <c r="I22" s="335">
        <f t="shared" si="1"/>
        <v>0</v>
      </c>
      <c r="J22" s="336">
        <f t="shared" si="2"/>
        <v>0</v>
      </c>
      <c r="K22" s="337"/>
      <c r="L22" s="338">
        <f t="shared" si="3"/>
        <v>0</v>
      </c>
      <c r="M22" s="339"/>
      <c r="N22" s="336">
        <f t="shared" si="4"/>
        <v>0</v>
      </c>
      <c r="O22" s="340"/>
      <c r="P22" s="338">
        <f t="shared" si="5"/>
        <v>0</v>
      </c>
      <c r="Q22" s="339"/>
      <c r="R22" s="336">
        <f t="shared" si="6"/>
        <v>0</v>
      </c>
      <c r="S22" s="341">
        <f t="shared" si="7"/>
        <v>0</v>
      </c>
      <c r="T22" s="342">
        <f t="shared" si="8"/>
        <v>0</v>
      </c>
      <c r="U22" s="343">
        <f t="shared" si="9"/>
        <v>0</v>
      </c>
      <c r="V22" s="338">
        <f t="shared" si="10"/>
        <v>0</v>
      </c>
      <c r="W22" s="344">
        <f t="shared" si="11"/>
        <v>0</v>
      </c>
      <c r="X22" s="338">
        <f t="shared" si="12"/>
        <v>0</v>
      </c>
      <c r="Y22" s="341">
        <f t="shared" si="13"/>
        <v>0</v>
      </c>
      <c r="Z22" s="342">
        <f t="shared" si="14"/>
        <v>0</v>
      </c>
    </row>
    <row r="23" spans="1:26" s="306" customFormat="1" ht="15" customHeight="1" outlineLevel="1">
      <c r="A23" s="328">
        <v>18</v>
      </c>
      <c r="B23" s="346"/>
      <c r="C23" s="330" t="s">
        <v>157</v>
      </c>
      <c r="D23" s="687"/>
      <c r="E23" s="331"/>
      <c r="F23" s="332"/>
      <c r="G23" s="333"/>
      <c r="H23" s="334">
        <f t="shared" si="15"/>
        <v>0</v>
      </c>
      <c r="I23" s="335">
        <f t="shared" si="1"/>
        <v>0</v>
      </c>
      <c r="J23" s="336">
        <f t="shared" si="2"/>
        <v>0</v>
      </c>
      <c r="K23" s="337"/>
      <c r="L23" s="338">
        <f t="shared" si="3"/>
        <v>0</v>
      </c>
      <c r="M23" s="339"/>
      <c r="N23" s="336">
        <f t="shared" si="4"/>
        <v>0</v>
      </c>
      <c r="O23" s="340"/>
      <c r="P23" s="338">
        <f t="shared" si="5"/>
        <v>0</v>
      </c>
      <c r="Q23" s="339"/>
      <c r="R23" s="336">
        <f t="shared" si="6"/>
        <v>0</v>
      </c>
      <c r="S23" s="341">
        <f t="shared" si="7"/>
        <v>0</v>
      </c>
      <c r="T23" s="342">
        <f t="shared" si="8"/>
        <v>0</v>
      </c>
      <c r="U23" s="343">
        <f t="shared" si="9"/>
        <v>0</v>
      </c>
      <c r="V23" s="338">
        <f t="shared" si="10"/>
        <v>0</v>
      </c>
      <c r="W23" s="344">
        <f t="shared" si="11"/>
        <v>0</v>
      </c>
      <c r="X23" s="338">
        <f t="shared" si="12"/>
        <v>0</v>
      </c>
      <c r="Y23" s="341">
        <f t="shared" si="13"/>
        <v>0</v>
      </c>
      <c r="Z23" s="342">
        <f t="shared" si="14"/>
        <v>0</v>
      </c>
    </row>
    <row r="24" spans="1:26" s="306" customFormat="1" ht="15" customHeight="1" outlineLevel="1">
      <c r="A24" s="328">
        <v>19</v>
      </c>
      <c r="B24" s="346"/>
      <c r="C24" s="330" t="s">
        <v>157</v>
      </c>
      <c r="D24" s="687"/>
      <c r="E24" s="331"/>
      <c r="F24" s="332"/>
      <c r="G24" s="333"/>
      <c r="H24" s="334">
        <f t="shared" si="15"/>
        <v>0</v>
      </c>
      <c r="I24" s="335">
        <f t="shared" si="1"/>
        <v>0</v>
      </c>
      <c r="J24" s="336">
        <f t="shared" si="2"/>
        <v>0</v>
      </c>
      <c r="K24" s="337"/>
      <c r="L24" s="338">
        <f t="shared" si="3"/>
        <v>0</v>
      </c>
      <c r="M24" s="339"/>
      <c r="N24" s="336">
        <f t="shared" si="4"/>
        <v>0</v>
      </c>
      <c r="O24" s="340"/>
      <c r="P24" s="338">
        <f t="shared" si="5"/>
        <v>0</v>
      </c>
      <c r="Q24" s="339"/>
      <c r="R24" s="336">
        <f t="shared" si="6"/>
        <v>0</v>
      </c>
      <c r="S24" s="341">
        <f t="shared" si="7"/>
        <v>0</v>
      </c>
      <c r="T24" s="342">
        <f t="shared" si="8"/>
        <v>0</v>
      </c>
      <c r="U24" s="343">
        <f t="shared" si="9"/>
        <v>0</v>
      </c>
      <c r="V24" s="338">
        <f t="shared" si="10"/>
        <v>0</v>
      </c>
      <c r="W24" s="344">
        <f t="shared" si="11"/>
        <v>0</v>
      </c>
      <c r="X24" s="338">
        <f t="shared" si="12"/>
        <v>0</v>
      </c>
      <c r="Y24" s="341">
        <f t="shared" si="13"/>
        <v>0</v>
      </c>
      <c r="Z24" s="342">
        <f t="shared" si="14"/>
        <v>0</v>
      </c>
    </row>
    <row r="25" spans="1:26" s="306" customFormat="1" ht="15" customHeight="1" outlineLevel="1">
      <c r="A25" s="328">
        <v>20</v>
      </c>
      <c r="B25" s="346"/>
      <c r="C25" s="330" t="s">
        <v>157</v>
      </c>
      <c r="D25" s="687"/>
      <c r="E25" s="331"/>
      <c r="F25" s="332"/>
      <c r="G25" s="333"/>
      <c r="H25" s="334">
        <f t="shared" si="15"/>
        <v>0</v>
      </c>
      <c r="I25" s="335">
        <f t="shared" si="1"/>
        <v>0</v>
      </c>
      <c r="J25" s="336">
        <f t="shared" si="2"/>
        <v>0</v>
      </c>
      <c r="K25" s="337"/>
      <c r="L25" s="338">
        <f t="shared" si="3"/>
        <v>0</v>
      </c>
      <c r="M25" s="339"/>
      <c r="N25" s="336">
        <f t="shared" si="4"/>
        <v>0</v>
      </c>
      <c r="O25" s="340"/>
      <c r="P25" s="338">
        <f t="shared" si="5"/>
        <v>0</v>
      </c>
      <c r="Q25" s="339"/>
      <c r="R25" s="336">
        <f t="shared" si="6"/>
        <v>0</v>
      </c>
      <c r="S25" s="341">
        <f t="shared" si="7"/>
        <v>0</v>
      </c>
      <c r="T25" s="342">
        <f t="shared" si="8"/>
        <v>0</v>
      </c>
      <c r="U25" s="343">
        <f t="shared" si="9"/>
        <v>0</v>
      </c>
      <c r="V25" s="338">
        <f t="shared" si="10"/>
        <v>0</v>
      </c>
      <c r="W25" s="344">
        <f t="shared" si="11"/>
        <v>0</v>
      </c>
      <c r="X25" s="338">
        <f t="shared" si="12"/>
        <v>0</v>
      </c>
      <c r="Y25" s="341">
        <f t="shared" si="13"/>
        <v>0</v>
      </c>
      <c r="Z25" s="342">
        <f t="shared" si="14"/>
        <v>0</v>
      </c>
    </row>
    <row r="26" spans="1:26" s="306" customFormat="1" ht="15" customHeight="1" outlineLevel="1">
      <c r="A26" s="328">
        <v>21</v>
      </c>
      <c r="B26" s="346"/>
      <c r="C26" s="330" t="s">
        <v>157</v>
      </c>
      <c r="D26" s="687"/>
      <c r="E26" s="331"/>
      <c r="F26" s="332"/>
      <c r="G26" s="333"/>
      <c r="H26" s="334">
        <f t="shared" si="15"/>
        <v>0</v>
      </c>
      <c r="I26" s="335">
        <f t="shared" si="1"/>
        <v>0</v>
      </c>
      <c r="J26" s="336">
        <f t="shared" si="2"/>
        <v>0</v>
      </c>
      <c r="K26" s="337"/>
      <c r="L26" s="338">
        <f t="shared" si="3"/>
        <v>0</v>
      </c>
      <c r="M26" s="339"/>
      <c r="N26" s="336">
        <f t="shared" si="4"/>
        <v>0</v>
      </c>
      <c r="O26" s="340"/>
      <c r="P26" s="338">
        <f t="shared" si="5"/>
        <v>0</v>
      </c>
      <c r="Q26" s="339"/>
      <c r="R26" s="336">
        <f t="shared" si="6"/>
        <v>0</v>
      </c>
      <c r="S26" s="341">
        <f t="shared" si="7"/>
        <v>0</v>
      </c>
      <c r="T26" s="342">
        <f t="shared" si="8"/>
        <v>0</v>
      </c>
      <c r="U26" s="343">
        <f t="shared" si="9"/>
        <v>0</v>
      </c>
      <c r="V26" s="338">
        <f t="shared" si="10"/>
        <v>0</v>
      </c>
      <c r="W26" s="344">
        <f t="shared" si="11"/>
        <v>0</v>
      </c>
      <c r="X26" s="338">
        <f t="shared" si="12"/>
        <v>0</v>
      </c>
      <c r="Y26" s="341">
        <f t="shared" si="13"/>
        <v>0</v>
      </c>
      <c r="Z26" s="342">
        <f t="shared" si="14"/>
        <v>0</v>
      </c>
    </row>
    <row r="27" spans="1:26" s="306" customFormat="1" ht="15" customHeight="1" outlineLevel="1">
      <c r="A27" s="328">
        <v>22</v>
      </c>
      <c r="B27" s="346"/>
      <c r="C27" s="330" t="s">
        <v>157</v>
      </c>
      <c r="D27" s="687"/>
      <c r="E27" s="331"/>
      <c r="F27" s="332"/>
      <c r="G27" s="333"/>
      <c r="H27" s="334">
        <f t="shared" si="15"/>
        <v>0</v>
      </c>
      <c r="I27" s="335">
        <f t="shared" si="1"/>
        <v>0</v>
      </c>
      <c r="J27" s="336">
        <f t="shared" si="2"/>
        <v>0</v>
      </c>
      <c r="K27" s="337"/>
      <c r="L27" s="338">
        <f t="shared" si="3"/>
        <v>0</v>
      </c>
      <c r="M27" s="339"/>
      <c r="N27" s="336">
        <f t="shared" si="4"/>
        <v>0</v>
      </c>
      <c r="O27" s="340"/>
      <c r="P27" s="338">
        <f t="shared" si="5"/>
        <v>0</v>
      </c>
      <c r="Q27" s="339"/>
      <c r="R27" s="336">
        <f t="shared" si="6"/>
        <v>0</v>
      </c>
      <c r="S27" s="341">
        <f t="shared" si="7"/>
        <v>0</v>
      </c>
      <c r="T27" s="342">
        <f t="shared" si="8"/>
        <v>0</v>
      </c>
      <c r="U27" s="343">
        <f t="shared" si="9"/>
        <v>0</v>
      </c>
      <c r="V27" s="338">
        <f t="shared" si="10"/>
        <v>0</v>
      </c>
      <c r="W27" s="344">
        <f t="shared" si="11"/>
        <v>0</v>
      </c>
      <c r="X27" s="338">
        <f t="shared" si="12"/>
        <v>0</v>
      </c>
      <c r="Y27" s="341">
        <f t="shared" si="13"/>
        <v>0</v>
      </c>
      <c r="Z27" s="342">
        <f t="shared" si="14"/>
        <v>0</v>
      </c>
    </row>
    <row r="28" spans="1:26" s="306" customFormat="1" ht="15" customHeight="1" outlineLevel="1">
      <c r="A28" s="328">
        <v>23</v>
      </c>
      <c r="B28" s="346"/>
      <c r="C28" s="330" t="s">
        <v>157</v>
      </c>
      <c r="D28" s="687"/>
      <c r="E28" s="331"/>
      <c r="F28" s="332"/>
      <c r="G28" s="333"/>
      <c r="H28" s="334">
        <f t="shared" si="15"/>
        <v>0</v>
      </c>
      <c r="I28" s="335">
        <f t="shared" si="1"/>
        <v>0</v>
      </c>
      <c r="J28" s="336">
        <f t="shared" si="2"/>
        <v>0</v>
      </c>
      <c r="K28" s="337"/>
      <c r="L28" s="338">
        <f t="shared" si="3"/>
        <v>0</v>
      </c>
      <c r="M28" s="339"/>
      <c r="N28" s="336">
        <f t="shared" si="4"/>
        <v>0</v>
      </c>
      <c r="O28" s="340"/>
      <c r="P28" s="338">
        <f t="shared" si="5"/>
        <v>0</v>
      </c>
      <c r="Q28" s="339"/>
      <c r="R28" s="336">
        <f t="shared" si="6"/>
        <v>0</v>
      </c>
      <c r="S28" s="341">
        <f t="shared" si="7"/>
        <v>0</v>
      </c>
      <c r="T28" s="342">
        <f t="shared" si="8"/>
        <v>0</v>
      </c>
      <c r="U28" s="343">
        <f t="shared" si="9"/>
        <v>0</v>
      </c>
      <c r="V28" s="338">
        <f t="shared" si="10"/>
        <v>0</v>
      </c>
      <c r="W28" s="344">
        <f t="shared" si="11"/>
        <v>0</v>
      </c>
      <c r="X28" s="338">
        <f t="shared" si="12"/>
        <v>0</v>
      </c>
      <c r="Y28" s="341">
        <f t="shared" si="13"/>
        <v>0</v>
      </c>
      <c r="Z28" s="342">
        <f t="shared" si="14"/>
        <v>0</v>
      </c>
    </row>
    <row r="29" spans="1:26" s="306" customFormat="1" ht="15" customHeight="1" outlineLevel="1">
      <c r="A29" s="328">
        <v>24</v>
      </c>
      <c r="B29" s="346"/>
      <c r="C29" s="330" t="s">
        <v>157</v>
      </c>
      <c r="D29" s="687"/>
      <c r="E29" s="331"/>
      <c r="F29" s="332"/>
      <c r="G29" s="333"/>
      <c r="H29" s="334">
        <f t="shared" si="15"/>
        <v>0</v>
      </c>
      <c r="I29" s="335">
        <f t="shared" si="1"/>
        <v>0</v>
      </c>
      <c r="J29" s="336">
        <f t="shared" si="2"/>
        <v>0</v>
      </c>
      <c r="K29" s="337"/>
      <c r="L29" s="338">
        <f t="shared" si="3"/>
        <v>0</v>
      </c>
      <c r="M29" s="339"/>
      <c r="N29" s="336">
        <f t="shared" si="4"/>
        <v>0</v>
      </c>
      <c r="O29" s="340"/>
      <c r="P29" s="338">
        <f t="shared" si="5"/>
        <v>0</v>
      </c>
      <c r="Q29" s="339"/>
      <c r="R29" s="336">
        <f t="shared" si="6"/>
        <v>0</v>
      </c>
      <c r="S29" s="341">
        <f t="shared" si="7"/>
        <v>0</v>
      </c>
      <c r="T29" s="342">
        <f t="shared" si="8"/>
        <v>0</v>
      </c>
      <c r="U29" s="343">
        <f t="shared" si="9"/>
        <v>0</v>
      </c>
      <c r="V29" s="338">
        <f t="shared" si="10"/>
        <v>0</v>
      </c>
      <c r="W29" s="344">
        <f t="shared" si="11"/>
        <v>0</v>
      </c>
      <c r="X29" s="338">
        <f t="shared" si="12"/>
        <v>0</v>
      </c>
      <c r="Y29" s="341">
        <f t="shared" si="13"/>
        <v>0</v>
      </c>
      <c r="Z29" s="342">
        <f t="shared" si="14"/>
        <v>0</v>
      </c>
    </row>
    <row r="30" spans="1:26" s="306" customFormat="1" ht="15" customHeight="1" outlineLevel="1">
      <c r="A30" s="328">
        <v>25</v>
      </c>
      <c r="B30" s="346"/>
      <c r="C30" s="330" t="s">
        <v>157</v>
      </c>
      <c r="D30" s="687"/>
      <c r="E30" s="331"/>
      <c r="F30" s="332"/>
      <c r="G30" s="333"/>
      <c r="H30" s="334">
        <f t="shared" si="15"/>
        <v>0</v>
      </c>
      <c r="I30" s="335">
        <f t="shared" si="1"/>
        <v>0</v>
      </c>
      <c r="J30" s="336">
        <f t="shared" si="2"/>
        <v>0</v>
      </c>
      <c r="K30" s="337"/>
      <c r="L30" s="338">
        <f t="shared" si="3"/>
        <v>0</v>
      </c>
      <c r="M30" s="339"/>
      <c r="N30" s="336">
        <f t="shared" si="4"/>
        <v>0</v>
      </c>
      <c r="O30" s="340"/>
      <c r="P30" s="338">
        <f t="shared" si="5"/>
        <v>0</v>
      </c>
      <c r="Q30" s="339"/>
      <c r="R30" s="336">
        <f t="shared" si="6"/>
        <v>0</v>
      </c>
      <c r="S30" s="341">
        <f t="shared" si="7"/>
        <v>0</v>
      </c>
      <c r="T30" s="342">
        <f t="shared" si="8"/>
        <v>0</v>
      </c>
      <c r="U30" s="343">
        <f t="shared" si="9"/>
        <v>0</v>
      </c>
      <c r="V30" s="338">
        <f t="shared" si="10"/>
        <v>0</v>
      </c>
      <c r="W30" s="344">
        <f t="shared" si="11"/>
        <v>0</v>
      </c>
      <c r="X30" s="338">
        <f t="shared" si="12"/>
        <v>0</v>
      </c>
      <c r="Y30" s="341">
        <f t="shared" si="13"/>
        <v>0</v>
      </c>
      <c r="Z30" s="342">
        <f t="shared" si="14"/>
        <v>0</v>
      </c>
    </row>
    <row r="31" spans="1:26" s="306" customFormat="1" ht="15" customHeight="1" outlineLevel="1">
      <c r="A31" s="328">
        <v>26</v>
      </c>
      <c r="B31" s="346"/>
      <c r="C31" s="330" t="s">
        <v>157</v>
      </c>
      <c r="D31" s="687"/>
      <c r="E31" s="331"/>
      <c r="F31" s="332"/>
      <c r="G31" s="333"/>
      <c r="H31" s="334">
        <f t="shared" si="15"/>
        <v>0</v>
      </c>
      <c r="I31" s="335">
        <f t="shared" si="1"/>
        <v>0</v>
      </c>
      <c r="J31" s="336">
        <f t="shared" si="2"/>
        <v>0</v>
      </c>
      <c r="K31" s="337"/>
      <c r="L31" s="338">
        <f t="shared" si="3"/>
        <v>0</v>
      </c>
      <c r="M31" s="339"/>
      <c r="N31" s="336">
        <f t="shared" si="4"/>
        <v>0</v>
      </c>
      <c r="O31" s="340"/>
      <c r="P31" s="338">
        <f t="shared" si="5"/>
        <v>0</v>
      </c>
      <c r="Q31" s="339"/>
      <c r="R31" s="336">
        <f t="shared" si="6"/>
        <v>0</v>
      </c>
      <c r="S31" s="341">
        <f t="shared" si="7"/>
        <v>0</v>
      </c>
      <c r="T31" s="342">
        <f t="shared" si="8"/>
        <v>0</v>
      </c>
      <c r="U31" s="343">
        <f t="shared" si="9"/>
        <v>0</v>
      </c>
      <c r="V31" s="338">
        <f t="shared" si="10"/>
        <v>0</v>
      </c>
      <c r="W31" s="344">
        <f t="shared" si="11"/>
        <v>0</v>
      </c>
      <c r="X31" s="338">
        <f t="shared" si="12"/>
        <v>0</v>
      </c>
      <c r="Y31" s="341">
        <f t="shared" si="13"/>
        <v>0</v>
      </c>
      <c r="Z31" s="342">
        <f t="shared" si="14"/>
        <v>0</v>
      </c>
    </row>
    <row r="32" spans="1:26" s="306" customFormat="1" ht="15" customHeight="1" outlineLevel="1">
      <c r="A32" s="328">
        <v>27</v>
      </c>
      <c r="B32" s="346"/>
      <c r="C32" s="330" t="s">
        <v>157</v>
      </c>
      <c r="D32" s="687"/>
      <c r="E32" s="331"/>
      <c r="F32" s="332"/>
      <c r="G32" s="333"/>
      <c r="H32" s="334">
        <f t="shared" si="15"/>
        <v>0</v>
      </c>
      <c r="I32" s="335">
        <f t="shared" si="1"/>
        <v>0</v>
      </c>
      <c r="J32" s="336">
        <f t="shared" si="2"/>
        <v>0</v>
      </c>
      <c r="K32" s="337"/>
      <c r="L32" s="338">
        <f t="shared" si="3"/>
        <v>0</v>
      </c>
      <c r="M32" s="339"/>
      <c r="N32" s="336">
        <f t="shared" si="4"/>
        <v>0</v>
      </c>
      <c r="O32" s="340"/>
      <c r="P32" s="338">
        <f t="shared" si="5"/>
        <v>0</v>
      </c>
      <c r="Q32" s="339"/>
      <c r="R32" s="336">
        <f t="shared" si="6"/>
        <v>0</v>
      </c>
      <c r="S32" s="341">
        <f t="shared" si="7"/>
        <v>0</v>
      </c>
      <c r="T32" s="342">
        <f t="shared" si="8"/>
        <v>0</v>
      </c>
      <c r="U32" s="343">
        <f t="shared" si="9"/>
        <v>0</v>
      </c>
      <c r="V32" s="338">
        <f t="shared" si="10"/>
        <v>0</v>
      </c>
      <c r="W32" s="344">
        <f t="shared" si="11"/>
        <v>0</v>
      </c>
      <c r="X32" s="338">
        <f t="shared" si="12"/>
        <v>0</v>
      </c>
      <c r="Y32" s="341">
        <f t="shared" si="13"/>
        <v>0</v>
      </c>
      <c r="Z32" s="342">
        <f t="shared" si="14"/>
        <v>0</v>
      </c>
    </row>
    <row r="33" spans="1:26" s="306" customFormat="1" ht="15" customHeight="1" outlineLevel="1">
      <c r="A33" s="328">
        <v>28</v>
      </c>
      <c r="B33" s="329"/>
      <c r="C33" s="330" t="s">
        <v>157</v>
      </c>
      <c r="D33" s="687"/>
      <c r="E33" s="331"/>
      <c r="F33" s="332"/>
      <c r="G33" s="333"/>
      <c r="H33" s="334">
        <f t="shared" si="15"/>
        <v>0</v>
      </c>
      <c r="I33" s="335">
        <f t="shared" si="1"/>
        <v>0</v>
      </c>
      <c r="J33" s="336">
        <f t="shared" si="2"/>
        <v>0</v>
      </c>
      <c r="K33" s="337"/>
      <c r="L33" s="338">
        <f t="shared" si="3"/>
        <v>0</v>
      </c>
      <c r="M33" s="339"/>
      <c r="N33" s="336">
        <f t="shared" si="4"/>
        <v>0</v>
      </c>
      <c r="O33" s="340"/>
      <c r="P33" s="338">
        <f t="shared" si="5"/>
        <v>0</v>
      </c>
      <c r="Q33" s="339"/>
      <c r="R33" s="336">
        <f t="shared" si="6"/>
        <v>0</v>
      </c>
      <c r="S33" s="341">
        <f t="shared" si="7"/>
        <v>0</v>
      </c>
      <c r="T33" s="342">
        <f t="shared" si="8"/>
        <v>0</v>
      </c>
      <c r="U33" s="343">
        <f t="shared" si="9"/>
        <v>0</v>
      </c>
      <c r="V33" s="338">
        <f t="shared" si="10"/>
        <v>0</v>
      </c>
      <c r="W33" s="344">
        <f t="shared" si="11"/>
        <v>0</v>
      </c>
      <c r="X33" s="338">
        <f t="shared" si="12"/>
        <v>0</v>
      </c>
      <c r="Y33" s="341">
        <f t="shared" si="13"/>
        <v>0</v>
      </c>
      <c r="Z33" s="342">
        <f t="shared" si="14"/>
        <v>0</v>
      </c>
    </row>
    <row r="34" spans="1:26" s="306" customFormat="1" ht="15" customHeight="1" outlineLevel="1">
      <c r="A34" s="328">
        <v>29</v>
      </c>
      <c r="B34" s="349"/>
      <c r="C34" s="330" t="s">
        <v>157</v>
      </c>
      <c r="D34" s="687"/>
      <c r="E34" s="331"/>
      <c r="F34" s="332"/>
      <c r="G34" s="333"/>
      <c r="H34" s="334">
        <f t="shared" si="15"/>
        <v>0</v>
      </c>
      <c r="I34" s="335">
        <f t="shared" si="1"/>
        <v>0</v>
      </c>
      <c r="J34" s="336">
        <f t="shared" si="2"/>
        <v>0</v>
      </c>
      <c r="K34" s="337"/>
      <c r="L34" s="338">
        <f t="shared" si="3"/>
        <v>0</v>
      </c>
      <c r="M34" s="339"/>
      <c r="N34" s="336">
        <f t="shared" si="4"/>
        <v>0</v>
      </c>
      <c r="O34" s="340"/>
      <c r="P34" s="338">
        <f t="shared" si="5"/>
        <v>0</v>
      </c>
      <c r="Q34" s="339"/>
      <c r="R34" s="336">
        <f t="shared" si="6"/>
        <v>0</v>
      </c>
      <c r="S34" s="341">
        <f t="shared" si="7"/>
        <v>0</v>
      </c>
      <c r="T34" s="342">
        <f t="shared" si="8"/>
        <v>0</v>
      </c>
      <c r="U34" s="343">
        <f t="shared" si="9"/>
        <v>0</v>
      </c>
      <c r="V34" s="338">
        <f t="shared" si="10"/>
        <v>0</v>
      </c>
      <c r="W34" s="344">
        <f t="shared" si="11"/>
        <v>0</v>
      </c>
      <c r="X34" s="338">
        <f t="shared" si="12"/>
        <v>0</v>
      </c>
      <c r="Y34" s="341">
        <f t="shared" si="13"/>
        <v>0</v>
      </c>
      <c r="Z34" s="342">
        <f t="shared" si="14"/>
        <v>0</v>
      </c>
    </row>
    <row r="35" spans="1:26" s="306" customFormat="1" ht="15" customHeight="1" outlineLevel="1">
      <c r="A35" s="328">
        <v>30</v>
      </c>
      <c r="B35" s="350"/>
      <c r="C35" s="330" t="s">
        <v>157</v>
      </c>
      <c r="D35" s="689"/>
      <c r="E35" s="351"/>
      <c r="F35" s="352"/>
      <c r="G35" s="353"/>
      <c r="H35" s="334">
        <f t="shared" si="15"/>
        <v>0</v>
      </c>
      <c r="I35" s="335">
        <f t="shared" si="1"/>
        <v>0</v>
      </c>
      <c r="J35" s="336">
        <f t="shared" si="2"/>
        <v>0</v>
      </c>
      <c r="K35" s="337"/>
      <c r="L35" s="338">
        <f t="shared" si="3"/>
        <v>0</v>
      </c>
      <c r="M35" s="339"/>
      <c r="N35" s="336">
        <f t="shared" si="4"/>
        <v>0</v>
      </c>
      <c r="O35" s="340"/>
      <c r="P35" s="338">
        <f t="shared" si="5"/>
        <v>0</v>
      </c>
      <c r="Q35" s="339"/>
      <c r="R35" s="336">
        <f t="shared" si="6"/>
        <v>0</v>
      </c>
      <c r="S35" s="341">
        <f t="shared" si="7"/>
        <v>0</v>
      </c>
      <c r="T35" s="342">
        <f t="shared" si="8"/>
        <v>0</v>
      </c>
      <c r="U35" s="343">
        <f t="shared" si="9"/>
        <v>0</v>
      </c>
      <c r="V35" s="338">
        <f t="shared" si="10"/>
        <v>0</v>
      </c>
      <c r="W35" s="344">
        <f t="shared" si="11"/>
        <v>0</v>
      </c>
      <c r="X35" s="338">
        <f t="shared" si="12"/>
        <v>0</v>
      </c>
      <c r="Y35" s="341">
        <f t="shared" si="13"/>
        <v>0</v>
      </c>
      <c r="Z35" s="342">
        <f t="shared" si="14"/>
        <v>0</v>
      </c>
    </row>
    <row r="36" spans="1:26" s="306" customFormat="1" ht="30" customHeight="1">
      <c r="A36" s="354"/>
      <c r="B36" s="355" t="s">
        <v>232</v>
      </c>
      <c r="C36" s="356"/>
      <c r="D36" s="356"/>
      <c r="E36" s="357">
        <f>SUM(E37:E96)</f>
        <v>0</v>
      </c>
      <c r="F36" s="358">
        <f>SUM(F37:F96)</f>
        <v>0</v>
      </c>
      <c r="G36" s="358">
        <f>SUM(G37:G96)</f>
        <v>0</v>
      </c>
      <c r="H36" s="359">
        <f>SUM(H37:H96)</f>
        <v>0</v>
      </c>
      <c r="I36" s="360"/>
      <c r="J36" s="358">
        <f>SUM(J37:J96)</f>
        <v>0</v>
      </c>
      <c r="K36" s="361"/>
      <c r="L36" s="358">
        <f>SUM(L37:L96)</f>
        <v>0</v>
      </c>
      <c r="M36" s="362"/>
      <c r="N36" s="358">
        <f>SUM(N37:N96)</f>
        <v>0</v>
      </c>
      <c r="O36" s="361"/>
      <c r="P36" s="358">
        <f>SUM(P37:P96)</f>
        <v>0</v>
      </c>
      <c r="Q36" s="362"/>
      <c r="R36" s="358">
        <f t="shared" ref="R36:Z36" si="16">SUM(R37:R96)</f>
        <v>0</v>
      </c>
      <c r="S36" s="363">
        <f t="shared" si="16"/>
        <v>0</v>
      </c>
      <c r="T36" s="364">
        <f t="shared" si="16"/>
        <v>0</v>
      </c>
      <c r="U36" s="365">
        <f t="shared" si="16"/>
        <v>0</v>
      </c>
      <c r="V36" s="365">
        <f t="shared" si="16"/>
        <v>0</v>
      </c>
      <c r="W36" s="365">
        <f t="shared" si="16"/>
        <v>0</v>
      </c>
      <c r="X36" s="365">
        <f t="shared" si="16"/>
        <v>0</v>
      </c>
      <c r="Y36" s="363">
        <f t="shared" si="16"/>
        <v>0</v>
      </c>
      <c r="Z36" s="364">
        <f t="shared" si="16"/>
        <v>0</v>
      </c>
    </row>
    <row r="37" spans="1:26" s="306" customFormat="1" ht="14">
      <c r="A37" s="328">
        <v>1</v>
      </c>
      <c r="B37" s="366"/>
      <c r="C37" s="367"/>
      <c r="D37" s="690"/>
      <c r="E37" s="368"/>
      <c r="F37" s="369"/>
      <c r="G37" s="369"/>
      <c r="H37" s="342">
        <f>E37*(F37+G37)</f>
        <v>0</v>
      </c>
      <c r="I37" s="335">
        <f t="shared" ref="I37:I68" si="17">K37+M37+O37+Q37</f>
        <v>0</v>
      </c>
      <c r="J37" s="336">
        <f t="shared" ref="J37:J68" si="18">H37*I37</f>
        <v>0</v>
      </c>
      <c r="K37" s="340"/>
      <c r="L37" s="338">
        <f t="shared" ref="L37:L68" si="19">H37*K37</f>
        <v>0</v>
      </c>
      <c r="M37" s="339"/>
      <c r="N37" s="336">
        <f t="shared" ref="N37:N68" si="20">H37*M37</f>
        <v>0</v>
      </c>
      <c r="O37" s="340"/>
      <c r="P37" s="338">
        <f t="shared" ref="P37:P68" si="21">H37*O37</f>
        <v>0</v>
      </c>
      <c r="Q37" s="339"/>
      <c r="R37" s="336">
        <f t="shared" ref="R37:R68" si="22">H37*Q37</f>
        <v>0</v>
      </c>
      <c r="S37" s="370">
        <f t="shared" ref="S37:S68" si="23">L37+N37</f>
        <v>0</v>
      </c>
      <c r="T37" s="371">
        <f t="shared" ref="T37:T68" si="24">P37+R37</f>
        <v>0</v>
      </c>
      <c r="U37" s="343">
        <f t="shared" ref="U37:U68" si="25">L37*12</f>
        <v>0</v>
      </c>
      <c r="V37" s="338">
        <f t="shared" ref="V37:V68" si="26">N37*12</f>
        <v>0</v>
      </c>
      <c r="W37" s="344">
        <f t="shared" ref="W37:W68" si="27">P37*12</f>
        <v>0</v>
      </c>
      <c r="X37" s="338">
        <f t="shared" ref="X37:X68" si="28">R37*12</f>
        <v>0</v>
      </c>
      <c r="Y37" s="370">
        <f t="shared" ref="Y37:Y68" si="29">(L37+N37)*12</f>
        <v>0</v>
      </c>
      <c r="Z37" s="371">
        <f t="shared" ref="Z37:Z68" si="30">(P37+R37)*12</f>
        <v>0</v>
      </c>
    </row>
    <row r="38" spans="1:26" s="306" customFormat="1" ht="14">
      <c r="A38" s="328">
        <v>2</v>
      </c>
      <c r="B38" s="366"/>
      <c r="C38" s="367"/>
      <c r="D38" s="690"/>
      <c r="E38" s="368"/>
      <c r="F38" s="369"/>
      <c r="G38" s="369"/>
      <c r="H38" s="342">
        <f t="shared" ref="H38:H96" si="31">E38*(F38+G38)</f>
        <v>0</v>
      </c>
      <c r="I38" s="335">
        <f t="shared" si="17"/>
        <v>0</v>
      </c>
      <c r="J38" s="336">
        <f t="shared" si="18"/>
        <v>0</v>
      </c>
      <c r="K38" s="340"/>
      <c r="L38" s="338">
        <f t="shared" si="19"/>
        <v>0</v>
      </c>
      <c r="M38" s="339"/>
      <c r="N38" s="336">
        <f t="shared" si="20"/>
        <v>0</v>
      </c>
      <c r="O38" s="340"/>
      <c r="P38" s="338">
        <f t="shared" si="21"/>
        <v>0</v>
      </c>
      <c r="Q38" s="339"/>
      <c r="R38" s="336">
        <f t="shared" si="22"/>
        <v>0</v>
      </c>
      <c r="S38" s="370">
        <f t="shared" si="23"/>
        <v>0</v>
      </c>
      <c r="T38" s="371">
        <f t="shared" si="24"/>
        <v>0</v>
      </c>
      <c r="U38" s="343">
        <f t="shared" si="25"/>
        <v>0</v>
      </c>
      <c r="V38" s="338">
        <f t="shared" si="26"/>
        <v>0</v>
      </c>
      <c r="W38" s="344">
        <f t="shared" si="27"/>
        <v>0</v>
      </c>
      <c r="X38" s="338">
        <f t="shared" si="28"/>
        <v>0</v>
      </c>
      <c r="Y38" s="370">
        <f t="shared" si="29"/>
        <v>0</v>
      </c>
      <c r="Z38" s="371">
        <f t="shared" si="30"/>
        <v>0</v>
      </c>
    </row>
    <row r="39" spans="1:26" s="306" customFormat="1" ht="14">
      <c r="A39" s="328">
        <v>3</v>
      </c>
      <c r="B39" s="366"/>
      <c r="C39" s="367"/>
      <c r="D39" s="690"/>
      <c r="E39" s="368"/>
      <c r="F39" s="369"/>
      <c r="G39" s="369"/>
      <c r="H39" s="342">
        <f t="shared" si="31"/>
        <v>0</v>
      </c>
      <c r="I39" s="335">
        <f t="shared" si="17"/>
        <v>0</v>
      </c>
      <c r="J39" s="336">
        <f t="shared" si="18"/>
        <v>0</v>
      </c>
      <c r="K39" s="340"/>
      <c r="L39" s="338">
        <f t="shared" si="19"/>
        <v>0</v>
      </c>
      <c r="M39" s="339"/>
      <c r="N39" s="336">
        <f t="shared" si="20"/>
        <v>0</v>
      </c>
      <c r="O39" s="340"/>
      <c r="P39" s="338">
        <f t="shared" si="21"/>
        <v>0</v>
      </c>
      <c r="Q39" s="339"/>
      <c r="R39" s="336">
        <f t="shared" si="22"/>
        <v>0</v>
      </c>
      <c r="S39" s="370">
        <f t="shared" si="23"/>
        <v>0</v>
      </c>
      <c r="T39" s="371">
        <f t="shared" si="24"/>
        <v>0</v>
      </c>
      <c r="U39" s="343">
        <f t="shared" si="25"/>
        <v>0</v>
      </c>
      <c r="V39" s="338">
        <f t="shared" si="26"/>
        <v>0</v>
      </c>
      <c r="W39" s="344">
        <f t="shared" si="27"/>
        <v>0</v>
      </c>
      <c r="X39" s="338">
        <f t="shared" si="28"/>
        <v>0</v>
      </c>
      <c r="Y39" s="370">
        <f t="shared" si="29"/>
        <v>0</v>
      </c>
      <c r="Z39" s="371">
        <f t="shared" si="30"/>
        <v>0</v>
      </c>
    </row>
    <row r="40" spans="1:26" s="306" customFormat="1" ht="14">
      <c r="A40" s="328">
        <v>4</v>
      </c>
      <c r="B40" s="366"/>
      <c r="C40" s="367"/>
      <c r="D40" s="690"/>
      <c r="E40" s="368"/>
      <c r="F40" s="369"/>
      <c r="G40" s="369"/>
      <c r="H40" s="342">
        <f t="shared" si="31"/>
        <v>0</v>
      </c>
      <c r="I40" s="335">
        <f t="shared" si="17"/>
        <v>0</v>
      </c>
      <c r="J40" s="336">
        <f t="shared" si="18"/>
        <v>0</v>
      </c>
      <c r="K40" s="340"/>
      <c r="L40" s="338">
        <f t="shared" si="19"/>
        <v>0</v>
      </c>
      <c r="M40" s="339"/>
      <c r="N40" s="336">
        <f t="shared" si="20"/>
        <v>0</v>
      </c>
      <c r="O40" s="340"/>
      <c r="P40" s="338">
        <f t="shared" si="21"/>
        <v>0</v>
      </c>
      <c r="Q40" s="339"/>
      <c r="R40" s="336">
        <f t="shared" si="22"/>
        <v>0</v>
      </c>
      <c r="S40" s="370">
        <f t="shared" si="23"/>
        <v>0</v>
      </c>
      <c r="T40" s="371">
        <f t="shared" si="24"/>
        <v>0</v>
      </c>
      <c r="U40" s="343">
        <f t="shared" si="25"/>
        <v>0</v>
      </c>
      <c r="V40" s="338">
        <f t="shared" si="26"/>
        <v>0</v>
      </c>
      <c r="W40" s="344">
        <f t="shared" si="27"/>
        <v>0</v>
      </c>
      <c r="X40" s="338">
        <f t="shared" si="28"/>
        <v>0</v>
      </c>
      <c r="Y40" s="370">
        <f t="shared" si="29"/>
        <v>0</v>
      </c>
      <c r="Z40" s="371">
        <f t="shared" si="30"/>
        <v>0</v>
      </c>
    </row>
    <row r="41" spans="1:26" s="306" customFormat="1" ht="14">
      <c r="A41" s="328">
        <v>5</v>
      </c>
      <c r="B41" s="366"/>
      <c r="C41" s="367"/>
      <c r="D41" s="690"/>
      <c r="E41" s="368"/>
      <c r="F41" s="369"/>
      <c r="G41" s="369"/>
      <c r="H41" s="342">
        <f t="shared" si="31"/>
        <v>0</v>
      </c>
      <c r="I41" s="335">
        <f t="shared" si="17"/>
        <v>0</v>
      </c>
      <c r="J41" s="336">
        <f t="shared" si="18"/>
        <v>0</v>
      </c>
      <c r="K41" s="340"/>
      <c r="L41" s="338">
        <f t="shared" si="19"/>
        <v>0</v>
      </c>
      <c r="M41" s="339"/>
      <c r="N41" s="336">
        <f t="shared" si="20"/>
        <v>0</v>
      </c>
      <c r="O41" s="340"/>
      <c r="P41" s="338">
        <f t="shared" si="21"/>
        <v>0</v>
      </c>
      <c r="Q41" s="339"/>
      <c r="R41" s="336">
        <f t="shared" si="22"/>
        <v>0</v>
      </c>
      <c r="S41" s="370">
        <f t="shared" si="23"/>
        <v>0</v>
      </c>
      <c r="T41" s="371">
        <f t="shared" si="24"/>
        <v>0</v>
      </c>
      <c r="U41" s="343">
        <f t="shared" si="25"/>
        <v>0</v>
      </c>
      <c r="V41" s="338">
        <f t="shared" si="26"/>
        <v>0</v>
      </c>
      <c r="W41" s="344">
        <f t="shared" si="27"/>
        <v>0</v>
      </c>
      <c r="X41" s="338">
        <f t="shared" si="28"/>
        <v>0</v>
      </c>
      <c r="Y41" s="370">
        <f t="shared" si="29"/>
        <v>0</v>
      </c>
      <c r="Z41" s="371">
        <f t="shared" si="30"/>
        <v>0</v>
      </c>
    </row>
    <row r="42" spans="1:26" s="306" customFormat="1" ht="15" customHeight="1">
      <c r="A42" s="328">
        <v>6</v>
      </c>
      <c r="B42" s="366"/>
      <c r="C42" s="367"/>
      <c r="D42" s="690"/>
      <c r="E42" s="368"/>
      <c r="F42" s="369"/>
      <c r="G42" s="369"/>
      <c r="H42" s="342">
        <f t="shared" si="31"/>
        <v>0</v>
      </c>
      <c r="I42" s="335">
        <f t="shared" si="17"/>
        <v>0</v>
      </c>
      <c r="J42" s="336">
        <f t="shared" si="18"/>
        <v>0</v>
      </c>
      <c r="K42" s="340"/>
      <c r="L42" s="338">
        <f t="shared" si="19"/>
        <v>0</v>
      </c>
      <c r="M42" s="339"/>
      <c r="N42" s="336">
        <f t="shared" si="20"/>
        <v>0</v>
      </c>
      <c r="O42" s="340"/>
      <c r="P42" s="338">
        <f t="shared" si="21"/>
        <v>0</v>
      </c>
      <c r="Q42" s="339"/>
      <c r="R42" s="336">
        <f t="shared" si="22"/>
        <v>0</v>
      </c>
      <c r="S42" s="370">
        <f t="shared" si="23"/>
        <v>0</v>
      </c>
      <c r="T42" s="371">
        <f t="shared" si="24"/>
        <v>0</v>
      </c>
      <c r="U42" s="343">
        <f t="shared" si="25"/>
        <v>0</v>
      </c>
      <c r="V42" s="338">
        <f t="shared" si="26"/>
        <v>0</v>
      </c>
      <c r="W42" s="344">
        <f t="shared" si="27"/>
        <v>0</v>
      </c>
      <c r="X42" s="338">
        <f t="shared" si="28"/>
        <v>0</v>
      </c>
      <c r="Y42" s="370">
        <f t="shared" si="29"/>
        <v>0</v>
      </c>
      <c r="Z42" s="371">
        <f t="shared" si="30"/>
        <v>0</v>
      </c>
    </row>
    <row r="43" spans="1:26" s="306" customFormat="1" ht="15" customHeight="1">
      <c r="A43" s="328">
        <v>7</v>
      </c>
      <c r="B43" s="366"/>
      <c r="C43" s="367"/>
      <c r="D43" s="690"/>
      <c r="E43" s="368"/>
      <c r="F43" s="369"/>
      <c r="G43" s="369"/>
      <c r="H43" s="342">
        <f t="shared" si="31"/>
        <v>0</v>
      </c>
      <c r="I43" s="335">
        <f t="shared" si="17"/>
        <v>0</v>
      </c>
      <c r="J43" s="336">
        <f t="shared" si="18"/>
        <v>0</v>
      </c>
      <c r="K43" s="340"/>
      <c r="L43" s="338">
        <f t="shared" si="19"/>
        <v>0</v>
      </c>
      <c r="M43" s="339"/>
      <c r="N43" s="336">
        <f t="shared" si="20"/>
        <v>0</v>
      </c>
      <c r="O43" s="340"/>
      <c r="P43" s="338">
        <f t="shared" si="21"/>
        <v>0</v>
      </c>
      <c r="Q43" s="339"/>
      <c r="R43" s="336">
        <f t="shared" si="22"/>
        <v>0</v>
      </c>
      <c r="S43" s="370">
        <f t="shared" si="23"/>
        <v>0</v>
      </c>
      <c r="T43" s="371">
        <f t="shared" si="24"/>
        <v>0</v>
      </c>
      <c r="U43" s="343">
        <f t="shared" si="25"/>
        <v>0</v>
      </c>
      <c r="V43" s="338">
        <f t="shared" si="26"/>
        <v>0</v>
      </c>
      <c r="W43" s="344">
        <f t="shared" si="27"/>
        <v>0</v>
      </c>
      <c r="X43" s="338">
        <f t="shared" si="28"/>
        <v>0</v>
      </c>
      <c r="Y43" s="370">
        <f t="shared" si="29"/>
        <v>0</v>
      </c>
      <c r="Z43" s="371">
        <f t="shared" si="30"/>
        <v>0</v>
      </c>
    </row>
    <row r="44" spans="1:26" s="306" customFormat="1" ht="15" customHeight="1">
      <c r="A44" s="328">
        <v>8</v>
      </c>
      <c r="B44" s="366"/>
      <c r="C44" s="367"/>
      <c r="D44" s="690"/>
      <c r="E44" s="368"/>
      <c r="F44" s="369"/>
      <c r="G44" s="369"/>
      <c r="H44" s="342">
        <f t="shared" si="31"/>
        <v>0</v>
      </c>
      <c r="I44" s="335">
        <f t="shared" si="17"/>
        <v>0</v>
      </c>
      <c r="J44" s="336">
        <f t="shared" si="18"/>
        <v>0</v>
      </c>
      <c r="K44" s="340"/>
      <c r="L44" s="338">
        <f t="shared" si="19"/>
        <v>0</v>
      </c>
      <c r="M44" s="339"/>
      <c r="N44" s="336">
        <f t="shared" si="20"/>
        <v>0</v>
      </c>
      <c r="O44" s="340"/>
      <c r="P44" s="338">
        <f t="shared" si="21"/>
        <v>0</v>
      </c>
      <c r="Q44" s="339"/>
      <c r="R44" s="336">
        <f t="shared" si="22"/>
        <v>0</v>
      </c>
      <c r="S44" s="370">
        <f t="shared" si="23"/>
        <v>0</v>
      </c>
      <c r="T44" s="371">
        <f t="shared" si="24"/>
        <v>0</v>
      </c>
      <c r="U44" s="343">
        <f t="shared" si="25"/>
        <v>0</v>
      </c>
      <c r="V44" s="338">
        <f t="shared" si="26"/>
        <v>0</v>
      </c>
      <c r="W44" s="344">
        <f t="shared" si="27"/>
        <v>0</v>
      </c>
      <c r="X44" s="338">
        <f t="shared" si="28"/>
        <v>0</v>
      </c>
      <c r="Y44" s="370">
        <f t="shared" si="29"/>
        <v>0</v>
      </c>
      <c r="Z44" s="371">
        <f t="shared" si="30"/>
        <v>0</v>
      </c>
    </row>
    <row r="45" spans="1:26" s="306" customFormat="1" ht="15" customHeight="1">
      <c r="A45" s="328">
        <v>9</v>
      </c>
      <c r="B45" s="366"/>
      <c r="C45" s="367"/>
      <c r="D45" s="690"/>
      <c r="E45" s="368"/>
      <c r="F45" s="369"/>
      <c r="G45" s="369"/>
      <c r="H45" s="342">
        <f t="shared" si="31"/>
        <v>0</v>
      </c>
      <c r="I45" s="335">
        <f t="shared" si="17"/>
        <v>0</v>
      </c>
      <c r="J45" s="336">
        <f t="shared" si="18"/>
        <v>0</v>
      </c>
      <c r="K45" s="340"/>
      <c r="L45" s="338">
        <f t="shared" si="19"/>
        <v>0</v>
      </c>
      <c r="M45" s="339"/>
      <c r="N45" s="336">
        <f t="shared" si="20"/>
        <v>0</v>
      </c>
      <c r="O45" s="340"/>
      <c r="P45" s="338">
        <f t="shared" si="21"/>
        <v>0</v>
      </c>
      <c r="Q45" s="339"/>
      <c r="R45" s="336">
        <f t="shared" si="22"/>
        <v>0</v>
      </c>
      <c r="S45" s="370">
        <f t="shared" si="23"/>
        <v>0</v>
      </c>
      <c r="T45" s="371">
        <f t="shared" si="24"/>
        <v>0</v>
      </c>
      <c r="U45" s="343">
        <f t="shared" si="25"/>
        <v>0</v>
      </c>
      <c r="V45" s="338">
        <f t="shared" si="26"/>
        <v>0</v>
      </c>
      <c r="W45" s="344">
        <f t="shared" si="27"/>
        <v>0</v>
      </c>
      <c r="X45" s="338">
        <f t="shared" si="28"/>
        <v>0</v>
      </c>
      <c r="Y45" s="370">
        <f t="shared" si="29"/>
        <v>0</v>
      </c>
      <c r="Z45" s="371">
        <f t="shared" si="30"/>
        <v>0</v>
      </c>
    </row>
    <row r="46" spans="1:26" s="306" customFormat="1" ht="15" customHeight="1">
      <c r="A46" s="328">
        <v>10</v>
      </c>
      <c r="B46" s="366"/>
      <c r="C46" s="367"/>
      <c r="D46" s="690"/>
      <c r="E46" s="368"/>
      <c r="F46" s="369"/>
      <c r="G46" s="369"/>
      <c r="H46" s="342">
        <f t="shared" si="31"/>
        <v>0</v>
      </c>
      <c r="I46" s="335">
        <f t="shared" si="17"/>
        <v>0</v>
      </c>
      <c r="J46" s="336">
        <f t="shared" si="18"/>
        <v>0</v>
      </c>
      <c r="K46" s="340"/>
      <c r="L46" s="338">
        <f t="shared" si="19"/>
        <v>0</v>
      </c>
      <c r="M46" s="339"/>
      <c r="N46" s="336">
        <f t="shared" si="20"/>
        <v>0</v>
      </c>
      <c r="O46" s="340"/>
      <c r="P46" s="338">
        <f t="shared" si="21"/>
        <v>0</v>
      </c>
      <c r="Q46" s="339"/>
      <c r="R46" s="336">
        <f t="shared" si="22"/>
        <v>0</v>
      </c>
      <c r="S46" s="370">
        <f t="shared" si="23"/>
        <v>0</v>
      </c>
      <c r="T46" s="371">
        <f t="shared" si="24"/>
        <v>0</v>
      </c>
      <c r="U46" s="343">
        <f t="shared" si="25"/>
        <v>0</v>
      </c>
      <c r="V46" s="338">
        <f t="shared" si="26"/>
        <v>0</v>
      </c>
      <c r="W46" s="344">
        <f t="shared" si="27"/>
        <v>0</v>
      </c>
      <c r="X46" s="338">
        <f t="shared" si="28"/>
        <v>0</v>
      </c>
      <c r="Y46" s="370">
        <f t="shared" si="29"/>
        <v>0</v>
      </c>
      <c r="Z46" s="371">
        <f t="shared" si="30"/>
        <v>0</v>
      </c>
    </row>
    <row r="47" spans="1:26" s="306" customFormat="1" ht="15" customHeight="1">
      <c r="A47" s="328">
        <v>11</v>
      </c>
      <c r="B47" s="372"/>
      <c r="C47" s="373"/>
      <c r="D47" s="691"/>
      <c r="E47" s="368"/>
      <c r="F47" s="369"/>
      <c r="G47" s="369"/>
      <c r="H47" s="342">
        <f t="shared" si="31"/>
        <v>0</v>
      </c>
      <c r="I47" s="335">
        <f t="shared" si="17"/>
        <v>0</v>
      </c>
      <c r="J47" s="336">
        <f t="shared" si="18"/>
        <v>0</v>
      </c>
      <c r="K47" s="340"/>
      <c r="L47" s="338">
        <f t="shared" si="19"/>
        <v>0</v>
      </c>
      <c r="M47" s="339"/>
      <c r="N47" s="336">
        <f t="shared" si="20"/>
        <v>0</v>
      </c>
      <c r="O47" s="340"/>
      <c r="P47" s="338">
        <f t="shared" si="21"/>
        <v>0</v>
      </c>
      <c r="Q47" s="339"/>
      <c r="R47" s="336">
        <f t="shared" si="22"/>
        <v>0</v>
      </c>
      <c r="S47" s="370">
        <f t="shared" si="23"/>
        <v>0</v>
      </c>
      <c r="T47" s="371">
        <f t="shared" si="24"/>
        <v>0</v>
      </c>
      <c r="U47" s="343">
        <f t="shared" si="25"/>
        <v>0</v>
      </c>
      <c r="V47" s="338">
        <f t="shared" si="26"/>
        <v>0</v>
      </c>
      <c r="W47" s="344">
        <f t="shared" si="27"/>
        <v>0</v>
      </c>
      <c r="X47" s="338">
        <f t="shared" si="28"/>
        <v>0</v>
      </c>
      <c r="Y47" s="370">
        <f t="shared" si="29"/>
        <v>0</v>
      </c>
      <c r="Z47" s="371">
        <f t="shared" si="30"/>
        <v>0</v>
      </c>
    </row>
    <row r="48" spans="1:26" s="306" customFormat="1" ht="15" customHeight="1">
      <c r="A48" s="328">
        <v>12</v>
      </c>
      <c r="B48" s="372"/>
      <c r="C48" s="373"/>
      <c r="D48" s="691"/>
      <c r="E48" s="368"/>
      <c r="F48" s="369"/>
      <c r="G48" s="369"/>
      <c r="H48" s="342">
        <f t="shared" si="31"/>
        <v>0</v>
      </c>
      <c r="I48" s="335">
        <f t="shared" si="17"/>
        <v>0</v>
      </c>
      <c r="J48" s="336">
        <f t="shared" si="18"/>
        <v>0</v>
      </c>
      <c r="K48" s="340"/>
      <c r="L48" s="338">
        <f t="shared" si="19"/>
        <v>0</v>
      </c>
      <c r="M48" s="339"/>
      <c r="N48" s="336">
        <f t="shared" si="20"/>
        <v>0</v>
      </c>
      <c r="O48" s="340"/>
      <c r="P48" s="338">
        <f t="shared" si="21"/>
        <v>0</v>
      </c>
      <c r="Q48" s="339"/>
      <c r="R48" s="336">
        <f t="shared" si="22"/>
        <v>0</v>
      </c>
      <c r="S48" s="370">
        <f t="shared" si="23"/>
        <v>0</v>
      </c>
      <c r="T48" s="371">
        <f t="shared" si="24"/>
        <v>0</v>
      </c>
      <c r="U48" s="343">
        <f t="shared" si="25"/>
        <v>0</v>
      </c>
      <c r="V48" s="338">
        <f t="shared" si="26"/>
        <v>0</v>
      </c>
      <c r="W48" s="344">
        <f t="shared" si="27"/>
        <v>0</v>
      </c>
      <c r="X48" s="338">
        <f t="shared" si="28"/>
        <v>0</v>
      </c>
      <c r="Y48" s="370">
        <f t="shared" si="29"/>
        <v>0</v>
      </c>
      <c r="Z48" s="371">
        <f t="shared" si="30"/>
        <v>0</v>
      </c>
    </row>
    <row r="49" spans="1:26" s="306" customFormat="1" ht="15" customHeight="1">
      <c r="A49" s="328">
        <v>13</v>
      </c>
      <c r="B49" s="372"/>
      <c r="C49" s="373"/>
      <c r="D49" s="691"/>
      <c r="E49" s="368"/>
      <c r="F49" s="369"/>
      <c r="G49" s="369"/>
      <c r="H49" s="342">
        <f t="shared" si="31"/>
        <v>0</v>
      </c>
      <c r="I49" s="335">
        <f t="shared" si="17"/>
        <v>0</v>
      </c>
      <c r="J49" s="336">
        <f t="shared" si="18"/>
        <v>0</v>
      </c>
      <c r="K49" s="340"/>
      <c r="L49" s="338">
        <f t="shared" si="19"/>
        <v>0</v>
      </c>
      <c r="M49" s="339"/>
      <c r="N49" s="336">
        <f t="shared" si="20"/>
        <v>0</v>
      </c>
      <c r="O49" s="340"/>
      <c r="P49" s="338">
        <f t="shared" si="21"/>
        <v>0</v>
      </c>
      <c r="Q49" s="339"/>
      <c r="R49" s="336">
        <f t="shared" si="22"/>
        <v>0</v>
      </c>
      <c r="S49" s="370">
        <f t="shared" si="23"/>
        <v>0</v>
      </c>
      <c r="T49" s="371">
        <f t="shared" si="24"/>
        <v>0</v>
      </c>
      <c r="U49" s="343">
        <f t="shared" si="25"/>
        <v>0</v>
      </c>
      <c r="V49" s="338">
        <f t="shared" si="26"/>
        <v>0</v>
      </c>
      <c r="W49" s="344">
        <f t="shared" si="27"/>
        <v>0</v>
      </c>
      <c r="X49" s="338">
        <f t="shared" si="28"/>
        <v>0</v>
      </c>
      <c r="Y49" s="370">
        <f t="shared" si="29"/>
        <v>0</v>
      </c>
      <c r="Z49" s="371">
        <f t="shared" si="30"/>
        <v>0</v>
      </c>
    </row>
    <row r="50" spans="1:26" s="306" customFormat="1" ht="15" customHeight="1">
      <c r="A50" s="328">
        <v>14</v>
      </c>
      <c r="B50" s="372"/>
      <c r="C50" s="373"/>
      <c r="D50" s="691"/>
      <c r="E50" s="368"/>
      <c r="F50" s="369"/>
      <c r="G50" s="369"/>
      <c r="H50" s="342">
        <f t="shared" si="31"/>
        <v>0</v>
      </c>
      <c r="I50" s="335">
        <f t="shared" si="17"/>
        <v>0</v>
      </c>
      <c r="J50" s="336">
        <f t="shared" si="18"/>
        <v>0</v>
      </c>
      <c r="K50" s="340"/>
      <c r="L50" s="338">
        <f t="shared" si="19"/>
        <v>0</v>
      </c>
      <c r="M50" s="339"/>
      <c r="N50" s="336">
        <f t="shared" si="20"/>
        <v>0</v>
      </c>
      <c r="O50" s="340"/>
      <c r="P50" s="338">
        <f t="shared" si="21"/>
        <v>0</v>
      </c>
      <c r="Q50" s="339"/>
      <c r="R50" s="336">
        <f t="shared" si="22"/>
        <v>0</v>
      </c>
      <c r="S50" s="370">
        <f t="shared" si="23"/>
        <v>0</v>
      </c>
      <c r="T50" s="371">
        <f t="shared" si="24"/>
        <v>0</v>
      </c>
      <c r="U50" s="343">
        <f t="shared" si="25"/>
        <v>0</v>
      </c>
      <c r="V50" s="338">
        <f t="shared" si="26"/>
        <v>0</v>
      </c>
      <c r="W50" s="344">
        <f t="shared" si="27"/>
        <v>0</v>
      </c>
      <c r="X50" s="338">
        <f t="shared" si="28"/>
        <v>0</v>
      </c>
      <c r="Y50" s="370">
        <f t="shared" si="29"/>
        <v>0</v>
      </c>
      <c r="Z50" s="371">
        <f t="shared" si="30"/>
        <v>0</v>
      </c>
    </row>
    <row r="51" spans="1:26" s="306" customFormat="1" ht="15" customHeight="1">
      <c r="A51" s="328">
        <v>15</v>
      </c>
      <c r="B51" s="372"/>
      <c r="C51" s="373"/>
      <c r="D51" s="691"/>
      <c r="E51" s="368"/>
      <c r="F51" s="369"/>
      <c r="G51" s="369"/>
      <c r="H51" s="342">
        <f t="shared" si="31"/>
        <v>0</v>
      </c>
      <c r="I51" s="335">
        <f t="shared" si="17"/>
        <v>0</v>
      </c>
      <c r="J51" s="336">
        <f t="shared" si="18"/>
        <v>0</v>
      </c>
      <c r="K51" s="340"/>
      <c r="L51" s="338">
        <f t="shared" si="19"/>
        <v>0</v>
      </c>
      <c r="M51" s="339"/>
      <c r="N51" s="336">
        <f t="shared" si="20"/>
        <v>0</v>
      </c>
      <c r="O51" s="340"/>
      <c r="P51" s="338">
        <f t="shared" si="21"/>
        <v>0</v>
      </c>
      <c r="Q51" s="339"/>
      <c r="R51" s="336">
        <f t="shared" si="22"/>
        <v>0</v>
      </c>
      <c r="S51" s="370">
        <f t="shared" si="23"/>
        <v>0</v>
      </c>
      <c r="T51" s="371">
        <f t="shared" si="24"/>
        <v>0</v>
      </c>
      <c r="U51" s="343">
        <f t="shared" si="25"/>
        <v>0</v>
      </c>
      <c r="V51" s="338">
        <f t="shared" si="26"/>
        <v>0</v>
      </c>
      <c r="W51" s="344">
        <f t="shared" si="27"/>
        <v>0</v>
      </c>
      <c r="X51" s="338">
        <f t="shared" si="28"/>
        <v>0</v>
      </c>
      <c r="Y51" s="370">
        <f t="shared" si="29"/>
        <v>0</v>
      </c>
      <c r="Z51" s="371">
        <f t="shared" si="30"/>
        <v>0</v>
      </c>
    </row>
    <row r="52" spans="1:26" s="306" customFormat="1" ht="15" customHeight="1">
      <c r="A52" s="328">
        <v>16</v>
      </c>
      <c r="B52" s="372"/>
      <c r="C52" s="373"/>
      <c r="D52" s="691"/>
      <c r="E52" s="368"/>
      <c r="F52" s="369"/>
      <c r="G52" s="369"/>
      <c r="H52" s="342">
        <f t="shared" si="31"/>
        <v>0</v>
      </c>
      <c r="I52" s="335">
        <f t="shared" si="17"/>
        <v>0</v>
      </c>
      <c r="J52" s="336">
        <f t="shared" si="18"/>
        <v>0</v>
      </c>
      <c r="K52" s="340"/>
      <c r="L52" s="338">
        <f t="shared" si="19"/>
        <v>0</v>
      </c>
      <c r="M52" s="339"/>
      <c r="N52" s="336">
        <f t="shared" si="20"/>
        <v>0</v>
      </c>
      <c r="O52" s="340"/>
      <c r="P52" s="338">
        <f t="shared" si="21"/>
        <v>0</v>
      </c>
      <c r="Q52" s="339"/>
      <c r="R52" s="336">
        <f t="shared" si="22"/>
        <v>0</v>
      </c>
      <c r="S52" s="370">
        <f t="shared" si="23"/>
        <v>0</v>
      </c>
      <c r="T52" s="371">
        <f t="shared" si="24"/>
        <v>0</v>
      </c>
      <c r="U52" s="343">
        <f t="shared" si="25"/>
        <v>0</v>
      </c>
      <c r="V52" s="338">
        <f t="shared" si="26"/>
        <v>0</v>
      </c>
      <c r="W52" s="344">
        <f t="shared" si="27"/>
        <v>0</v>
      </c>
      <c r="X52" s="338">
        <f t="shared" si="28"/>
        <v>0</v>
      </c>
      <c r="Y52" s="370">
        <f t="shared" si="29"/>
        <v>0</v>
      </c>
      <c r="Z52" s="371">
        <f t="shared" si="30"/>
        <v>0</v>
      </c>
    </row>
    <row r="53" spans="1:26" s="306" customFormat="1" ht="15" customHeight="1">
      <c r="A53" s="328">
        <v>17</v>
      </c>
      <c r="B53" s="372"/>
      <c r="C53" s="373"/>
      <c r="D53" s="691"/>
      <c r="E53" s="368"/>
      <c r="F53" s="369"/>
      <c r="G53" s="369"/>
      <c r="H53" s="342">
        <f t="shared" si="31"/>
        <v>0</v>
      </c>
      <c r="I53" s="335">
        <f t="shared" si="17"/>
        <v>0</v>
      </c>
      <c r="J53" s="336">
        <f t="shared" si="18"/>
        <v>0</v>
      </c>
      <c r="K53" s="340"/>
      <c r="L53" s="338">
        <f t="shared" si="19"/>
        <v>0</v>
      </c>
      <c r="M53" s="339"/>
      <c r="N53" s="336">
        <f t="shared" si="20"/>
        <v>0</v>
      </c>
      <c r="O53" s="340"/>
      <c r="P53" s="338">
        <f t="shared" si="21"/>
        <v>0</v>
      </c>
      <c r="Q53" s="339"/>
      <c r="R53" s="336">
        <f t="shared" si="22"/>
        <v>0</v>
      </c>
      <c r="S53" s="370">
        <f t="shared" si="23"/>
        <v>0</v>
      </c>
      <c r="T53" s="371">
        <f t="shared" si="24"/>
        <v>0</v>
      </c>
      <c r="U53" s="343">
        <f t="shared" si="25"/>
        <v>0</v>
      </c>
      <c r="V53" s="338">
        <f t="shared" si="26"/>
        <v>0</v>
      </c>
      <c r="W53" s="344">
        <f t="shared" si="27"/>
        <v>0</v>
      </c>
      <c r="X53" s="338">
        <f t="shared" si="28"/>
        <v>0</v>
      </c>
      <c r="Y53" s="370">
        <f t="shared" si="29"/>
        <v>0</v>
      </c>
      <c r="Z53" s="371">
        <f t="shared" si="30"/>
        <v>0</v>
      </c>
    </row>
    <row r="54" spans="1:26" s="306" customFormat="1" ht="15" customHeight="1">
      <c r="A54" s="328">
        <v>18</v>
      </c>
      <c r="B54" s="372"/>
      <c r="C54" s="373"/>
      <c r="D54" s="691"/>
      <c r="E54" s="368"/>
      <c r="F54" s="369"/>
      <c r="G54" s="369"/>
      <c r="H54" s="342">
        <f t="shared" si="31"/>
        <v>0</v>
      </c>
      <c r="I54" s="335">
        <f t="shared" si="17"/>
        <v>0</v>
      </c>
      <c r="J54" s="336">
        <f t="shared" si="18"/>
        <v>0</v>
      </c>
      <c r="K54" s="340"/>
      <c r="L54" s="338">
        <f t="shared" si="19"/>
        <v>0</v>
      </c>
      <c r="M54" s="339"/>
      <c r="N54" s="336">
        <f t="shared" si="20"/>
        <v>0</v>
      </c>
      <c r="O54" s="340"/>
      <c r="P54" s="338">
        <f t="shared" si="21"/>
        <v>0</v>
      </c>
      <c r="Q54" s="339"/>
      <c r="R54" s="336">
        <f t="shared" si="22"/>
        <v>0</v>
      </c>
      <c r="S54" s="370">
        <f t="shared" si="23"/>
        <v>0</v>
      </c>
      <c r="T54" s="371">
        <f t="shared" si="24"/>
        <v>0</v>
      </c>
      <c r="U54" s="343">
        <f t="shared" si="25"/>
        <v>0</v>
      </c>
      <c r="V54" s="338">
        <f t="shared" si="26"/>
        <v>0</v>
      </c>
      <c r="W54" s="344">
        <f t="shared" si="27"/>
        <v>0</v>
      </c>
      <c r="X54" s="338">
        <f t="shared" si="28"/>
        <v>0</v>
      </c>
      <c r="Y54" s="370">
        <f t="shared" si="29"/>
        <v>0</v>
      </c>
      <c r="Z54" s="371">
        <f t="shared" si="30"/>
        <v>0</v>
      </c>
    </row>
    <row r="55" spans="1:26" s="306" customFormat="1" ht="15" customHeight="1">
      <c r="A55" s="328">
        <v>19</v>
      </c>
      <c r="B55" s="372"/>
      <c r="C55" s="373"/>
      <c r="D55" s="691"/>
      <c r="E55" s="368"/>
      <c r="F55" s="369"/>
      <c r="G55" s="369"/>
      <c r="H55" s="342">
        <f t="shared" si="31"/>
        <v>0</v>
      </c>
      <c r="I55" s="335">
        <f t="shared" si="17"/>
        <v>0</v>
      </c>
      <c r="J55" s="336">
        <f t="shared" si="18"/>
        <v>0</v>
      </c>
      <c r="K55" s="340"/>
      <c r="L55" s="338">
        <f t="shared" si="19"/>
        <v>0</v>
      </c>
      <c r="M55" s="339"/>
      <c r="N55" s="336">
        <f t="shared" si="20"/>
        <v>0</v>
      </c>
      <c r="O55" s="340"/>
      <c r="P55" s="338">
        <f t="shared" si="21"/>
        <v>0</v>
      </c>
      <c r="Q55" s="339"/>
      <c r="R55" s="336">
        <f t="shared" si="22"/>
        <v>0</v>
      </c>
      <c r="S55" s="370">
        <f t="shared" si="23"/>
        <v>0</v>
      </c>
      <c r="T55" s="371">
        <f t="shared" si="24"/>
        <v>0</v>
      </c>
      <c r="U55" s="343">
        <f t="shared" si="25"/>
        <v>0</v>
      </c>
      <c r="V55" s="338">
        <f t="shared" si="26"/>
        <v>0</v>
      </c>
      <c r="W55" s="344">
        <f t="shared" si="27"/>
        <v>0</v>
      </c>
      <c r="X55" s="338">
        <f t="shared" si="28"/>
        <v>0</v>
      </c>
      <c r="Y55" s="370">
        <f t="shared" si="29"/>
        <v>0</v>
      </c>
      <c r="Z55" s="371">
        <f t="shared" si="30"/>
        <v>0</v>
      </c>
    </row>
    <row r="56" spans="1:26" s="306" customFormat="1" ht="15" customHeight="1">
      <c r="A56" s="328">
        <v>20</v>
      </c>
      <c r="B56" s="372"/>
      <c r="C56" s="373"/>
      <c r="D56" s="691"/>
      <c r="E56" s="368"/>
      <c r="F56" s="369"/>
      <c r="G56" s="369"/>
      <c r="H56" s="342">
        <f t="shared" si="31"/>
        <v>0</v>
      </c>
      <c r="I56" s="335">
        <f t="shared" si="17"/>
        <v>0</v>
      </c>
      <c r="J56" s="336">
        <f t="shared" si="18"/>
        <v>0</v>
      </c>
      <c r="K56" s="340"/>
      <c r="L56" s="338">
        <f t="shared" si="19"/>
        <v>0</v>
      </c>
      <c r="M56" s="339"/>
      <c r="N56" s="336">
        <f t="shared" si="20"/>
        <v>0</v>
      </c>
      <c r="O56" s="340"/>
      <c r="P56" s="338">
        <f t="shared" si="21"/>
        <v>0</v>
      </c>
      <c r="Q56" s="339"/>
      <c r="R56" s="336">
        <f t="shared" si="22"/>
        <v>0</v>
      </c>
      <c r="S56" s="370">
        <f t="shared" si="23"/>
        <v>0</v>
      </c>
      <c r="T56" s="371">
        <f t="shared" si="24"/>
        <v>0</v>
      </c>
      <c r="U56" s="343">
        <f t="shared" si="25"/>
        <v>0</v>
      </c>
      <c r="V56" s="338">
        <f t="shared" si="26"/>
        <v>0</v>
      </c>
      <c r="W56" s="344">
        <f t="shared" si="27"/>
        <v>0</v>
      </c>
      <c r="X56" s="338">
        <f t="shared" si="28"/>
        <v>0</v>
      </c>
      <c r="Y56" s="370">
        <f t="shared" si="29"/>
        <v>0</v>
      </c>
      <c r="Z56" s="371">
        <f t="shared" si="30"/>
        <v>0</v>
      </c>
    </row>
    <row r="57" spans="1:26" s="306" customFormat="1" ht="15" customHeight="1">
      <c r="A57" s="328">
        <v>21</v>
      </c>
      <c r="B57" s="372"/>
      <c r="C57" s="373"/>
      <c r="D57" s="691"/>
      <c r="E57" s="368"/>
      <c r="F57" s="369"/>
      <c r="G57" s="369"/>
      <c r="H57" s="342">
        <f t="shared" si="31"/>
        <v>0</v>
      </c>
      <c r="I57" s="335">
        <f t="shared" si="17"/>
        <v>0</v>
      </c>
      <c r="J57" s="336">
        <f t="shared" si="18"/>
        <v>0</v>
      </c>
      <c r="K57" s="340"/>
      <c r="L57" s="338">
        <f t="shared" si="19"/>
        <v>0</v>
      </c>
      <c r="M57" s="339"/>
      <c r="N57" s="336">
        <f t="shared" si="20"/>
        <v>0</v>
      </c>
      <c r="O57" s="340"/>
      <c r="P57" s="338">
        <f t="shared" si="21"/>
        <v>0</v>
      </c>
      <c r="Q57" s="339"/>
      <c r="R57" s="336">
        <f t="shared" si="22"/>
        <v>0</v>
      </c>
      <c r="S57" s="370">
        <f t="shared" si="23"/>
        <v>0</v>
      </c>
      <c r="T57" s="371">
        <f t="shared" si="24"/>
        <v>0</v>
      </c>
      <c r="U57" s="343">
        <f t="shared" si="25"/>
        <v>0</v>
      </c>
      <c r="V57" s="338">
        <f t="shared" si="26"/>
        <v>0</v>
      </c>
      <c r="W57" s="344">
        <f t="shared" si="27"/>
        <v>0</v>
      </c>
      <c r="X57" s="338">
        <f t="shared" si="28"/>
        <v>0</v>
      </c>
      <c r="Y57" s="370">
        <f t="shared" si="29"/>
        <v>0</v>
      </c>
      <c r="Z57" s="371">
        <f t="shared" si="30"/>
        <v>0</v>
      </c>
    </row>
    <row r="58" spans="1:26" s="306" customFormat="1" ht="15" customHeight="1">
      <c r="A58" s="328">
        <v>22</v>
      </c>
      <c r="B58" s="372"/>
      <c r="C58" s="373"/>
      <c r="D58" s="691"/>
      <c r="E58" s="368"/>
      <c r="F58" s="369"/>
      <c r="G58" s="369"/>
      <c r="H58" s="342">
        <f t="shared" si="31"/>
        <v>0</v>
      </c>
      <c r="I58" s="335">
        <f t="shared" si="17"/>
        <v>0</v>
      </c>
      <c r="J58" s="336">
        <f t="shared" si="18"/>
        <v>0</v>
      </c>
      <c r="K58" s="340"/>
      <c r="L58" s="338">
        <f t="shared" si="19"/>
        <v>0</v>
      </c>
      <c r="M58" s="339"/>
      <c r="N58" s="336">
        <f t="shared" si="20"/>
        <v>0</v>
      </c>
      <c r="O58" s="340"/>
      <c r="P58" s="338">
        <f t="shared" si="21"/>
        <v>0</v>
      </c>
      <c r="Q58" s="339"/>
      <c r="R58" s="336">
        <f t="shared" si="22"/>
        <v>0</v>
      </c>
      <c r="S58" s="370">
        <f t="shared" si="23"/>
        <v>0</v>
      </c>
      <c r="T58" s="371">
        <f t="shared" si="24"/>
        <v>0</v>
      </c>
      <c r="U58" s="343">
        <f t="shared" si="25"/>
        <v>0</v>
      </c>
      <c r="V58" s="338">
        <f t="shared" si="26"/>
        <v>0</v>
      </c>
      <c r="W58" s="344">
        <f t="shared" si="27"/>
        <v>0</v>
      </c>
      <c r="X58" s="338">
        <f t="shared" si="28"/>
        <v>0</v>
      </c>
      <c r="Y58" s="370">
        <f t="shared" si="29"/>
        <v>0</v>
      </c>
      <c r="Z58" s="371">
        <f t="shared" si="30"/>
        <v>0</v>
      </c>
    </row>
    <row r="59" spans="1:26" s="306" customFormat="1" ht="15" customHeight="1">
      <c r="A59" s="328">
        <v>23</v>
      </c>
      <c r="B59" s="372"/>
      <c r="C59" s="373"/>
      <c r="D59" s="691"/>
      <c r="E59" s="368"/>
      <c r="F59" s="369"/>
      <c r="G59" s="369"/>
      <c r="H59" s="342">
        <f t="shared" si="31"/>
        <v>0</v>
      </c>
      <c r="I59" s="335">
        <f t="shared" si="17"/>
        <v>0</v>
      </c>
      <c r="J59" s="336">
        <f t="shared" si="18"/>
        <v>0</v>
      </c>
      <c r="K59" s="340"/>
      <c r="L59" s="338">
        <f t="shared" si="19"/>
        <v>0</v>
      </c>
      <c r="M59" s="339"/>
      <c r="N59" s="336">
        <f t="shared" si="20"/>
        <v>0</v>
      </c>
      <c r="O59" s="340"/>
      <c r="P59" s="338">
        <f t="shared" si="21"/>
        <v>0</v>
      </c>
      <c r="Q59" s="339"/>
      <c r="R59" s="336">
        <f t="shared" si="22"/>
        <v>0</v>
      </c>
      <c r="S59" s="370">
        <f t="shared" si="23"/>
        <v>0</v>
      </c>
      <c r="T59" s="371">
        <f t="shared" si="24"/>
        <v>0</v>
      </c>
      <c r="U59" s="343">
        <f t="shared" si="25"/>
        <v>0</v>
      </c>
      <c r="V59" s="338">
        <f t="shared" si="26"/>
        <v>0</v>
      </c>
      <c r="W59" s="344">
        <f t="shared" si="27"/>
        <v>0</v>
      </c>
      <c r="X59" s="338">
        <f t="shared" si="28"/>
        <v>0</v>
      </c>
      <c r="Y59" s="370">
        <f t="shared" si="29"/>
        <v>0</v>
      </c>
      <c r="Z59" s="371">
        <f t="shared" si="30"/>
        <v>0</v>
      </c>
    </row>
    <row r="60" spans="1:26" s="306" customFormat="1" ht="15" customHeight="1">
      <c r="A60" s="328">
        <v>24</v>
      </c>
      <c r="B60" s="372"/>
      <c r="C60" s="373"/>
      <c r="D60" s="691"/>
      <c r="E60" s="368"/>
      <c r="F60" s="369"/>
      <c r="G60" s="369"/>
      <c r="H60" s="342">
        <f t="shared" si="31"/>
        <v>0</v>
      </c>
      <c r="I60" s="335">
        <f t="shared" si="17"/>
        <v>0</v>
      </c>
      <c r="J60" s="336">
        <f t="shared" si="18"/>
        <v>0</v>
      </c>
      <c r="K60" s="340"/>
      <c r="L60" s="338">
        <f t="shared" si="19"/>
        <v>0</v>
      </c>
      <c r="M60" s="339"/>
      <c r="N60" s="336">
        <f t="shared" si="20"/>
        <v>0</v>
      </c>
      <c r="O60" s="340"/>
      <c r="P60" s="338">
        <f t="shared" si="21"/>
        <v>0</v>
      </c>
      <c r="Q60" s="339"/>
      <c r="R60" s="336">
        <f t="shared" si="22"/>
        <v>0</v>
      </c>
      <c r="S60" s="370">
        <f t="shared" si="23"/>
        <v>0</v>
      </c>
      <c r="T60" s="371">
        <f t="shared" si="24"/>
        <v>0</v>
      </c>
      <c r="U60" s="343">
        <f t="shared" si="25"/>
        <v>0</v>
      </c>
      <c r="V60" s="338">
        <f t="shared" si="26"/>
        <v>0</v>
      </c>
      <c r="W60" s="344">
        <f t="shared" si="27"/>
        <v>0</v>
      </c>
      <c r="X60" s="338">
        <f t="shared" si="28"/>
        <v>0</v>
      </c>
      <c r="Y60" s="370">
        <f t="shared" si="29"/>
        <v>0</v>
      </c>
      <c r="Z60" s="371">
        <f t="shared" si="30"/>
        <v>0</v>
      </c>
    </row>
    <row r="61" spans="1:26" s="306" customFormat="1" ht="15" customHeight="1">
      <c r="A61" s="328">
        <v>25</v>
      </c>
      <c r="B61" s="372"/>
      <c r="C61" s="373"/>
      <c r="D61" s="691"/>
      <c r="E61" s="368"/>
      <c r="F61" s="369"/>
      <c r="G61" s="369"/>
      <c r="H61" s="342">
        <f t="shared" si="31"/>
        <v>0</v>
      </c>
      <c r="I61" s="335">
        <f t="shared" si="17"/>
        <v>0</v>
      </c>
      <c r="J61" s="336">
        <f t="shared" si="18"/>
        <v>0</v>
      </c>
      <c r="K61" s="340"/>
      <c r="L61" s="338">
        <f t="shared" si="19"/>
        <v>0</v>
      </c>
      <c r="M61" s="339"/>
      <c r="N61" s="336">
        <f t="shared" si="20"/>
        <v>0</v>
      </c>
      <c r="O61" s="340"/>
      <c r="P61" s="338">
        <f t="shared" si="21"/>
        <v>0</v>
      </c>
      <c r="Q61" s="339"/>
      <c r="R61" s="336">
        <f t="shared" si="22"/>
        <v>0</v>
      </c>
      <c r="S61" s="370">
        <f t="shared" si="23"/>
        <v>0</v>
      </c>
      <c r="T61" s="371">
        <f t="shared" si="24"/>
        <v>0</v>
      </c>
      <c r="U61" s="343">
        <f t="shared" si="25"/>
        <v>0</v>
      </c>
      <c r="V61" s="338">
        <f t="shared" si="26"/>
        <v>0</v>
      </c>
      <c r="W61" s="344">
        <f t="shared" si="27"/>
        <v>0</v>
      </c>
      <c r="X61" s="338">
        <f t="shared" si="28"/>
        <v>0</v>
      </c>
      <c r="Y61" s="370">
        <f t="shared" si="29"/>
        <v>0</v>
      </c>
      <c r="Z61" s="371">
        <f t="shared" si="30"/>
        <v>0</v>
      </c>
    </row>
    <row r="62" spans="1:26" s="306" customFormat="1" ht="15" customHeight="1">
      <c r="A62" s="328">
        <v>26</v>
      </c>
      <c r="B62" s="372"/>
      <c r="C62" s="373"/>
      <c r="D62" s="691"/>
      <c r="E62" s="368"/>
      <c r="F62" s="369"/>
      <c r="G62" s="369"/>
      <c r="H62" s="342">
        <f t="shared" si="31"/>
        <v>0</v>
      </c>
      <c r="I62" s="335">
        <f t="shared" si="17"/>
        <v>0</v>
      </c>
      <c r="J62" s="336">
        <f t="shared" si="18"/>
        <v>0</v>
      </c>
      <c r="K62" s="340"/>
      <c r="L62" s="338">
        <f t="shared" si="19"/>
        <v>0</v>
      </c>
      <c r="M62" s="339"/>
      <c r="N62" s="336">
        <f t="shared" si="20"/>
        <v>0</v>
      </c>
      <c r="O62" s="340"/>
      <c r="P62" s="338">
        <f t="shared" si="21"/>
        <v>0</v>
      </c>
      <c r="Q62" s="339"/>
      <c r="R62" s="336">
        <f t="shared" si="22"/>
        <v>0</v>
      </c>
      <c r="S62" s="370">
        <f t="shared" si="23"/>
        <v>0</v>
      </c>
      <c r="T62" s="371">
        <f t="shared" si="24"/>
        <v>0</v>
      </c>
      <c r="U62" s="343">
        <f t="shared" si="25"/>
        <v>0</v>
      </c>
      <c r="V62" s="338">
        <f t="shared" si="26"/>
        <v>0</v>
      </c>
      <c r="W62" s="344">
        <f t="shared" si="27"/>
        <v>0</v>
      </c>
      <c r="X62" s="338">
        <f t="shared" si="28"/>
        <v>0</v>
      </c>
      <c r="Y62" s="370">
        <f t="shared" si="29"/>
        <v>0</v>
      </c>
      <c r="Z62" s="371">
        <f t="shared" si="30"/>
        <v>0</v>
      </c>
    </row>
    <row r="63" spans="1:26" s="306" customFormat="1" ht="15" customHeight="1">
      <c r="A63" s="328">
        <v>27</v>
      </c>
      <c r="B63" s="372"/>
      <c r="C63" s="373"/>
      <c r="D63" s="691"/>
      <c r="E63" s="368"/>
      <c r="F63" s="369"/>
      <c r="G63" s="369"/>
      <c r="H63" s="342">
        <f t="shared" si="31"/>
        <v>0</v>
      </c>
      <c r="I63" s="335">
        <f t="shared" si="17"/>
        <v>0</v>
      </c>
      <c r="J63" s="336">
        <f t="shared" si="18"/>
        <v>0</v>
      </c>
      <c r="K63" s="340"/>
      <c r="L63" s="338">
        <f t="shared" si="19"/>
        <v>0</v>
      </c>
      <c r="M63" s="339"/>
      <c r="N63" s="336">
        <f t="shared" si="20"/>
        <v>0</v>
      </c>
      <c r="O63" s="340"/>
      <c r="P63" s="338">
        <f t="shared" si="21"/>
        <v>0</v>
      </c>
      <c r="Q63" s="339"/>
      <c r="R63" s="336">
        <f t="shared" si="22"/>
        <v>0</v>
      </c>
      <c r="S63" s="370">
        <f t="shared" si="23"/>
        <v>0</v>
      </c>
      <c r="T63" s="371">
        <f t="shared" si="24"/>
        <v>0</v>
      </c>
      <c r="U63" s="343">
        <f t="shared" si="25"/>
        <v>0</v>
      </c>
      <c r="V63" s="338">
        <f t="shared" si="26"/>
        <v>0</v>
      </c>
      <c r="W63" s="344">
        <f t="shared" si="27"/>
        <v>0</v>
      </c>
      <c r="X63" s="338">
        <f t="shared" si="28"/>
        <v>0</v>
      </c>
      <c r="Y63" s="370">
        <f t="shared" si="29"/>
        <v>0</v>
      </c>
      <c r="Z63" s="371">
        <f t="shared" si="30"/>
        <v>0</v>
      </c>
    </row>
    <row r="64" spans="1:26" s="306" customFormat="1" ht="15" customHeight="1">
      <c r="A64" s="328">
        <v>28</v>
      </c>
      <c r="B64" s="372"/>
      <c r="C64" s="373"/>
      <c r="D64" s="691"/>
      <c r="E64" s="368"/>
      <c r="F64" s="369"/>
      <c r="G64" s="369"/>
      <c r="H64" s="342">
        <f t="shared" si="31"/>
        <v>0</v>
      </c>
      <c r="I64" s="335">
        <f t="shared" si="17"/>
        <v>0</v>
      </c>
      <c r="J64" s="336">
        <f t="shared" si="18"/>
        <v>0</v>
      </c>
      <c r="K64" s="340"/>
      <c r="L64" s="338">
        <f t="shared" si="19"/>
        <v>0</v>
      </c>
      <c r="M64" s="339"/>
      <c r="N64" s="336">
        <f t="shared" si="20"/>
        <v>0</v>
      </c>
      <c r="O64" s="340"/>
      <c r="P64" s="338">
        <f t="shared" si="21"/>
        <v>0</v>
      </c>
      <c r="Q64" s="339"/>
      <c r="R64" s="336">
        <f t="shared" si="22"/>
        <v>0</v>
      </c>
      <c r="S64" s="370">
        <f t="shared" si="23"/>
        <v>0</v>
      </c>
      <c r="T64" s="371">
        <f t="shared" si="24"/>
        <v>0</v>
      </c>
      <c r="U64" s="343">
        <f t="shared" si="25"/>
        <v>0</v>
      </c>
      <c r="V64" s="338">
        <f t="shared" si="26"/>
        <v>0</v>
      </c>
      <c r="W64" s="344">
        <f t="shared" si="27"/>
        <v>0</v>
      </c>
      <c r="X64" s="338">
        <f t="shared" si="28"/>
        <v>0</v>
      </c>
      <c r="Y64" s="370">
        <f t="shared" si="29"/>
        <v>0</v>
      </c>
      <c r="Z64" s="371">
        <f t="shared" si="30"/>
        <v>0</v>
      </c>
    </row>
    <row r="65" spans="1:26" s="306" customFormat="1" ht="15" customHeight="1">
      <c r="A65" s="328">
        <v>29</v>
      </c>
      <c r="B65" s="372"/>
      <c r="C65" s="373"/>
      <c r="D65" s="691"/>
      <c r="E65" s="368"/>
      <c r="F65" s="369"/>
      <c r="G65" s="369"/>
      <c r="H65" s="342">
        <f t="shared" si="31"/>
        <v>0</v>
      </c>
      <c r="I65" s="335">
        <f t="shared" si="17"/>
        <v>0</v>
      </c>
      <c r="J65" s="336">
        <f t="shared" si="18"/>
        <v>0</v>
      </c>
      <c r="K65" s="340"/>
      <c r="L65" s="338">
        <f t="shared" si="19"/>
        <v>0</v>
      </c>
      <c r="M65" s="339"/>
      <c r="N65" s="336">
        <f t="shared" si="20"/>
        <v>0</v>
      </c>
      <c r="O65" s="340"/>
      <c r="P65" s="338">
        <f t="shared" si="21"/>
        <v>0</v>
      </c>
      <c r="Q65" s="339"/>
      <c r="R65" s="336">
        <f t="shared" si="22"/>
        <v>0</v>
      </c>
      <c r="S65" s="370">
        <f t="shared" si="23"/>
        <v>0</v>
      </c>
      <c r="T65" s="371">
        <f t="shared" si="24"/>
        <v>0</v>
      </c>
      <c r="U65" s="343">
        <f t="shared" si="25"/>
        <v>0</v>
      </c>
      <c r="V65" s="338">
        <f t="shared" si="26"/>
        <v>0</v>
      </c>
      <c r="W65" s="344">
        <f t="shared" si="27"/>
        <v>0</v>
      </c>
      <c r="X65" s="338">
        <f t="shared" si="28"/>
        <v>0</v>
      </c>
      <c r="Y65" s="370">
        <f t="shared" si="29"/>
        <v>0</v>
      </c>
      <c r="Z65" s="371">
        <f t="shared" si="30"/>
        <v>0</v>
      </c>
    </row>
    <row r="66" spans="1:26" s="306" customFormat="1" ht="15" customHeight="1">
      <c r="A66" s="328">
        <v>30</v>
      </c>
      <c r="B66" s="372"/>
      <c r="C66" s="373"/>
      <c r="D66" s="691"/>
      <c r="E66" s="368"/>
      <c r="F66" s="369"/>
      <c r="G66" s="369"/>
      <c r="H66" s="342">
        <f t="shared" si="31"/>
        <v>0</v>
      </c>
      <c r="I66" s="335">
        <f t="shared" si="17"/>
        <v>0</v>
      </c>
      <c r="J66" s="336">
        <f t="shared" si="18"/>
        <v>0</v>
      </c>
      <c r="K66" s="340"/>
      <c r="L66" s="338">
        <f t="shared" si="19"/>
        <v>0</v>
      </c>
      <c r="M66" s="339"/>
      <c r="N66" s="336">
        <f t="shared" si="20"/>
        <v>0</v>
      </c>
      <c r="O66" s="340"/>
      <c r="P66" s="338">
        <f t="shared" si="21"/>
        <v>0</v>
      </c>
      <c r="Q66" s="339"/>
      <c r="R66" s="336">
        <f t="shared" si="22"/>
        <v>0</v>
      </c>
      <c r="S66" s="370">
        <f t="shared" si="23"/>
        <v>0</v>
      </c>
      <c r="T66" s="371">
        <f t="shared" si="24"/>
        <v>0</v>
      </c>
      <c r="U66" s="343">
        <f t="shared" si="25"/>
        <v>0</v>
      </c>
      <c r="V66" s="338">
        <f t="shared" si="26"/>
        <v>0</v>
      </c>
      <c r="W66" s="344">
        <f t="shared" si="27"/>
        <v>0</v>
      </c>
      <c r="X66" s="338">
        <f t="shared" si="28"/>
        <v>0</v>
      </c>
      <c r="Y66" s="370">
        <f t="shared" si="29"/>
        <v>0</v>
      </c>
      <c r="Z66" s="371">
        <f t="shared" si="30"/>
        <v>0</v>
      </c>
    </row>
    <row r="67" spans="1:26" s="306" customFormat="1" ht="15" customHeight="1">
      <c r="A67" s="328">
        <v>31</v>
      </c>
      <c r="B67" s="372"/>
      <c r="C67" s="373"/>
      <c r="D67" s="691"/>
      <c r="E67" s="368"/>
      <c r="F67" s="369"/>
      <c r="G67" s="369"/>
      <c r="H67" s="342">
        <f t="shared" si="31"/>
        <v>0</v>
      </c>
      <c r="I67" s="335">
        <f t="shared" si="17"/>
        <v>0</v>
      </c>
      <c r="J67" s="336">
        <f t="shared" si="18"/>
        <v>0</v>
      </c>
      <c r="K67" s="340"/>
      <c r="L67" s="338">
        <f t="shared" si="19"/>
        <v>0</v>
      </c>
      <c r="M67" s="339"/>
      <c r="N67" s="336">
        <f t="shared" si="20"/>
        <v>0</v>
      </c>
      <c r="O67" s="340"/>
      <c r="P67" s="338">
        <f t="shared" si="21"/>
        <v>0</v>
      </c>
      <c r="Q67" s="339"/>
      <c r="R67" s="336">
        <f t="shared" si="22"/>
        <v>0</v>
      </c>
      <c r="S67" s="370">
        <f t="shared" si="23"/>
        <v>0</v>
      </c>
      <c r="T67" s="371">
        <f t="shared" si="24"/>
        <v>0</v>
      </c>
      <c r="U67" s="343">
        <f t="shared" si="25"/>
        <v>0</v>
      </c>
      <c r="V67" s="338">
        <f t="shared" si="26"/>
        <v>0</v>
      </c>
      <c r="W67" s="344">
        <f t="shared" si="27"/>
        <v>0</v>
      </c>
      <c r="X67" s="338">
        <f t="shared" si="28"/>
        <v>0</v>
      </c>
      <c r="Y67" s="370">
        <f t="shared" si="29"/>
        <v>0</v>
      </c>
      <c r="Z67" s="371">
        <f t="shared" si="30"/>
        <v>0</v>
      </c>
    </row>
    <row r="68" spans="1:26" s="306" customFormat="1" ht="15" customHeight="1">
      <c r="A68" s="328">
        <v>32</v>
      </c>
      <c r="B68" s="372"/>
      <c r="C68" s="373"/>
      <c r="D68" s="691"/>
      <c r="E68" s="368"/>
      <c r="F68" s="369"/>
      <c r="G68" s="369"/>
      <c r="H68" s="342">
        <f t="shared" si="31"/>
        <v>0</v>
      </c>
      <c r="I68" s="335">
        <f t="shared" si="17"/>
        <v>0</v>
      </c>
      <c r="J68" s="336">
        <f t="shared" si="18"/>
        <v>0</v>
      </c>
      <c r="K68" s="340"/>
      <c r="L68" s="338">
        <f t="shared" si="19"/>
        <v>0</v>
      </c>
      <c r="M68" s="339"/>
      <c r="N68" s="336">
        <f t="shared" si="20"/>
        <v>0</v>
      </c>
      <c r="O68" s="340"/>
      <c r="P68" s="338">
        <f t="shared" si="21"/>
        <v>0</v>
      </c>
      <c r="Q68" s="339"/>
      <c r="R68" s="336">
        <f t="shared" si="22"/>
        <v>0</v>
      </c>
      <c r="S68" s="370">
        <f t="shared" si="23"/>
        <v>0</v>
      </c>
      <c r="T68" s="371">
        <f t="shared" si="24"/>
        <v>0</v>
      </c>
      <c r="U68" s="343">
        <f t="shared" si="25"/>
        <v>0</v>
      </c>
      <c r="V68" s="338">
        <f t="shared" si="26"/>
        <v>0</v>
      </c>
      <c r="W68" s="344">
        <f t="shared" si="27"/>
        <v>0</v>
      </c>
      <c r="X68" s="338">
        <f t="shared" si="28"/>
        <v>0</v>
      </c>
      <c r="Y68" s="370">
        <f t="shared" si="29"/>
        <v>0</v>
      </c>
      <c r="Z68" s="371">
        <f t="shared" si="30"/>
        <v>0</v>
      </c>
    </row>
    <row r="69" spans="1:26" s="306" customFormat="1" ht="15" customHeight="1">
      <c r="A69" s="328">
        <v>33</v>
      </c>
      <c r="B69" s="372"/>
      <c r="C69" s="373"/>
      <c r="D69" s="691"/>
      <c r="E69" s="368"/>
      <c r="F69" s="369"/>
      <c r="G69" s="369"/>
      <c r="H69" s="342">
        <f t="shared" si="31"/>
        <v>0</v>
      </c>
      <c r="I69" s="335">
        <f t="shared" ref="I69:I96" si="32">K69+M69+O69+Q69</f>
        <v>0</v>
      </c>
      <c r="J69" s="336">
        <f t="shared" ref="J69:J96" si="33">H69*I69</f>
        <v>0</v>
      </c>
      <c r="K69" s="340"/>
      <c r="L69" s="338">
        <f t="shared" ref="L69:L96" si="34">H69*K69</f>
        <v>0</v>
      </c>
      <c r="M69" s="339"/>
      <c r="N69" s="336">
        <f t="shared" ref="N69:N96" si="35">H69*M69</f>
        <v>0</v>
      </c>
      <c r="O69" s="340"/>
      <c r="P69" s="338">
        <f t="shared" ref="P69:P96" si="36">H69*O69</f>
        <v>0</v>
      </c>
      <c r="Q69" s="339"/>
      <c r="R69" s="336">
        <f t="shared" ref="R69:R96" si="37">H69*Q69</f>
        <v>0</v>
      </c>
      <c r="S69" s="370">
        <f t="shared" ref="S69:S96" si="38">L69+N69</f>
        <v>0</v>
      </c>
      <c r="T69" s="371">
        <f t="shared" ref="T69:T96" si="39">P69+R69</f>
        <v>0</v>
      </c>
      <c r="U69" s="343">
        <f t="shared" ref="U69:U96" si="40">L69*12</f>
        <v>0</v>
      </c>
      <c r="V69" s="338">
        <f t="shared" ref="V69:V96" si="41">N69*12</f>
        <v>0</v>
      </c>
      <c r="W69" s="344">
        <f t="shared" ref="W69:W96" si="42">P69*12</f>
        <v>0</v>
      </c>
      <c r="X69" s="338">
        <f t="shared" ref="X69:X96" si="43">R69*12</f>
        <v>0</v>
      </c>
      <c r="Y69" s="370">
        <f t="shared" ref="Y69:Y96" si="44">(L69+N69)*12</f>
        <v>0</v>
      </c>
      <c r="Z69" s="371">
        <f t="shared" ref="Z69:Z96" si="45">(P69+R69)*12</f>
        <v>0</v>
      </c>
    </row>
    <row r="70" spans="1:26" s="306" customFormat="1" ht="15" customHeight="1">
      <c r="A70" s="328">
        <v>34</v>
      </c>
      <c r="B70" s="372"/>
      <c r="C70" s="373"/>
      <c r="D70" s="691"/>
      <c r="E70" s="368"/>
      <c r="F70" s="369"/>
      <c r="G70" s="369"/>
      <c r="H70" s="342">
        <f t="shared" si="31"/>
        <v>0</v>
      </c>
      <c r="I70" s="335">
        <f t="shared" si="32"/>
        <v>0</v>
      </c>
      <c r="J70" s="336">
        <f t="shared" si="33"/>
        <v>0</v>
      </c>
      <c r="K70" s="340"/>
      <c r="L70" s="338">
        <f t="shared" si="34"/>
        <v>0</v>
      </c>
      <c r="M70" s="339"/>
      <c r="N70" s="336">
        <f t="shared" si="35"/>
        <v>0</v>
      </c>
      <c r="O70" s="340"/>
      <c r="P70" s="338">
        <f t="shared" si="36"/>
        <v>0</v>
      </c>
      <c r="Q70" s="339"/>
      <c r="R70" s="336">
        <f t="shared" si="37"/>
        <v>0</v>
      </c>
      <c r="S70" s="370">
        <f t="shared" si="38"/>
        <v>0</v>
      </c>
      <c r="T70" s="371">
        <f t="shared" si="39"/>
        <v>0</v>
      </c>
      <c r="U70" s="343">
        <f t="shared" si="40"/>
        <v>0</v>
      </c>
      <c r="V70" s="338">
        <f t="shared" si="41"/>
        <v>0</v>
      </c>
      <c r="W70" s="344">
        <f t="shared" si="42"/>
        <v>0</v>
      </c>
      <c r="X70" s="338">
        <f t="shared" si="43"/>
        <v>0</v>
      </c>
      <c r="Y70" s="370">
        <f t="shared" si="44"/>
        <v>0</v>
      </c>
      <c r="Z70" s="371">
        <f t="shared" si="45"/>
        <v>0</v>
      </c>
    </row>
    <row r="71" spans="1:26" s="306" customFormat="1" ht="15" customHeight="1">
      <c r="A71" s="328">
        <v>35</v>
      </c>
      <c r="B71" s="372"/>
      <c r="C71" s="373"/>
      <c r="D71" s="691"/>
      <c r="E71" s="368"/>
      <c r="F71" s="369"/>
      <c r="G71" s="369"/>
      <c r="H71" s="342">
        <f t="shared" si="31"/>
        <v>0</v>
      </c>
      <c r="I71" s="335">
        <f t="shared" si="32"/>
        <v>0</v>
      </c>
      <c r="J71" s="336">
        <f t="shared" si="33"/>
        <v>0</v>
      </c>
      <c r="K71" s="340"/>
      <c r="L71" s="338">
        <f t="shared" si="34"/>
        <v>0</v>
      </c>
      <c r="M71" s="339"/>
      <c r="N71" s="336">
        <f t="shared" si="35"/>
        <v>0</v>
      </c>
      <c r="O71" s="340"/>
      <c r="P71" s="338">
        <f t="shared" si="36"/>
        <v>0</v>
      </c>
      <c r="Q71" s="339"/>
      <c r="R71" s="336">
        <f t="shared" si="37"/>
        <v>0</v>
      </c>
      <c r="S71" s="370">
        <f t="shared" si="38"/>
        <v>0</v>
      </c>
      <c r="T71" s="371">
        <f t="shared" si="39"/>
        <v>0</v>
      </c>
      <c r="U71" s="343">
        <f t="shared" si="40"/>
        <v>0</v>
      </c>
      <c r="V71" s="338">
        <f t="shared" si="41"/>
        <v>0</v>
      </c>
      <c r="W71" s="344">
        <f t="shared" si="42"/>
        <v>0</v>
      </c>
      <c r="X71" s="338">
        <f t="shared" si="43"/>
        <v>0</v>
      </c>
      <c r="Y71" s="370">
        <f t="shared" si="44"/>
        <v>0</v>
      </c>
      <c r="Z71" s="371">
        <f t="shared" si="45"/>
        <v>0</v>
      </c>
    </row>
    <row r="72" spans="1:26" s="306" customFormat="1" ht="15" customHeight="1">
      <c r="A72" s="328">
        <v>36</v>
      </c>
      <c r="B72" s="372"/>
      <c r="C72" s="373"/>
      <c r="D72" s="691"/>
      <c r="E72" s="368"/>
      <c r="F72" s="369"/>
      <c r="G72" s="369"/>
      <c r="H72" s="342">
        <f t="shared" si="31"/>
        <v>0</v>
      </c>
      <c r="I72" s="335">
        <f t="shared" si="32"/>
        <v>0</v>
      </c>
      <c r="J72" s="336">
        <f t="shared" si="33"/>
        <v>0</v>
      </c>
      <c r="K72" s="340"/>
      <c r="L72" s="338">
        <f t="shared" si="34"/>
        <v>0</v>
      </c>
      <c r="M72" s="339"/>
      <c r="N72" s="336">
        <f t="shared" si="35"/>
        <v>0</v>
      </c>
      <c r="O72" s="340"/>
      <c r="P72" s="338">
        <f t="shared" si="36"/>
        <v>0</v>
      </c>
      <c r="Q72" s="339"/>
      <c r="R72" s="336">
        <f t="shared" si="37"/>
        <v>0</v>
      </c>
      <c r="S72" s="370">
        <f t="shared" si="38"/>
        <v>0</v>
      </c>
      <c r="T72" s="371">
        <f t="shared" si="39"/>
        <v>0</v>
      </c>
      <c r="U72" s="343">
        <f t="shared" si="40"/>
        <v>0</v>
      </c>
      <c r="V72" s="338">
        <f t="shared" si="41"/>
        <v>0</v>
      </c>
      <c r="W72" s="344">
        <f t="shared" si="42"/>
        <v>0</v>
      </c>
      <c r="X72" s="338">
        <f t="shared" si="43"/>
        <v>0</v>
      </c>
      <c r="Y72" s="370">
        <f t="shared" si="44"/>
        <v>0</v>
      </c>
      <c r="Z72" s="371">
        <f t="shared" si="45"/>
        <v>0</v>
      </c>
    </row>
    <row r="73" spans="1:26" s="306" customFormat="1" ht="15" customHeight="1">
      <c r="A73" s="328">
        <v>37</v>
      </c>
      <c r="B73" s="372"/>
      <c r="C73" s="373"/>
      <c r="D73" s="691"/>
      <c r="E73" s="368"/>
      <c r="F73" s="369"/>
      <c r="G73" s="369"/>
      <c r="H73" s="342">
        <f t="shared" si="31"/>
        <v>0</v>
      </c>
      <c r="I73" s="335">
        <f t="shared" si="32"/>
        <v>0</v>
      </c>
      <c r="J73" s="336">
        <f t="shared" si="33"/>
        <v>0</v>
      </c>
      <c r="K73" s="340"/>
      <c r="L73" s="338">
        <f t="shared" si="34"/>
        <v>0</v>
      </c>
      <c r="M73" s="339"/>
      <c r="N73" s="336">
        <f t="shared" si="35"/>
        <v>0</v>
      </c>
      <c r="O73" s="340"/>
      <c r="P73" s="338">
        <f t="shared" si="36"/>
        <v>0</v>
      </c>
      <c r="Q73" s="339"/>
      <c r="R73" s="336">
        <f t="shared" si="37"/>
        <v>0</v>
      </c>
      <c r="S73" s="370">
        <f t="shared" si="38"/>
        <v>0</v>
      </c>
      <c r="T73" s="371">
        <f t="shared" si="39"/>
        <v>0</v>
      </c>
      <c r="U73" s="343">
        <f t="shared" si="40"/>
        <v>0</v>
      </c>
      <c r="V73" s="338">
        <f t="shared" si="41"/>
        <v>0</v>
      </c>
      <c r="W73" s="344">
        <f t="shared" si="42"/>
        <v>0</v>
      </c>
      <c r="X73" s="338">
        <f t="shared" si="43"/>
        <v>0</v>
      </c>
      <c r="Y73" s="370">
        <f t="shared" si="44"/>
        <v>0</v>
      </c>
      <c r="Z73" s="371">
        <f t="shared" si="45"/>
        <v>0</v>
      </c>
    </row>
    <row r="74" spans="1:26" s="306" customFormat="1" ht="15" customHeight="1">
      <c r="A74" s="328">
        <v>38</v>
      </c>
      <c r="B74" s="372"/>
      <c r="C74" s="373"/>
      <c r="D74" s="691"/>
      <c r="E74" s="368"/>
      <c r="F74" s="369"/>
      <c r="G74" s="369"/>
      <c r="H74" s="342">
        <f t="shared" si="31"/>
        <v>0</v>
      </c>
      <c r="I74" s="335">
        <f t="shared" si="32"/>
        <v>0</v>
      </c>
      <c r="J74" s="336">
        <f t="shared" si="33"/>
        <v>0</v>
      </c>
      <c r="K74" s="340"/>
      <c r="L74" s="338">
        <f t="shared" si="34"/>
        <v>0</v>
      </c>
      <c r="M74" s="339"/>
      <c r="N74" s="336">
        <f t="shared" si="35"/>
        <v>0</v>
      </c>
      <c r="O74" s="340"/>
      <c r="P74" s="338">
        <f t="shared" si="36"/>
        <v>0</v>
      </c>
      <c r="Q74" s="339"/>
      <c r="R74" s="336">
        <f t="shared" si="37"/>
        <v>0</v>
      </c>
      <c r="S74" s="370">
        <f t="shared" si="38"/>
        <v>0</v>
      </c>
      <c r="T74" s="371">
        <f t="shared" si="39"/>
        <v>0</v>
      </c>
      <c r="U74" s="343">
        <f t="shared" si="40"/>
        <v>0</v>
      </c>
      <c r="V74" s="338">
        <f t="shared" si="41"/>
        <v>0</v>
      </c>
      <c r="W74" s="344">
        <f t="shared" si="42"/>
        <v>0</v>
      </c>
      <c r="X74" s="338">
        <f t="shared" si="43"/>
        <v>0</v>
      </c>
      <c r="Y74" s="370">
        <f t="shared" si="44"/>
        <v>0</v>
      </c>
      <c r="Z74" s="371">
        <f t="shared" si="45"/>
        <v>0</v>
      </c>
    </row>
    <row r="75" spans="1:26" s="306" customFormat="1" ht="15" customHeight="1">
      <c r="A75" s="328">
        <v>39</v>
      </c>
      <c r="B75" s="372"/>
      <c r="C75" s="373"/>
      <c r="D75" s="691"/>
      <c r="E75" s="368"/>
      <c r="F75" s="369"/>
      <c r="G75" s="369"/>
      <c r="H75" s="342">
        <f t="shared" si="31"/>
        <v>0</v>
      </c>
      <c r="I75" s="335">
        <f t="shared" si="32"/>
        <v>0</v>
      </c>
      <c r="J75" s="336">
        <f t="shared" si="33"/>
        <v>0</v>
      </c>
      <c r="K75" s="340"/>
      <c r="L75" s="338">
        <f t="shared" si="34"/>
        <v>0</v>
      </c>
      <c r="M75" s="339"/>
      <c r="N75" s="336">
        <f t="shared" si="35"/>
        <v>0</v>
      </c>
      <c r="O75" s="340"/>
      <c r="P75" s="338">
        <f t="shared" si="36"/>
        <v>0</v>
      </c>
      <c r="Q75" s="339"/>
      <c r="R75" s="336">
        <f t="shared" si="37"/>
        <v>0</v>
      </c>
      <c r="S75" s="370">
        <f t="shared" si="38"/>
        <v>0</v>
      </c>
      <c r="T75" s="371">
        <f t="shared" si="39"/>
        <v>0</v>
      </c>
      <c r="U75" s="343">
        <f t="shared" si="40"/>
        <v>0</v>
      </c>
      <c r="V75" s="338">
        <f t="shared" si="41"/>
        <v>0</v>
      </c>
      <c r="W75" s="344">
        <f t="shared" si="42"/>
        <v>0</v>
      </c>
      <c r="X75" s="338">
        <f t="shared" si="43"/>
        <v>0</v>
      </c>
      <c r="Y75" s="370">
        <f t="shared" si="44"/>
        <v>0</v>
      </c>
      <c r="Z75" s="371">
        <f t="shared" si="45"/>
        <v>0</v>
      </c>
    </row>
    <row r="76" spans="1:26" s="306" customFormat="1" ht="15" customHeight="1">
      <c r="A76" s="328">
        <v>40</v>
      </c>
      <c r="B76" s="372"/>
      <c r="C76" s="373"/>
      <c r="D76" s="691"/>
      <c r="E76" s="368"/>
      <c r="F76" s="369"/>
      <c r="G76" s="369"/>
      <c r="H76" s="342">
        <f t="shared" si="31"/>
        <v>0</v>
      </c>
      <c r="I76" s="335">
        <f t="shared" si="32"/>
        <v>0</v>
      </c>
      <c r="J76" s="336">
        <f t="shared" si="33"/>
        <v>0</v>
      </c>
      <c r="K76" s="340"/>
      <c r="L76" s="338">
        <f t="shared" si="34"/>
        <v>0</v>
      </c>
      <c r="M76" s="339"/>
      <c r="N76" s="336">
        <f t="shared" si="35"/>
        <v>0</v>
      </c>
      <c r="O76" s="340"/>
      <c r="P76" s="338">
        <f t="shared" si="36"/>
        <v>0</v>
      </c>
      <c r="Q76" s="339"/>
      <c r="R76" s="336">
        <f t="shared" si="37"/>
        <v>0</v>
      </c>
      <c r="S76" s="370">
        <f t="shared" si="38"/>
        <v>0</v>
      </c>
      <c r="T76" s="371">
        <f t="shared" si="39"/>
        <v>0</v>
      </c>
      <c r="U76" s="343">
        <f t="shared" si="40"/>
        <v>0</v>
      </c>
      <c r="V76" s="338">
        <f t="shared" si="41"/>
        <v>0</v>
      </c>
      <c r="W76" s="344">
        <f t="shared" si="42"/>
        <v>0</v>
      </c>
      <c r="X76" s="338">
        <f t="shared" si="43"/>
        <v>0</v>
      </c>
      <c r="Y76" s="370">
        <f t="shared" si="44"/>
        <v>0</v>
      </c>
      <c r="Z76" s="371">
        <f t="shared" si="45"/>
        <v>0</v>
      </c>
    </row>
    <row r="77" spans="1:26" s="306" customFormat="1" ht="15" customHeight="1" outlineLevel="1">
      <c r="A77" s="328">
        <v>41</v>
      </c>
      <c r="B77" s="372"/>
      <c r="C77" s="373"/>
      <c r="D77" s="691"/>
      <c r="E77" s="368"/>
      <c r="F77" s="369"/>
      <c r="G77" s="369"/>
      <c r="H77" s="342">
        <f t="shared" si="31"/>
        <v>0</v>
      </c>
      <c r="I77" s="335">
        <f t="shared" si="32"/>
        <v>0</v>
      </c>
      <c r="J77" s="336">
        <f t="shared" si="33"/>
        <v>0</v>
      </c>
      <c r="K77" s="340"/>
      <c r="L77" s="338">
        <f t="shared" si="34"/>
        <v>0</v>
      </c>
      <c r="M77" s="339"/>
      <c r="N77" s="336">
        <f t="shared" si="35"/>
        <v>0</v>
      </c>
      <c r="O77" s="340"/>
      <c r="P77" s="338">
        <f t="shared" si="36"/>
        <v>0</v>
      </c>
      <c r="Q77" s="339"/>
      <c r="R77" s="336">
        <f t="shared" si="37"/>
        <v>0</v>
      </c>
      <c r="S77" s="370">
        <f t="shared" si="38"/>
        <v>0</v>
      </c>
      <c r="T77" s="371">
        <f t="shared" si="39"/>
        <v>0</v>
      </c>
      <c r="U77" s="343">
        <f t="shared" si="40"/>
        <v>0</v>
      </c>
      <c r="V77" s="338">
        <f t="shared" si="41"/>
        <v>0</v>
      </c>
      <c r="W77" s="344">
        <f t="shared" si="42"/>
        <v>0</v>
      </c>
      <c r="X77" s="338">
        <f t="shared" si="43"/>
        <v>0</v>
      </c>
      <c r="Y77" s="370">
        <f t="shared" si="44"/>
        <v>0</v>
      </c>
      <c r="Z77" s="371">
        <f t="shared" si="45"/>
        <v>0</v>
      </c>
    </row>
    <row r="78" spans="1:26" s="306" customFormat="1" ht="15" customHeight="1" outlineLevel="1">
      <c r="A78" s="328">
        <v>42</v>
      </c>
      <c r="B78" s="372"/>
      <c r="C78" s="373"/>
      <c r="D78" s="691"/>
      <c r="E78" s="368"/>
      <c r="F78" s="369"/>
      <c r="G78" s="369"/>
      <c r="H78" s="342">
        <f t="shared" si="31"/>
        <v>0</v>
      </c>
      <c r="I78" s="335">
        <f t="shared" si="32"/>
        <v>0</v>
      </c>
      <c r="J78" s="336">
        <f t="shared" si="33"/>
        <v>0</v>
      </c>
      <c r="K78" s="340"/>
      <c r="L78" s="338">
        <f t="shared" si="34"/>
        <v>0</v>
      </c>
      <c r="M78" s="339"/>
      <c r="N78" s="336">
        <f t="shared" si="35"/>
        <v>0</v>
      </c>
      <c r="O78" s="340"/>
      <c r="P78" s="338">
        <f t="shared" si="36"/>
        <v>0</v>
      </c>
      <c r="Q78" s="339"/>
      <c r="R78" s="336">
        <f t="shared" si="37"/>
        <v>0</v>
      </c>
      <c r="S78" s="370">
        <f t="shared" si="38"/>
        <v>0</v>
      </c>
      <c r="T78" s="371">
        <f t="shared" si="39"/>
        <v>0</v>
      </c>
      <c r="U78" s="343">
        <f t="shared" si="40"/>
        <v>0</v>
      </c>
      <c r="V78" s="338">
        <f t="shared" si="41"/>
        <v>0</v>
      </c>
      <c r="W78" s="344">
        <f t="shared" si="42"/>
        <v>0</v>
      </c>
      <c r="X78" s="338">
        <f t="shared" si="43"/>
        <v>0</v>
      </c>
      <c r="Y78" s="370">
        <f t="shared" si="44"/>
        <v>0</v>
      </c>
      <c r="Z78" s="371">
        <f t="shared" si="45"/>
        <v>0</v>
      </c>
    </row>
    <row r="79" spans="1:26" s="306" customFormat="1" ht="15" customHeight="1" outlineLevel="1">
      <c r="A79" s="328">
        <v>43</v>
      </c>
      <c r="B79" s="372"/>
      <c r="C79" s="373"/>
      <c r="D79" s="691"/>
      <c r="E79" s="368"/>
      <c r="F79" s="369"/>
      <c r="G79" s="369"/>
      <c r="H79" s="342">
        <f t="shared" si="31"/>
        <v>0</v>
      </c>
      <c r="I79" s="335">
        <f t="shared" si="32"/>
        <v>0</v>
      </c>
      <c r="J79" s="336">
        <f t="shared" si="33"/>
        <v>0</v>
      </c>
      <c r="K79" s="340"/>
      <c r="L79" s="338">
        <f t="shared" si="34"/>
        <v>0</v>
      </c>
      <c r="M79" s="339"/>
      <c r="N79" s="336">
        <f t="shared" si="35"/>
        <v>0</v>
      </c>
      <c r="O79" s="340"/>
      <c r="P79" s="338">
        <f t="shared" si="36"/>
        <v>0</v>
      </c>
      <c r="Q79" s="339"/>
      <c r="R79" s="336">
        <f t="shared" si="37"/>
        <v>0</v>
      </c>
      <c r="S79" s="370">
        <f t="shared" si="38"/>
        <v>0</v>
      </c>
      <c r="T79" s="371">
        <f t="shared" si="39"/>
        <v>0</v>
      </c>
      <c r="U79" s="343">
        <f t="shared" si="40"/>
        <v>0</v>
      </c>
      <c r="V79" s="338">
        <f t="shared" si="41"/>
        <v>0</v>
      </c>
      <c r="W79" s="344">
        <f t="shared" si="42"/>
        <v>0</v>
      </c>
      <c r="X79" s="338">
        <f t="shared" si="43"/>
        <v>0</v>
      </c>
      <c r="Y79" s="370">
        <f t="shared" si="44"/>
        <v>0</v>
      </c>
      <c r="Z79" s="371">
        <f t="shared" si="45"/>
        <v>0</v>
      </c>
    </row>
    <row r="80" spans="1:26" s="306" customFormat="1" ht="15" customHeight="1" outlineLevel="1">
      <c r="A80" s="328">
        <v>44</v>
      </c>
      <c r="B80" s="372"/>
      <c r="C80" s="373"/>
      <c r="D80" s="691"/>
      <c r="E80" s="368"/>
      <c r="F80" s="369"/>
      <c r="G80" s="369"/>
      <c r="H80" s="342">
        <f t="shared" si="31"/>
        <v>0</v>
      </c>
      <c r="I80" s="335">
        <f t="shared" si="32"/>
        <v>0</v>
      </c>
      <c r="J80" s="336">
        <f t="shared" si="33"/>
        <v>0</v>
      </c>
      <c r="K80" s="340"/>
      <c r="L80" s="338">
        <f t="shared" si="34"/>
        <v>0</v>
      </c>
      <c r="M80" s="339"/>
      <c r="N80" s="336">
        <f t="shared" si="35"/>
        <v>0</v>
      </c>
      <c r="O80" s="340"/>
      <c r="P80" s="338">
        <f t="shared" si="36"/>
        <v>0</v>
      </c>
      <c r="Q80" s="339"/>
      <c r="R80" s="336">
        <f t="shared" si="37"/>
        <v>0</v>
      </c>
      <c r="S80" s="370">
        <f t="shared" si="38"/>
        <v>0</v>
      </c>
      <c r="T80" s="371">
        <f t="shared" si="39"/>
        <v>0</v>
      </c>
      <c r="U80" s="343">
        <f t="shared" si="40"/>
        <v>0</v>
      </c>
      <c r="V80" s="338">
        <f t="shared" si="41"/>
        <v>0</v>
      </c>
      <c r="W80" s="344">
        <f t="shared" si="42"/>
        <v>0</v>
      </c>
      <c r="X80" s="338">
        <f t="shared" si="43"/>
        <v>0</v>
      </c>
      <c r="Y80" s="370">
        <f t="shared" si="44"/>
        <v>0</v>
      </c>
      <c r="Z80" s="371">
        <f t="shared" si="45"/>
        <v>0</v>
      </c>
    </row>
    <row r="81" spans="1:26" s="306" customFormat="1" ht="15" customHeight="1" outlineLevel="1">
      <c r="A81" s="328">
        <v>45</v>
      </c>
      <c r="B81" s="372"/>
      <c r="C81" s="373"/>
      <c r="D81" s="691"/>
      <c r="E81" s="368"/>
      <c r="F81" s="369"/>
      <c r="G81" s="369"/>
      <c r="H81" s="342">
        <f t="shared" si="31"/>
        <v>0</v>
      </c>
      <c r="I81" s="335">
        <f t="shared" si="32"/>
        <v>0</v>
      </c>
      <c r="J81" s="336">
        <f t="shared" si="33"/>
        <v>0</v>
      </c>
      <c r="K81" s="340"/>
      <c r="L81" s="338">
        <f t="shared" si="34"/>
        <v>0</v>
      </c>
      <c r="M81" s="339"/>
      <c r="N81" s="336">
        <f t="shared" si="35"/>
        <v>0</v>
      </c>
      <c r="O81" s="340"/>
      <c r="P81" s="338">
        <f t="shared" si="36"/>
        <v>0</v>
      </c>
      <c r="Q81" s="339"/>
      <c r="R81" s="336">
        <f t="shared" si="37"/>
        <v>0</v>
      </c>
      <c r="S81" s="370">
        <f t="shared" si="38"/>
        <v>0</v>
      </c>
      <c r="T81" s="371">
        <f t="shared" si="39"/>
        <v>0</v>
      </c>
      <c r="U81" s="343">
        <f t="shared" si="40"/>
        <v>0</v>
      </c>
      <c r="V81" s="338">
        <f t="shared" si="41"/>
        <v>0</v>
      </c>
      <c r="W81" s="344">
        <f t="shared" si="42"/>
        <v>0</v>
      </c>
      <c r="X81" s="338">
        <f t="shared" si="43"/>
        <v>0</v>
      </c>
      <c r="Y81" s="370">
        <f t="shared" si="44"/>
        <v>0</v>
      </c>
      <c r="Z81" s="371">
        <f t="shared" si="45"/>
        <v>0</v>
      </c>
    </row>
    <row r="82" spans="1:26" s="306" customFormat="1" ht="15" customHeight="1" outlineLevel="1">
      <c r="A82" s="328">
        <v>46</v>
      </c>
      <c r="B82" s="372"/>
      <c r="C82" s="373"/>
      <c r="D82" s="691"/>
      <c r="E82" s="368"/>
      <c r="F82" s="369"/>
      <c r="G82" s="369"/>
      <c r="H82" s="342">
        <f t="shared" si="31"/>
        <v>0</v>
      </c>
      <c r="I82" s="335">
        <f t="shared" si="32"/>
        <v>0</v>
      </c>
      <c r="J82" s="336">
        <f t="shared" si="33"/>
        <v>0</v>
      </c>
      <c r="K82" s="340"/>
      <c r="L82" s="338">
        <f t="shared" si="34"/>
        <v>0</v>
      </c>
      <c r="M82" s="339"/>
      <c r="N82" s="336">
        <f t="shared" si="35"/>
        <v>0</v>
      </c>
      <c r="O82" s="340"/>
      <c r="P82" s="338">
        <f t="shared" si="36"/>
        <v>0</v>
      </c>
      <c r="Q82" s="339"/>
      <c r="R82" s="336">
        <f t="shared" si="37"/>
        <v>0</v>
      </c>
      <c r="S82" s="370">
        <f t="shared" si="38"/>
        <v>0</v>
      </c>
      <c r="T82" s="371">
        <f t="shared" si="39"/>
        <v>0</v>
      </c>
      <c r="U82" s="343">
        <f t="shared" si="40"/>
        <v>0</v>
      </c>
      <c r="V82" s="338">
        <f t="shared" si="41"/>
        <v>0</v>
      </c>
      <c r="W82" s="344">
        <f t="shared" si="42"/>
        <v>0</v>
      </c>
      <c r="X82" s="338">
        <f t="shared" si="43"/>
        <v>0</v>
      </c>
      <c r="Y82" s="370">
        <f t="shared" si="44"/>
        <v>0</v>
      </c>
      <c r="Z82" s="371">
        <f t="shared" si="45"/>
        <v>0</v>
      </c>
    </row>
    <row r="83" spans="1:26" s="306" customFormat="1" ht="15" customHeight="1" outlineLevel="1">
      <c r="A83" s="328">
        <v>47</v>
      </c>
      <c r="B83" s="372"/>
      <c r="C83" s="373"/>
      <c r="D83" s="691"/>
      <c r="E83" s="368"/>
      <c r="F83" s="369"/>
      <c r="G83" s="369"/>
      <c r="H83" s="342">
        <f t="shared" si="31"/>
        <v>0</v>
      </c>
      <c r="I83" s="335">
        <f t="shared" si="32"/>
        <v>0</v>
      </c>
      <c r="J83" s="336">
        <f t="shared" si="33"/>
        <v>0</v>
      </c>
      <c r="K83" s="340"/>
      <c r="L83" s="338">
        <f t="shared" si="34"/>
        <v>0</v>
      </c>
      <c r="M83" s="339"/>
      <c r="N83" s="336">
        <f t="shared" si="35"/>
        <v>0</v>
      </c>
      <c r="O83" s="340"/>
      <c r="P83" s="338">
        <f t="shared" si="36"/>
        <v>0</v>
      </c>
      <c r="Q83" s="339"/>
      <c r="R83" s="336">
        <f t="shared" si="37"/>
        <v>0</v>
      </c>
      <c r="S83" s="370">
        <f t="shared" si="38"/>
        <v>0</v>
      </c>
      <c r="T83" s="371">
        <f t="shared" si="39"/>
        <v>0</v>
      </c>
      <c r="U83" s="343">
        <f t="shared" si="40"/>
        <v>0</v>
      </c>
      <c r="V83" s="338">
        <f t="shared" si="41"/>
        <v>0</v>
      </c>
      <c r="W83" s="344">
        <f t="shared" si="42"/>
        <v>0</v>
      </c>
      <c r="X83" s="338">
        <f t="shared" si="43"/>
        <v>0</v>
      </c>
      <c r="Y83" s="370">
        <f t="shared" si="44"/>
        <v>0</v>
      </c>
      <c r="Z83" s="371">
        <f t="shared" si="45"/>
        <v>0</v>
      </c>
    </row>
    <row r="84" spans="1:26" s="306" customFormat="1" ht="15" customHeight="1" outlineLevel="1">
      <c r="A84" s="328">
        <v>48</v>
      </c>
      <c r="B84" s="372"/>
      <c r="C84" s="373"/>
      <c r="D84" s="691"/>
      <c r="E84" s="368"/>
      <c r="F84" s="369"/>
      <c r="G84" s="369"/>
      <c r="H84" s="342">
        <f t="shared" si="31"/>
        <v>0</v>
      </c>
      <c r="I84" s="335">
        <f t="shared" si="32"/>
        <v>0</v>
      </c>
      <c r="J84" s="336">
        <f t="shared" si="33"/>
        <v>0</v>
      </c>
      <c r="K84" s="340"/>
      <c r="L84" s="338">
        <f t="shared" si="34"/>
        <v>0</v>
      </c>
      <c r="M84" s="339"/>
      <c r="N84" s="336">
        <f t="shared" si="35"/>
        <v>0</v>
      </c>
      <c r="O84" s="340"/>
      <c r="P84" s="338">
        <f t="shared" si="36"/>
        <v>0</v>
      </c>
      <c r="Q84" s="339"/>
      <c r="R84" s="336">
        <f t="shared" si="37"/>
        <v>0</v>
      </c>
      <c r="S84" s="370">
        <f t="shared" si="38"/>
        <v>0</v>
      </c>
      <c r="T84" s="371">
        <f t="shared" si="39"/>
        <v>0</v>
      </c>
      <c r="U84" s="343">
        <f t="shared" si="40"/>
        <v>0</v>
      </c>
      <c r="V84" s="338">
        <f t="shared" si="41"/>
        <v>0</v>
      </c>
      <c r="W84" s="344">
        <f t="shared" si="42"/>
        <v>0</v>
      </c>
      <c r="X84" s="338">
        <f t="shared" si="43"/>
        <v>0</v>
      </c>
      <c r="Y84" s="370">
        <f t="shared" si="44"/>
        <v>0</v>
      </c>
      <c r="Z84" s="371">
        <f t="shared" si="45"/>
        <v>0</v>
      </c>
    </row>
    <row r="85" spans="1:26" s="306" customFormat="1" ht="15" customHeight="1" outlineLevel="1">
      <c r="A85" s="328">
        <v>49</v>
      </c>
      <c r="B85" s="372"/>
      <c r="C85" s="373"/>
      <c r="D85" s="691"/>
      <c r="E85" s="368"/>
      <c r="F85" s="369"/>
      <c r="G85" s="369"/>
      <c r="H85" s="342">
        <f t="shared" si="31"/>
        <v>0</v>
      </c>
      <c r="I85" s="335">
        <f t="shared" si="32"/>
        <v>0</v>
      </c>
      <c r="J85" s="336">
        <f t="shared" si="33"/>
        <v>0</v>
      </c>
      <c r="K85" s="340"/>
      <c r="L85" s="338">
        <f t="shared" si="34"/>
        <v>0</v>
      </c>
      <c r="M85" s="339"/>
      <c r="N85" s="336">
        <f t="shared" si="35"/>
        <v>0</v>
      </c>
      <c r="O85" s="340"/>
      <c r="P85" s="338">
        <f t="shared" si="36"/>
        <v>0</v>
      </c>
      <c r="Q85" s="339"/>
      <c r="R85" s="336">
        <f t="shared" si="37"/>
        <v>0</v>
      </c>
      <c r="S85" s="370">
        <f t="shared" si="38"/>
        <v>0</v>
      </c>
      <c r="T85" s="371">
        <f t="shared" si="39"/>
        <v>0</v>
      </c>
      <c r="U85" s="343">
        <f t="shared" si="40"/>
        <v>0</v>
      </c>
      <c r="V85" s="338">
        <f t="shared" si="41"/>
        <v>0</v>
      </c>
      <c r="W85" s="344">
        <f t="shared" si="42"/>
        <v>0</v>
      </c>
      <c r="X85" s="338">
        <f t="shared" si="43"/>
        <v>0</v>
      </c>
      <c r="Y85" s="370">
        <f t="shared" si="44"/>
        <v>0</v>
      </c>
      <c r="Z85" s="371">
        <f t="shared" si="45"/>
        <v>0</v>
      </c>
    </row>
    <row r="86" spans="1:26" s="306" customFormat="1" ht="15" customHeight="1" outlineLevel="1">
      <c r="A86" s="328">
        <v>50</v>
      </c>
      <c r="B86" s="372"/>
      <c r="C86" s="373"/>
      <c r="D86" s="691"/>
      <c r="E86" s="368"/>
      <c r="F86" s="369"/>
      <c r="G86" s="369"/>
      <c r="H86" s="342">
        <f t="shared" si="31"/>
        <v>0</v>
      </c>
      <c r="I86" s="335">
        <f t="shared" si="32"/>
        <v>0</v>
      </c>
      <c r="J86" s="336">
        <f t="shared" si="33"/>
        <v>0</v>
      </c>
      <c r="K86" s="340"/>
      <c r="L86" s="338">
        <f t="shared" si="34"/>
        <v>0</v>
      </c>
      <c r="M86" s="339"/>
      <c r="N86" s="336">
        <f t="shared" si="35"/>
        <v>0</v>
      </c>
      <c r="O86" s="340"/>
      <c r="P86" s="338">
        <f t="shared" si="36"/>
        <v>0</v>
      </c>
      <c r="Q86" s="339"/>
      <c r="R86" s="336">
        <f t="shared" si="37"/>
        <v>0</v>
      </c>
      <c r="S86" s="370">
        <f t="shared" si="38"/>
        <v>0</v>
      </c>
      <c r="T86" s="371">
        <f t="shared" si="39"/>
        <v>0</v>
      </c>
      <c r="U86" s="343">
        <f t="shared" si="40"/>
        <v>0</v>
      </c>
      <c r="V86" s="338">
        <f t="shared" si="41"/>
        <v>0</v>
      </c>
      <c r="W86" s="344">
        <f t="shared" si="42"/>
        <v>0</v>
      </c>
      <c r="X86" s="338">
        <f t="shared" si="43"/>
        <v>0</v>
      </c>
      <c r="Y86" s="370">
        <f t="shared" si="44"/>
        <v>0</v>
      </c>
      <c r="Z86" s="371">
        <f t="shared" si="45"/>
        <v>0</v>
      </c>
    </row>
    <row r="87" spans="1:26" s="306" customFormat="1" ht="15" customHeight="1" outlineLevel="1">
      <c r="A87" s="328">
        <v>51</v>
      </c>
      <c r="B87" s="372"/>
      <c r="C87" s="373"/>
      <c r="D87" s="691"/>
      <c r="E87" s="368"/>
      <c r="F87" s="369"/>
      <c r="G87" s="369"/>
      <c r="H87" s="342">
        <f t="shared" si="31"/>
        <v>0</v>
      </c>
      <c r="I87" s="335">
        <f t="shared" si="32"/>
        <v>0</v>
      </c>
      <c r="J87" s="336">
        <f t="shared" si="33"/>
        <v>0</v>
      </c>
      <c r="K87" s="340"/>
      <c r="L87" s="338">
        <f t="shared" si="34"/>
        <v>0</v>
      </c>
      <c r="M87" s="339"/>
      <c r="N87" s="336">
        <f t="shared" si="35"/>
        <v>0</v>
      </c>
      <c r="O87" s="340"/>
      <c r="P87" s="338">
        <f t="shared" si="36"/>
        <v>0</v>
      </c>
      <c r="Q87" s="339"/>
      <c r="R87" s="336">
        <f t="shared" si="37"/>
        <v>0</v>
      </c>
      <c r="S87" s="370">
        <f t="shared" si="38"/>
        <v>0</v>
      </c>
      <c r="T87" s="371">
        <f t="shared" si="39"/>
        <v>0</v>
      </c>
      <c r="U87" s="343">
        <f t="shared" si="40"/>
        <v>0</v>
      </c>
      <c r="V87" s="338">
        <f t="shared" si="41"/>
        <v>0</v>
      </c>
      <c r="W87" s="344">
        <f t="shared" si="42"/>
        <v>0</v>
      </c>
      <c r="X87" s="338">
        <f t="shared" si="43"/>
        <v>0</v>
      </c>
      <c r="Y87" s="370">
        <f t="shared" si="44"/>
        <v>0</v>
      </c>
      <c r="Z87" s="371">
        <f t="shared" si="45"/>
        <v>0</v>
      </c>
    </row>
    <row r="88" spans="1:26" s="306" customFormat="1" ht="15" customHeight="1" outlineLevel="1">
      <c r="A88" s="328">
        <v>52</v>
      </c>
      <c r="B88" s="372"/>
      <c r="C88" s="373"/>
      <c r="D88" s="691"/>
      <c r="E88" s="368"/>
      <c r="F88" s="369"/>
      <c r="G88" s="369"/>
      <c r="H88" s="342">
        <f t="shared" si="31"/>
        <v>0</v>
      </c>
      <c r="I88" s="335">
        <f t="shared" si="32"/>
        <v>0</v>
      </c>
      <c r="J88" s="336">
        <f t="shared" si="33"/>
        <v>0</v>
      </c>
      <c r="K88" s="340"/>
      <c r="L88" s="338">
        <f t="shared" si="34"/>
        <v>0</v>
      </c>
      <c r="M88" s="339"/>
      <c r="N88" s="336">
        <f t="shared" si="35"/>
        <v>0</v>
      </c>
      <c r="O88" s="340"/>
      <c r="P88" s="338">
        <f t="shared" si="36"/>
        <v>0</v>
      </c>
      <c r="Q88" s="339"/>
      <c r="R88" s="336">
        <f t="shared" si="37"/>
        <v>0</v>
      </c>
      <c r="S88" s="370">
        <f t="shared" si="38"/>
        <v>0</v>
      </c>
      <c r="T88" s="371">
        <f t="shared" si="39"/>
        <v>0</v>
      </c>
      <c r="U88" s="343">
        <f t="shared" si="40"/>
        <v>0</v>
      </c>
      <c r="V88" s="338">
        <f t="shared" si="41"/>
        <v>0</v>
      </c>
      <c r="W88" s="344">
        <f t="shared" si="42"/>
        <v>0</v>
      </c>
      <c r="X88" s="338">
        <f t="shared" si="43"/>
        <v>0</v>
      </c>
      <c r="Y88" s="370">
        <f t="shared" si="44"/>
        <v>0</v>
      </c>
      <c r="Z88" s="371">
        <f t="shared" si="45"/>
        <v>0</v>
      </c>
    </row>
    <row r="89" spans="1:26" s="306" customFormat="1" ht="15" customHeight="1" outlineLevel="1">
      <c r="A89" s="328">
        <v>53</v>
      </c>
      <c r="B89" s="372"/>
      <c r="C89" s="373"/>
      <c r="D89" s="691"/>
      <c r="E89" s="368"/>
      <c r="F89" s="369"/>
      <c r="G89" s="369"/>
      <c r="H89" s="342">
        <f t="shared" si="31"/>
        <v>0</v>
      </c>
      <c r="I89" s="335">
        <f t="shared" si="32"/>
        <v>0</v>
      </c>
      <c r="J89" s="336">
        <f t="shared" si="33"/>
        <v>0</v>
      </c>
      <c r="K89" s="340"/>
      <c r="L89" s="338">
        <f t="shared" si="34"/>
        <v>0</v>
      </c>
      <c r="M89" s="339"/>
      <c r="N89" s="336">
        <f t="shared" si="35"/>
        <v>0</v>
      </c>
      <c r="O89" s="340"/>
      <c r="P89" s="338">
        <f t="shared" si="36"/>
        <v>0</v>
      </c>
      <c r="Q89" s="339"/>
      <c r="R89" s="336">
        <f t="shared" si="37"/>
        <v>0</v>
      </c>
      <c r="S89" s="370">
        <f t="shared" si="38"/>
        <v>0</v>
      </c>
      <c r="T89" s="371">
        <f t="shared" si="39"/>
        <v>0</v>
      </c>
      <c r="U89" s="343">
        <f t="shared" si="40"/>
        <v>0</v>
      </c>
      <c r="V89" s="338">
        <f t="shared" si="41"/>
        <v>0</v>
      </c>
      <c r="W89" s="344">
        <f t="shared" si="42"/>
        <v>0</v>
      </c>
      <c r="X89" s="338">
        <f t="shared" si="43"/>
        <v>0</v>
      </c>
      <c r="Y89" s="370">
        <f t="shared" si="44"/>
        <v>0</v>
      </c>
      <c r="Z89" s="371">
        <f t="shared" si="45"/>
        <v>0</v>
      </c>
    </row>
    <row r="90" spans="1:26" s="306" customFormat="1" ht="15" customHeight="1" outlineLevel="1">
      <c r="A90" s="328">
        <v>54</v>
      </c>
      <c r="B90" s="372"/>
      <c r="C90" s="373"/>
      <c r="D90" s="691"/>
      <c r="E90" s="368"/>
      <c r="F90" s="369"/>
      <c r="G90" s="369"/>
      <c r="H90" s="342">
        <f t="shared" si="31"/>
        <v>0</v>
      </c>
      <c r="I90" s="335">
        <f t="shared" si="32"/>
        <v>0</v>
      </c>
      <c r="J90" s="336">
        <f t="shared" si="33"/>
        <v>0</v>
      </c>
      <c r="K90" s="340"/>
      <c r="L90" s="338">
        <f t="shared" si="34"/>
        <v>0</v>
      </c>
      <c r="M90" s="339"/>
      <c r="N90" s="336">
        <f t="shared" si="35"/>
        <v>0</v>
      </c>
      <c r="O90" s="340"/>
      <c r="P90" s="338">
        <f t="shared" si="36"/>
        <v>0</v>
      </c>
      <c r="Q90" s="339"/>
      <c r="R90" s="336">
        <f t="shared" si="37"/>
        <v>0</v>
      </c>
      <c r="S90" s="370">
        <f t="shared" si="38"/>
        <v>0</v>
      </c>
      <c r="T90" s="371">
        <f t="shared" si="39"/>
        <v>0</v>
      </c>
      <c r="U90" s="343">
        <f t="shared" si="40"/>
        <v>0</v>
      </c>
      <c r="V90" s="338">
        <f t="shared" si="41"/>
        <v>0</v>
      </c>
      <c r="W90" s="344">
        <f t="shared" si="42"/>
        <v>0</v>
      </c>
      <c r="X90" s="338">
        <f t="shared" si="43"/>
        <v>0</v>
      </c>
      <c r="Y90" s="370">
        <f t="shared" si="44"/>
        <v>0</v>
      </c>
      <c r="Z90" s="371">
        <f t="shared" si="45"/>
        <v>0</v>
      </c>
    </row>
    <row r="91" spans="1:26" s="306" customFormat="1" ht="15" customHeight="1" outlineLevel="1">
      <c r="A91" s="328">
        <v>55</v>
      </c>
      <c r="B91" s="372"/>
      <c r="C91" s="373"/>
      <c r="D91" s="691"/>
      <c r="E91" s="368"/>
      <c r="F91" s="369"/>
      <c r="G91" s="369"/>
      <c r="H91" s="342">
        <f t="shared" si="31"/>
        <v>0</v>
      </c>
      <c r="I91" s="335">
        <f t="shared" si="32"/>
        <v>0</v>
      </c>
      <c r="J91" s="336">
        <f t="shared" si="33"/>
        <v>0</v>
      </c>
      <c r="K91" s="340"/>
      <c r="L91" s="338">
        <f t="shared" si="34"/>
        <v>0</v>
      </c>
      <c r="M91" s="339"/>
      <c r="N91" s="336">
        <f t="shared" si="35"/>
        <v>0</v>
      </c>
      <c r="O91" s="340"/>
      <c r="P91" s="338">
        <f t="shared" si="36"/>
        <v>0</v>
      </c>
      <c r="Q91" s="339"/>
      <c r="R91" s="336">
        <f t="shared" si="37"/>
        <v>0</v>
      </c>
      <c r="S91" s="370">
        <f t="shared" si="38"/>
        <v>0</v>
      </c>
      <c r="T91" s="371">
        <f t="shared" si="39"/>
        <v>0</v>
      </c>
      <c r="U91" s="343">
        <f t="shared" si="40"/>
        <v>0</v>
      </c>
      <c r="V91" s="338">
        <f t="shared" si="41"/>
        <v>0</v>
      </c>
      <c r="W91" s="344">
        <f t="shared" si="42"/>
        <v>0</v>
      </c>
      <c r="X91" s="338">
        <f t="shared" si="43"/>
        <v>0</v>
      </c>
      <c r="Y91" s="370">
        <f t="shared" si="44"/>
        <v>0</v>
      </c>
      <c r="Z91" s="371">
        <f t="shared" si="45"/>
        <v>0</v>
      </c>
    </row>
    <row r="92" spans="1:26" s="306" customFormat="1" ht="15" customHeight="1" outlineLevel="1">
      <c r="A92" s="328">
        <v>56</v>
      </c>
      <c r="B92" s="372"/>
      <c r="C92" s="373"/>
      <c r="D92" s="691"/>
      <c r="E92" s="368"/>
      <c r="F92" s="369"/>
      <c r="G92" s="369"/>
      <c r="H92" s="342">
        <f t="shared" si="31"/>
        <v>0</v>
      </c>
      <c r="I92" s="335">
        <f t="shared" si="32"/>
        <v>0</v>
      </c>
      <c r="J92" s="336">
        <f t="shared" si="33"/>
        <v>0</v>
      </c>
      <c r="K92" s="340"/>
      <c r="L92" s="338">
        <f t="shared" si="34"/>
        <v>0</v>
      </c>
      <c r="M92" s="339"/>
      <c r="N92" s="336">
        <f t="shared" si="35"/>
        <v>0</v>
      </c>
      <c r="O92" s="340"/>
      <c r="P92" s="338">
        <f t="shared" si="36"/>
        <v>0</v>
      </c>
      <c r="Q92" s="339"/>
      <c r="R92" s="336">
        <f t="shared" si="37"/>
        <v>0</v>
      </c>
      <c r="S92" s="370">
        <f t="shared" si="38"/>
        <v>0</v>
      </c>
      <c r="T92" s="371">
        <f t="shared" si="39"/>
        <v>0</v>
      </c>
      <c r="U92" s="343">
        <f t="shared" si="40"/>
        <v>0</v>
      </c>
      <c r="V92" s="338">
        <f t="shared" si="41"/>
        <v>0</v>
      </c>
      <c r="W92" s="344">
        <f t="shared" si="42"/>
        <v>0</v>
      </c>
      <c r="X92" s="338">
        <f t="shared" si="43"/>
        <v>0</v>
      </c>
      <c r="Y92" s="370">
        <f t="shared" si="44"/>
        <v>0</v>
      </c>
      <c r="Z92" s="371">
        <f t="shared" si="45"/>
        <v>0</v>
      </c>
    </row>
    <row r="93" spans="1:26" s="306" customFormat="1" ht="15" customHeight="1" outlineLevel="1">
      <c r="A93" s="328">
        <v>57</v>
      </c>
      <c r="B93" s="372"/>
      <c r="C93" s="373"/>
      <c r="D93" s="691"/>
      <c r="E93" s="368"/>
      <c r="F93" s="369"/>
      <c r="G93" s="369"/>
      <c r="H93" s="342">
        <f t="shared" si="31"/>
        <v>0</v>
      </c>
      <c r="I93" s="335">
        <f t="shared" si="32"/>
        <v>0</v>
      </c>
      <c r="J93" s="336">
        <f t="shared" si="33"/>
        <v>0</v>
      </c>
      <c r="K93" s="340"/>
      <c r="L93" s="338">
        <f t="shared" si="34"/>
        <v>0</v>
      </c>
      <c r="M93" s="339"/>
      <c r="N93" s="336">
        <f t="shared" si="35"/>
        <v>0</v>
      </c>
      <c r="O93" s="340"/>
      <c r="P93" s="338">
        <f t="shared" si="36"/>
        <v>0</v>
      </c>
      <c r="Q93" s="339"/>
      <c r="R93" s="336">
        <f t="shared" si="37"/>
        <v>0</v>
      </c>
      <c r="S93" s="370">
        <f t="shared" si="38"/>
        <v>0</v>
      </c>
      <c r="T93" s="371">
        <f t="shared" si="39"/>
        <v>0</v>
      </c>
      <c r="U93" s="343">
        <f t="shared" si="40"/>
        <v>0</v>
      </c>
      <c r="V93" s="338">
        <f t="shared" si="41"/>
        <v>0</v>
      </c>
      <c r="W93" s="344">
        <f t="shared" si="42"/>
        <v>0</v>
      </c>
      <c r="X93" s="338">
        <f t="shared" si="43"/>
        <v>0</v>
      </c>
      <c r="Y93" s="370">
        <f t="shared" si="44"/>
        <v>0</v>
      </c>
      <c r="Z93" s="371">
        <f t="shared" si="45"/>
        <v>0</v>
      </c>
    </row>
    <row r="94" spans="1:26" s="306" customFormat="1" ht="15" customHeight="1" outlineLevel="1">
      <c r="A94" s="328">
        <v>58</v>
      </c>
      <c r="B94" s="372"/>
      <c r="C94" s="373"/>
      <c r="D94" s="691"/>
      <c r="E94" s="368"/>
      <c r="F94" s="369"/>
      <c r="G94" s="369"/>
      <c r="H94" s="342">
        <f t="shared" si="31"/>
        <v>0</v>
      </c>
      <c r="I94" s="335">
        <f t="shared" si="32"/>
        <v>0</v>
      </c>
      <c r="J94" s="336">
        <f t="shared" si="33"/>
        <v>0</v>
      </c>
      <c r="K94" s="340"/>
      <c r="L94" s="338">
        <f t="shared" si="34"/>
        <v>0</v>
      </c>
      <c r="M94" s="339"/>
      <c r="N94" s="336">
        <f t="shared" si="35"/>
        <v>0</v>
      </c>
      <c r="O94" s="340"/>
      <c r="P94" s="338">
        <f t="shared" si="36"/>
        <v>0</v>
      </c>
      <c r="Q94" s="339"/>
      <c r="R94" s="336">
        <f t="shared" si="37"/>
        <v>0</v>
      </c>
      <c r="S94" s="370">
        <f t="shared" si="38"/>
        <v>0</v>
      </c>
      <c r="T94" s="371">
        <f t="shared" si="39"/>
        <v>0</v>
      </c>
      <c r="U94" s="343">
        <f t="shared" si="40"/>
        <v>0</v>
      </c>
      <c r="V94" s="338">
        <f t="shared" si="41"/>
        <v>0</v>
      </c>
      <c r="W94" s="344">
        <f t="shared" si="42"/>
        <v>0</v>
      </c>
      <c r="X94" s="338">
        <f t="shared" si="43"/>
        <v>0</v>
      </c>
      <c r="Y94" s="370">
        <f t="shared" si="44"/>
        <v>0</v>
      </c>
      <c r="Z94" s="371">
        <f t="shared" si="45"/>
        <v>0</v>
      </c>
    </row>
    <row r="95" spans="1:26" s="306" customFormat="1" ht="15" customHeight="1" outlineLevel="1">
      <c r="A95" s="328">
        <v>59</v>
      </c>
      <c r="B95" s="372"/>
      <c r="C95" s="373"/>
      <c r="D95" s="691"/>
      <c r="E95" s="368"/>
      <c r="F95" s="369"/>
      <c r="G95" s="369"/>
      <c r="H95" s="342">
        <f t="shared" si="31"/>
        <v>0</v>
      </c>
      <c r="I95" s="335">
        <f t="shared" si="32"/>
        <v>0</v>
      </c>
      <c r="J95" s="336">
        <f t="shared" si="33"/>
        <v>0</v>
      </c>
      <c r="K95" s="340"/>
      <c r="L95" s="338">
        <f t="shared" si="34"/>
        <v>0</v>
      </c>
      <c r="M95" s="339"/>
      <c r="N95" s="336">
        <f t="shared" si="35"/>
        <v>0</v>
      </c>
      <c r="O95" s="340"/>
      <c r="P95" s="338">
        <f t="shared" si="36"/>
        <v>0</v>
      </c>
      <c r="Q95" s="339"/>
      <c r="R95" s="336">
        <f t="shared" si="37"/>
        <v>0</v>
      </c>
      <c r="S95" s="370">
        <f t="shared" si="38"/>
        <v>0</v>
      </c>
      <c r="T95" s="371">
        <f t="shared" si="39"/>
        <v>0</v>
      </c>
      <c r="U95" s="343">
        <f t="shared" si="40"/>
        <v>0</v>
      </c>
      <c r="V95" s="338">
        <f t="shared" si="41"/>
        <v>0</v>
      </c>
      <c r="W95" s="344">
        <f t="shared" si="42"/>
        <v>0</v>
      </c>
      <c r="X95" s="338">
        <f t="shared" si="43"/>
        <v>0</v>
      </c>
      <c r="Y95" s="370">
        <f t="shared" si="44"/>
        <v>0</v>
      </c>
      <c r="Z95" s="371">
        <f t="shared" si="45"/>
        <v>0</v>
      </c>
    </row>
    <row r="96" spans="1:26" s="379" customFormat="1" ht="15" customHeight="1" outlineLevel="1">
      <c r="A96" s="328">
        <v>60</v>
      </c>
      <c r="B96" s="374"/>
      <c r="C96" s="375"/>
      <c r="D96" s="692"/>
      <c r="E96" s="376"/>
      <c r="F96" s="377"/>
      <c r="G96" s="377"/>
      <c r="H96" s="342">
        <f t="shared" si="31"/>
        <v>0</v>
      </c>
      <c r="I96" s="378">
        <f t="shared" si="32"/>
        <v>0</v>
      </c>
      <c r="J96" s="336">
        <f t="shared" si="33"/>
        <v>0</v>
      </c>
      <c r="K96" s="340"/>
      <c r="L96" s="338">
        <f t="shared" si="34"/>
        <v>0</v>
      </c>
      <c r="M96" s="339"/>
      <c r="N96" s="336">
        <f t="shared" si="35"/>
        <v>0</v>
      </c>
      <c r="O96" s="340"/>
      <c r="P96" s="338">
        <f t="shared" si="36"/>
        <v>0</v>
      </c>
      <c r="Q96" s="339"/>
      <c r="R96" s="336">
        <f t="shared" si="37"/>
        <v>0</v>
      </c>
      <c r="S96" s="370">
        <f t="shared" si="38"/>
        <v>0</v>
      </c>
      <c r="T96" s="371">
        <f t="shared" si="39"/>
        <v>0</v>
      </c>
      <c r="U96" s="343">
        <f t="shared" si="40"/>
        <v>0</v>
      </c>
      <c r="V96" s="338">
        <f t="shared" si="41"/>
        <v>0</v>
      </c>
      <c r="W96" s="344">
        <f t="shared" si="42"/>
        <v>0</v>
      </c>
      <c r="X96" s="338">
        <f t="shared" si="43"/>
        <v>0</v>
      </c>
      <c r="Y96" s="370">
        <f t="shared" si="44"/>
        <v>0</v>
      </c>
      <c r="Z96" s="371">
        <f t="shared" si="45"/>
        <v>0</v>
      </c>
    </row>
    <row r="97" spans="1:26" s="306" customFormat="1" ht="24.75" customHeight="1">
      <c r="A97" s="755" t="s">
        <v>87</v>
      </c>
      <c r="B97" s="755"/>
      <c r="C97" s="755"/>
      <c r="D97" s="755"/>
      <c r="E97" s="755"/>
      <c r="F97" s="755"/>
      <c r="G97" s="755"/>
      <c r="H97" s="755"/>
      <c r="I97" s="755"/>
      <c r="J97" s="755"/>
      <c r="K97" s="755"/>
      <c r="L97" s="755"/>
      <c r="M97" s="755"/>
      <c r="N97" s="755"/>
      <c r="O97" s="755"/>
      <c r="P97" s="755"/>
      <c r="Q97" s="755"/>
      <c r="R97" s="755"/>
      <c r="S97" s="380">
        <f t="shared" ref="S97:X97" si="46">SUM(S5,S36)</f>
        <v>0</v>
      </c>
      <c r="T97" s="380">
        <f t="shared" si="46"/>
        <v>0</v>
      </c>
      <c r="U97" s="381">
        <f t="shared" si="46"/>
        <v>0</v>
      </c>
      <c r="V97" s="381">
        <f t="shared" si="46"/>
        <v>0</v>
      </c>
      <c r="W97" s="381">
        <f t="shared" si="46"/>
        <v>0</v>
      </c>
      <c r="X97" s="381">
        <f t="shared" si="46"/>
        <v>0</v>
      </c>
      <c r="Y97" s="380">
        <f>ROUND(SUM(Y5,Y36),0)</f>
        <v>0</v>
      </c>
      <c r="Z97" s="382">
        <f>ROUND(SUM(Z5,Z36),0)</f>
        <v>0</v>
      </c>
    </row>
    <row r="98" spans="1:26" s="384" customFormat="1" ht="24.75" customHeight="1">
      <c r="A98" s="747" t="s">
        <v>603</v>
      </c>
      <c r="B98" s="747"/>
      <c r="C98" s="747"/>
      <c r="D98" s="747"/>
      <c r="E98" s="747"/>
      <c r="F98" s="747"/>
      <c r="G98" s="747"/>
      <c r="H98" s="747"/>
      <c r="I98" s="747"/>
      <c r="J98" s="747"/>
      <c r="K98" s="747"/>
      <c r="L98" s="747"/>
      <c r="M98" s="747"/>
      <c r="N98" s="747"/>
      <c r="O98" s="747"/>
      <c r="P98" s="747"/>
      <c r="Q98" s="747"/>
      <c r="R98" s="747"/>
      <c r="S98" s="273">
        <f t="shared" ref="S98:X98" si="47">S97*0.2409</f>
        <v>0</v>
      </c>
      <c r="T98" s="273">
        <f t="shared" si="47"/>
        <v>0</v>
      </c>
      <c r="U98" s="383">
        <f t="shared" si="47"/>
        <v>0</v>
      </c>
      <c r="V98" s="383">
        <f t="shared" si="47"/>
        <v>0</v>
      </c>
      <c r="W98" s="383">
        <f t="shared" si="47"/>
        <v>0</v>
      </c>
      <c r="X98" s="383">
        <f t="shared" si="47"/>
        <v>0</v>
      </c>
      <c r="Y98" s="273">
        <f>ROUND(SUM(U98:V98),0)</f>
        <v>0</v>
      </c>
      <c r="Z98" s="274">
        <f>ROUND(SUM(W98:X98),0)</f>
        <v>0</v>
      </c>
    </row>
    <row r="99" spans="1:26" s="384" customFormat="1" ht="24.75" customHeight="1">
      <c r="A99" s="748" t="s">
        <v>233</v>
      </c>
      <c r="B99" s="748"/>
      <c r="C99" s="748"/>
      <c r="D99" s="748"/>
      <c r="E99" s="748"/>
      <c r="F99" s="748"/>
      <c r="G99" s="748"/>
      <c r="H99" s="748"/>
      <c r="I99" s="748"/>
      <c r="J99" s="748"/>
      <c r="K99" s="748"/>
      <c r="L99" s="748"/>
      <c r="M99" s="748"/>
      <c r="N99" s="748"/>
      <c r="O99" s="748"/>
      <c r="P99" s="748"/>
      <c r="Q99" s="748"/>
      <c r="R99" s="748"/>
      <c r="S99" s="385">
        <f t="shared" ref="S99:X99" si="48">SUM(S97:S98)</f>
        <v>0</v>
      </c>
      <c r="T99" s="385">
        <f t="shared" si="48"/>
        <v>0</v>
      </c>
      <c r="U99" s="386">
        <f t="shared" si="48"/>
        <v>0</v>
      </c>
      <c r="V99" s="386">
        <f t="shared" si="48"/>
        <v>0</v>
      </c>
      <c r="W99" s="386">
        <f t="shared" si="48"/>
        <v>0</v>
      </c>
      <c r="X99" s="386">
        <f t="shared" si="48"/>
        <v>0</v>
      </c>
      <c r="Y99" s="385">
        <f>ROUND(SUM(Y97:Y98),0)</f>
        <v>0</v>
      </c>
      <c r="Z99" s="387">
        <f>ROUND(SUM(Z97:Z98),0)</f>
        <v>0</v>
      </c>
    </row>
    <row r="100" spans="1:26" s="389" customFormat="1" ht="18" customHeight="1">
      <c r="A100" s="388"/>
      <c r="E100" s="260"/>
      <c r="F100" s="260"/>
      <c r="G100" s="261"/>
      <c r="H100" s="261"/>
      <c r="I100" s="262"/>
      <c r="J100" s="261"/>
      <c r="K100" s="260"/>
      <c r="L100" s="261"/>
      <c r="M100" s="260"/>
      <c r="N100" s="261"/>
      <c r="O100" s="260"/>
      <c r="P100" s="261"/>
      <c r="Q100" s="260"/>
      <c r="R100" s="261"/>
      <c r="S100" s="749"/>
      <c r="T100" s="749"/>
      <c r="U100" s="391"/>
      <c r="V100" s="391"/>
      <c r="W100" s="391"/>
      <c r="X100" s="391"/>
      <c r="Y100" s="392"/>
    </row>
    <row r="101" spans="1:26">
      <c r="A101" s="393" t="s">
        <v>234</v>
      </c>
      <c r="B101" s="393"/>
      <c r="C101" s="393"/>
      <c r="D101" s="393"/>
      <c r="E101" s="394"/>
      <c r="F101" s="394"/>
      <c r="R101" s="395"/>
      <c r="S101" s="390"/>
      <c r="T101" s="391"/>
      <c r="U101" s="391"/>
      <c r="V101" s="391"/>
      <c r="W101" s="391"/>
      <c r="X101" s="391"/>
    </row>
    <row r="102" spans="1:26">
      <c r="B102" s="396"/>
      <c r="C102" s="396"/>
      <c r="D102" s="396"/>
      <c r="E102" s="394"/>
      <c r="F102" s="394"/>
      <c r="S102" s="390"/>
      <c r="T102" s="391"/>
      <c r="U102" s="391"/>
      <c r="V102" s="391"/>
      <c r="W102" s="391"/>
      <c r="X102" s="391"/>
    </row>
    <row r="103" spans="1:26">
      <c r="B103" s="396"/>
      <c r="C103" s="396"/>
      <c r="D103" s="396"/>
      <c r="E103" s="394"/>
      <c r="F103" s="394"/>
      <c r="S103" s="390"/>
      <c r="T103" s="391"/>
      <c r="U103" s="391"/>
      <c r="V103" s="391"/>
      <c r="W103" s="391"/>
      <c r="X103" s="391"/>
    </row>
    <row r="104" spans="1:26" s="31" customFormat="1" ht="13">
      <c r="A104" s="31" t="str">
        <f>'ūdens bilance'!B25</f>
        <v>Datums: __.__.202_</v>
      </c>
      <c r="H104" s="24"/>
      <c r="I104" s="60"/>
      <c r="J104" s="60"/>
    </row>
    <row r="105" spans="1:26" s="31" customFormat="1" ht="13">
      <c r="B105" s="61"/>
      <c r="H105" s="24"/>
      <c r="I105" s="41"/>
      <c r="J105" s="41"/>
    </row>
    <row r="106" spans="1:26" s="31" customFormat="1" ht="13">
      <c r="A106" s="31" t="s">
        <v>51</v>
      </c>
      <c r="H106" s="24"/>
      <c r="I106" s="41"/>
      <c r="J106" s="41"/>
    </row>
    <row r="107" spans="1:26" s="31" customFormat="1" ht="13">
      <c r="A107" s="42" t="str">
        <f>'ūdens bilance'!B28</f>
        <v>kas tiesīga pārstāvēt Komersantu _________________________________ Vārds Uzvārds</v>
      </c>
      <c r="B107" s="42"/>
      <c r="C107" s="42"/>
      <c r="D107" s="42"/>
      <c r="H107" s="24"/>
      <c r="I107" s="41"/>
      <c r="J107" s="41"/>
    </row>
    <row r="108" spans="1:26" s="31" customFormat="1" ht="13">
      <c r="B108" s="62" t="s">
        <v>149</v>
      </c>
      <c r="H108" s="24"/>
      <c r="I108" s="41"/>
      <c r="J108" s="41"/>
    </row>
    <row r="111" spans="1:26" ht="183" customHeight="1">
      <c r="A111" s="397"/>
      <c r="B111" s="704" t="s">
        <v>235</v>
      </c>
      <c r="C111" s="704"/>
      <c r="D111" s="704"/>
      <c r="E111" s="704"/>
      <c r="F111" s="704"/>
      <c r="G111" s="704"/>
      <c r="H111" s="704"/>
      <c r="I111" s="704"/>
      <c r="J111" s="704"/>
      <c r="K111" s="704"/>
    </row>
  </sheetData>
  <sheetProtection algorithmName="SHA-512" hashValue="V/pVFP0gIc1CrspBb0efblUT57SBdf818bAI3UtM5zU+tkw82FYYWKuVCenoDNrY6xw9z2gWKNfC2fTZaUUK6w==" saltValue="CRqbSygYd41vTb+FQEHYPw==" spinCount="100000" sheet="1" formatCells="0" formatColumns="0" formatRows="0"/>
  <mergeCells count="25">
    <mergeCell ref="A1:E1"/>
    <mergeCell ref="A3:A4"/>
    <mergeCell ref="B3:B4"/>
    <mergeCell ref="C3:C4"/>
    <mergeCell ref="E3:E4"/>
    <mergeCell ref="W3:W4"/>
    <mergeCell ref="X3:X4"/>
    <mergeCell ref="Y3:Z3"/>
    <mergeCell ref="A97:R97"/>
    <mergeCell ref="M3:N3"/>
    <mergeCell ref="O3:P3"/>
    <mergeCell ref="Q3:R3"/>
    <mergeCell ref="S3:T3"/>
    <mergeCell ref="U3:U4"/>
    <mergeCell ref="F3:F4"/>
    <mergeCell ref="G3:G4"/>
    <mergeCell ref="H3:H4"/>
    <mergeCell ref="I3:J3"/>
    <mergeCell ref="K3:L3"/>
    <mergeCell ref="A98:R98"/>
    <mergeCell ref="A99:R99"/>
    <mergeCell ref="S100:T100"/>
    <mergeCell ref="B111:K111"/>
    <mergeCell ref="V3:V4"/>
    <mergeCell ref="D3:D4"/>
  </mergeCells>
  <pageMargins left="0.39374999999999999" right="0.196527777777778" top="0.78749999999999998" bottom="0.59027777777777801" header="0.51180555555555496" footer="0.51180555555555496"/>
  <pageSetup paperSize="9" scale="46" orientation="landscape" useFirstPageNumber="1" horizontalDpi="300" verticalDpi="300"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3:AMK37"/>
  <sheetViews>
    <sheetView zoomScaleNormal="100" workbookViewId="0">
      <pane ySplit="6" topLeftCell="A7" activePane="bottomLeft" state="frozen"/>
      <selection pane="bottomLeft"/>
    </sheetView>
  </sheetViews>
  <sheetFormatPr defaultRowHeight="13" outlineLevelRow="1"/>
  <cols>
    <col min="1" max="1" width="4.81640625" style="31" customWidth="1"/>
    <col min="2" max="2" width="89.1796875" style="31" customWidth="1"/>
    <col min="3" max="3" width="11.7265625" style="261" customWidth="1"/>
    <col min="4" max="4" width="11.1796875" style="261" customWidth="1"/>
    <col min="5" max="13" width="13.7265625" style="261" customWidth="1"/>
    <col min="14" max="1025" width="9.1796875" style="24" customWidth="1"/>
  </cols>
  <sheetData>
    <row r="3" spans="1:13" ht="20">
      <c r="A3" s="398" t="s">
        <v>90</v>
      </c>
      <c r="C3" s="398"/>
      <c r="D3" s="398"/>
      <c r="E3" s="398"/>
      <c r="F3" s="398"/>
      <c r="G3" s="399"/>
      <c r="H3" s="399"/>
      <c r="I3" s="399"/>
      <c r="J3" s="399"/>
      <c r="K3" s="399"/>
      <c r="L3" s="399"/>
      <c r="M3" s="400"/>
    </row>
    <row r="4" spans="1:13" ht="32.25" customHeight="1">
      <c r="A4" s="731"/>
      <c r="B4" s="764" t="s">
        <v>188</v>
      </c>
      <c r="C4" s="733" t="s">
        <v>62</v>
      </c>
      <c r="D4" s="733" t="s">
        <v>236</v>
      </c>
      <c r="E4" s="733"/>
      <c r="F4" s="733" t="s">
        <v>189</v>
      </c>
      <c r="G4" s="733"/>
      <c r="H4" s="733"/>
      <c r="I4" s="733"/>
      <c r="J4" s="733"/>
      <c r="K4" s="733"/>
      <c r="L4" s="733"/>
      <c r="M4" s="733"/>
    </row>
    <row r="5" spans="1:13" ht="30.7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56">
      <c r="A7" s="268">
        <v>1</v>
      </c>
      <c r="B7" s="405" t="s">
        <v>241</v>
      </c>
      <c r="C7" s="406"/>
      <c r="D7" s="407">
        <f t="shared" ref="D7:D26" si="0">F7+H7+J7+L7</f>
        <v>0</v>
      </c>
      <c r="E7" s="336">
        <f t="shared" ref="E7:E26" si="1">C7*D7</f>
        <v>0</v>
      </c>
      <c r="F7" s="340"/>
      <c r="G7" s="193">
        <f t="shared" ref="G7:G26" si="2">F7*C7</f>
        <v>0</v>
      </c>
      <c r="H7" s="408"/>
      <c r="I7" s="193">
        <f t="shared" ref="I7:I26" si="3">H7*C7</f>
        <v>0</v>
      </c>
      <c r="J7" s="408"/>
      <c r="K7" s="193">
        <f t="shared" ref="K7:K26" si="4">J7*C7</f>
        <v>0</v>
      </c>
      <c r="L7" s="408"/>
      <c r="M7" s="371">
        <f t="shared" ref="M7:M26" si="5">L7*C7</f>
        <v>0</v>
      </c>
    </row>
    <row r="8" spans="1:13" ht="15" customHeight="1">
      <c r="A8" s="268">
        <v>2</v>
      </c>
      <c r="B8" s="409"/>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68">
        <v>3</v>
      </c>
      <c r="B9" s="409"/>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409"/>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409"/>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68">
        <v>6</v>
      </c>
      <c r="B12" s="409"/>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09"/>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09"/>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68">
        <v>9</v>
      </c>
      <c r="B15" s="409"/>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09"/>
      <c r="C16" s="406"/>
      <c r="D16" s="407">
        <f t="shared" si="0"/>
        <v>0</v>
      </c>
      <c r="E16" s="336">
        <f t="shared" si="1"/>
        <v>0</v>
      </c>
      <c r="F16" s="340"/>
      <c r="G16" s="193">
        <f t="shared" si="2"/>
        <v>0</v>
      </c>
      <c r="H16" s="408"/>
      <c r="I16" s="193">
        <f t="shared" si="3"/>
        <v>0</v>
      </c>
      <c r="J16" s="408"/>
      <c r="K16" s="193">
        <f t="shared" si="4"/>
        <v>0</v>
      </c>
      <c r="L16" s="408"/>
      <c r="M16" s="371">
        <f t="shared" si="5"/>
        <v>0</v>
      </c>
    </row>
    <row r="17" spans="1:13" ht="15" customHeight="1" outlineLevel="1">
      <c r="A17" s="268">
        <v>11</v>
      </c>
      <c r="B17" s="409"/>
      <c r="C17" s="406"/>
      <c r="D17" s="407">
        <f t="shared" si="0"/>
        <v>0</v>
      </c>
      <c r="E17" s="336">
        <f t="shared" si="1"/>
        <v>0</v>
      </c>
      <c r="F17" s="340"/>
      <c r="G17" s="193">
        <f t="shared" si="2"/>
        <v>0</v>
      </c>
      <c r="H17" s="408"/>
      <c r="I17" s="193">
        <f t="shared" si="3"/>
        <v>0</v>
      </c>
      <c r="J17" s="408"/>
      <c r="K17" s="193">
        <f t="shared" si="4"/>
        <v>0</v>
      </c>
      <c r="L17" s="408"/>
      <c r="M17" s="371">
        <f t="shared" si="5"/>
        <v>0</v>
      </c>
    </row>
    <row r="18" spans="1:13" ht="15" customHeight="1" outlineLevel="1">
      <c r="A18" s="268">
        <v>12</v>
      </c>
      <c r="B18" s="409"/>
      <c r="C18" s="406"/>
      <c r="D18" s="407">
        <f t="shared" si="0"/>
        <v>0</v>
      </c>
      <c r="E18" s="336">
        <f t="shared" si="1"/>
        <v>0</v>
      </c>
      <c r="F18" s="340"/>
      <c r="G18" s="193">
        <f t="shared" si="2"/>
        <v>0</v>
      </c>
      <c r="H18" s="408"/>
      <c r="I18" s="193">
        <f t="shared" si="3"/>
        <v>0</v>
      </c>
      <c r="J18" s="408"/>
      <c r="K18" s="193">
        <f t="shared" si="4"/>
        <v>0</v>
      </c>
      <c r="L18" s="408"/>
      <c r="M18" s="371">
        <f t="shared" si="5"/>
        <v>0</v>
      </c>
    </row>
    <row r="19" spans="1:13" ht="15" customHeight="1" outlineLevel="1">
      <c r="A19" s="268">
        <v>13</v>
      </c>
      <c r="B19" s="409"/>
      <c r="C19" s="406"/>
      <c r="D19" s="407">
        <f t="shared" si="0"/>
        <v>0</v>
      </c>
      <c r="E19" s="336">
        <f t="shared" si="1"/>
        <v>0</v>
      </c>
      <c r="F19" s="340"/>
      <c r="G19" s="193">
        <f t="shared" si="2"/>
        <v>0</v>
      </c>
      <c r="H19" s="408"/>
      <c r="I19" s="193">
        <f t="shared" si="3"/>
        <v>0</v>
      </c>
      <c r="J19" s="408"/>
      <c r="K19" s="193">
        <f t="shared" si="4"/>
        <v>0</v>
      </c>
      <c r="L19" s="408"/>
      <c r="M19" s="371">
        <f t="shared" si="5"/>
        <v>0</v>
      </c>
    </row>
    <row r="20" spans="1:13" ht="15" customHeight="1" outlineLevel="1">
      <c r="A20" s="268">
        <v>14</v>
      </c>
      <c r="B20" s="410"/>
      <c r="C20" s="406"/>
      <c r="D20" s="407">
        <f t="shared" si="0"/>
        <v>0</v>
      </c>
      <c r="E20" s="336">
        <f t="shared" si="1"/>
        <v>0</v>
      </c>
      <c r="F20" s="340"/>
      <c r="G20" s="193">
        <f t="shared" si="2"/>
        <v>0</v>
      </c>
      <c r="H20" s="408"/>
      <c r="I20" s="193">
        <f t="shared" si="3"/>
        <v>0</v>
      </c>
      <c r="J20" s="408"/>
      <c r="K20" s="193">
        <f t="shared" si="4"/>
        <v>0</v>
      </c>
      <c r="L20" s="408"/>
      <c r="M20" s="371">
        <f t="shared" si="5"/>
        <v>0</v>
      </c>
    </row>
    <row r="21" spans="1:13" ht="15" customHeight="1" outlineLevel="1">
      <c r="A21" s="268">
        <v>15</v>
      </c>
      <c r="B21" s="306"/>
      <c r="C21" s="406"/>
      <c r="D21" s="407">
        <f t="shared" si="0"/>
        <v>0</v>
      </c>
      <c r="E21" s="336">
        <f t="shared" si="1"/>
        <v>0</v>
      </c>
      <c r="F21" s="340"/>
      <c r="G21" s="193">
        <f t="shared" si="2"/>
        <v>0</v>
      </c>
      <c r="H21" s="408"/>
      <c r="I21" s="193">
        <f t="shared" si="3"/>
        <v>0</v>
      </c>
      <c r="J21" s="408"/>
      <c r="K21" s="193">
        <f t="shared" si="4"/>
        <v>0</v>
      </c>
      <c r="L21" s="408"/>
      <c r="M21" s="371">
        <f t="shared" si="5"/>
        <v>0</v>
      </c>
    </row>
    <row r="22" spans="1:13" ht="15" customHeight="1" outlineLevel="1">
      <c r="A22" s="268">
        <v>16</v>
      </c>
      <c r="B22" s="411"/>
      <c r="C22" s="406"/>
      <c r="D22" s="407">
        <f t="shared" si="0"/>
        <v>0</v>
      </c>
      <c r="E22" s="336">
        <f t="shared" si="1"/>
        <v>0</v>
      </c>
      <c r="F22" s="340"/>
      <c r="G22" s="193">
        <f t="shared" si="2"/>
        <v>0</v>
      </c>
      <c r="H22" s="408"/>
      <c r="I22" s="193">
        <f t="shared" si="3"/>
        <v>0</v>
      </c>
      <c r="J22" s="408"/>
      <c r="K22" s="193">
        <f t="shared" si="4"/>
        <v>0</v>
      </c>
      <c r="L22" s="408"/>
      <c r="M22" s="371">
        <f t="shared" si="5"/>
        <v>0</v>
      </c>
    </row>
    <row r="23" spans="1:13" ht="15" customHeight="1" outlineLevel="1">
      <c r="A23" s="268">
        <v>17</v>
      </c>
      <c r="B23" s="412"/>
      <c r="C23" s="406"/>
      <c r="D23" s="407">
        <f t="shared" si="0"/>
        <v>0</v>
      </c>
      <c r="E23" s="336">
        <f t="shared" si="1"/>
        <v>0</v>
      </c>
      <c r="F23" s="340"/>
      <c r="G23" s="193">
        <f t="shared" si="2"/>
        <v>0</v>
      </c>
      <c r="H23" s="408"/>
      <c r="I23" s="193">
        <f t="shared" si="3"/>
        <v>0</v>
      </c>
      <c r="J23" s="408"/>
      <c r="K23" s="193">
        <f t="shared" si="4"/>
        <v>0</v>
      </c>
      <c r="L23" s="408"/>
      <c r="M23" s="371">
        <f t="shared" si="5"/>
        <v>0</v>
      </c>
    </row>
    <row r="24" spans="1:13" ht="15" customHeight="1" outlineLevel="1">
      <c r="A24" s="268">
        <v>18</v>
      </c>
      <c r="B24" s="412"/>
      <c r="C24" s="406"/>
      <c r="D24" s="407">
        <f t="shared" si="0"/>
        <v>0</v>
      </c>
      <c r="E24" s="336">
        <f t="shared" si="1"/>
        <v>0</v>
      </c>
      <c r="F24" s="340"/>
      <c r="G24" s="193">
        <f t="shared" si="2"/>
        <v>0</v>
      </c>
      <c r="H24" s="408"/>
      <c r="I24" s="193">
        <f t="shared" si="3"/>
        <v>0</v>
      </c>
      <c r="J24" s="408"/>
      <c r="K24" s="193">
        <f t="shared" si="4"/>
        <v>0</v>
      </c>
      <c r="L24" s="408"/>
      <c r="M24" s="371">
        <f t="shared" si="5"/>
        <v>0</v>
      </c>
    </row>
    <row r="25" spans="1:13" ht="15" customHeight="1" outlineLevel="1">
      <c r="A25" s="268">
        <v>19</v>
      </c>
      <c r="B25" s="412"/>
      <c r="C25" s="406"/>
      <c r="D25" s="407">
        <f t="shared" si="0"/>
        <v>0</v>
      </c>
      <c r="E25" s="336">
        <f t="shared" si="1"/>
        <v>0</v>
      </c>
      <c r="F25" s="340"/>
      <c r="G25" s="193">
        <f t="shared" si="2"/>
        <v>0</v>
      </c>
      <c r="H25" s="408"/>
      <c r="I25" s="193">
        <f t="shared" si="3"/>
        <v>0</v>
      </c>
      <c r="J25" s="408"/>
      <c r="K25" s="193">
        <f t="shared" si="4"/>
        <v>0</v>
      </c>
      <c r="L25" s="408"/>
      <c r="M25" s="371">
        <f t="shared" si="5"/>
        <v>0</v>
      </c>
    </row>
    <row r="26" spans="1:13" ht="15" customHeight="1" outlineLevel="1">
      <c r="A26" s="268">
        <v>20</v>
      </c>
      <c r="B26" s="413"/>
      <c r="C26" s="414"/>
      <c r="D26" s="415">
        <f t="shared" si="0"/>
        <v>0</v>
      </c>
      <c r="E26" s="416">
        <f t="shared" si="1"/>
        <v>0</v>
      </c>
      <c r="F26" s="417"/>
      <c r="G26" s="418">
        <f t="shared" si="2"/>
        <v>0</v>
      </c>
      <c r="H26" s="419"/>
      <c r="I26" s="420">
        <f t="shared" si="3"/>
        <v>0</v>
      </c>
      <c r="J26" s="419"/>
      <c r="K26" s="420">
        <f t="shared" si="4"/>
        <v>0</v>
      </c>
      <c r="L26" s="419"/>
      <c r="M26" s="421">
        <f t="shared" si="5"/>
        <v>0</v>
      </c>
    </row>
    <row r="27" spans="1:13" ht="15" customHeight="1">
      <c r="A27" s="280"/>
      <c r="B27" s="422" t="s">
        <v>193</v>
      </c>
      <c r="C27" s="423">
        <f>ROUND(SUM(C7:C26),0)</f>
        <v>0</v>
      </c>
      <c r="D27" s="424"/>
      <c r="E27" s="423">
        <f>ROUND(SUM(E7:E26),0)</f>
        <v>0</v>
      </c>
      <c r="F27" s="424"/>
      <c r="G27" s="423">
        <f>ROUND(SUM(G7:G26),0)</f>
        <v>0</v>
      </c>
      <c r="H27" s="283"/>
      <c r="I27" s="423">
        <f>ROUND(SUM(I7:I26),0)</f>
        <v>0</v>
      </c>
      <c r="J27" s="283"/>
      <c r="K27" s="423">
        <f>ROUND(SUM(K7:K26),0)</f>
        <v>0</v>
      </c>
      <c r="L27" s="283"/>
      <c r="M27" s="423">
        <f>ROUND(SUM(M7:M26),0)</f>
        <v>0</v>
      </c>
    </row>
    <row r="28" spans="1:13" ht="26">
      <c r="B28" s="627" t="s">
        <v>664</v>
      </c>
    </row>
    <row r="29" spans="1:13">
      <c r="B29" s="80"/>
      <c r="C29" s="425"/>
      <c r="D29" s="425"/>
      <c r="E29" s="425"/>
      <c r="F29" s="425"/>
      <c r="G29" s="425"/>
      <c r="H29" s="425"/>
    </row>
    <row r="30" spans="1:13" s="31" customFormat="1">
      <c r="A30" s="31" t="str">
        <f>'ūdens bilance'!B25</f>
        <v>Datums: __.__.202_</v>
      </c>
      <c r="G30" s="24"/>
      <c r="H30" s="60"/>
      <c r="I30" s="60"/>
    </row>
    <row r="31" spans="1:13" s="31" customFormat="1">
      <c r="B31" s="61"/>
      <c r="G31" s="24"/>
      <c r="H31" s="41"/>
      <c r="I31" s="41"/>
    </row>
    <row r="32" spans="1:13" s="31" customFormat="1">
      <c r="A32" s="31" t="s">
        <v>51</v>
      </c>
      <c r="G32" s="24"/>
      <c r="H32" s="41"/>
      <c r="I32" s="41"/>
    </row>
    <row r="33" spans="1:9" s="31" customFormat="1">
      <c r="A33" s="42" t="str">
        <f>'ūdens bilance'!B28</f>
        <v>kas tiesīga pārstāvēt Komersantu _________________________________ Vārds Uzvārds</v>
      </c>
      <c r="B33" s="42"/>
      <c r="C33" s="42"/>
      <c r="G33" s="24"/>
      <c r="H33" s="41"/>
      <c r="I33" s="41"/>
    </row>
    <row r="34" spans="1:9" s="31" customFormat="1">
      <c r="B34" s="62" t="s">
        <v>149</v>
      </c>
      <c r="G34" s="24"/>
      <c r="H34" s="41"/>
      <c r="I34" s="41"/>
    </row>
    <row r="37" spans="1:9" ht="211.5" customHeight="1">
      <c r="A37" s="63"/>
      <c r="B37" s="704" t="s">
        <v>242</v>
      </c>
      <c r="C37" s="704"/>
      <c r="D37" s="704"/>
      <c r="E37" s="704"/>
      <c r="F37" s="704"/>
    </row>
  </sheetData>
  <sheetProtection algorithmName="SHA-512" hashValue="GIF5739kE7NccGkXGVHn/BNBmQQPZiBoLChpA9iIEa5kst/EomyVfe9raotE9pGT/T+u0XA36gyW1ILKAbRBMw==" saltValue="pJvhN5rYHlWetb5vDIePFQ==" spinCount="100000" sheet="1" objects="1" scenarios="1" formatCells="0" formatColumns="0" formatRows="0"/>
  <mergeCells count="12">
    <mergeCell ref="B37:F37"/>
    <mergeCell ref="A4:A6"/>
    <mergeCell ref="B4:B6"/>
    <mergeCell ref="C4:C6"/>
    <mergeCell ref="D4:E4"/>
    <mergeCell ref="F4:M4"/>
    <mergeCell ref="D5:D6"/>
    <mergeCell ref="E5:E6"/>
    <mergeCell ref="F5:G5"/>
    <mergeCell ref="H5:I5"/>
    <mergeCell ref="J5:K5"/>
    <mergeCell ref="L5:M5"/>
  </mergeCells>
  <pageMargins left="0.74791666666666701" right="0.74791666666666701" top="0.98402777777777795" bottom="0.98402777777777795" header="0.51180555555555496" footer="0.51180555555555496"/>
  <pageSetup paperSize="9" firstPageNumber="0"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3:AMK27"/>
  <sheetViews>
    <sheetView zoomScaleNormal="100" workbookViewId="0"/>
  </sheetViews>
  <sheetFormatPr defaultRowHeight="13"/>
  <cols>
    <col min="1" max="1" width="4.81640625" style="31" customWidth="1"/>
    <col min="2" max="2" width="90.54296875" style="31" customWidth="1"/>
    <col min="3" max="3" width="14.7265625" style="31" customWidth="1"/>
    <col min="4" max="1025" width="9.1796875" style="31" customWidth="1"/>
  </cols>
  <sheetData>
    <row r="3" spans="1:3" ht="20">
      <c r="A3" s="398" t="s">
        <v>243</v>
      </c>
      <c r="C3" s="426"/>
    </row>
    <row r="4" spans="1:3" ht="32.25" customHeight="1">
      <c r="A4" s="731"/>
      <c r="B4" s="764" t="s">
        <v>188</v>
      </c>
      <c r="C4" s="733" t="s">
        <v>244</v>
      </c>
    </row>
    <row r="5" spans="1:3" ht="12.75" customHeight="1">
      <c r="A5" s="731"/>
      <c r="B5" s="764"/>
      <c r="C5" s="733"/>
    </row>
    <row r="6" spans="1:3">
      <c r="A6" s="731"/>
      <c r="B6" s="764"/>
      <c r="C6" s="733"/>
    </row>
    <row r="7" spans="1:3" ht="56">
      <c r="A7" s="268">
        <v>1</v>
      </c>
      <c r="B7" s="405" t="s">
        <v>245</v>
      </c>
      <c r="C7" s="406"/>
    </row>
    <row r="8" spans="1:3" ht="15" customHeight="1">
      <c r="A8" s="268">
        <v>2</v>
      </c>
      <c r="B8" s="427"/>
      <c r="C8" s="406"/>
    </row>
    <row r="9" spans="1:3" ht="15" customHeight="1">
      <c r="A9" s="270">
        <v>3</v>
      </c>
      <c r="B9" s="427"/>
      <c r="C9" s="406"/>
    </row>
    <row r="10" spans="1:3" ht="15" customHeight="1">
      <c r="A10" s="268">
        <v>4</v>
      </c>
      <c r="B10" s="346"/>
      <c r="C10" s="428"/>
    </row>
    <row r="11" spans="1:3" ht="15" customHeight="1">
      <c r="A11" s="268">
        <v>5</v>
      </c>
      <c r="B11" s="346"/>
      <c r="C11" s="428"/>
    </row>
    <row r="12" spans="1:3" ht="15" customHeight="1">
      <c r="A12" s="270">
        <v>6</v>
      </c>
      <c r="B12" s="412"/>
      <c r="C12" s="428"/>
    </row>
    <row r="13" spans="1:3" ht="15" customHeight="1">
      <c r="A13" s="268">
        <v>7</v>
      </c>
      <c r="B13" s="412"/>
      <c r="C13" s="428"/>
    </row>
    <row r="14" spans="1:3" ht="15" customHeight="1">
      <c r="A14" s="268">
        <v>8</v>
      </c>
      <c r="B14" s="412"/>
      <c r="C14" s="428"/>
    </row>
    <row r="15" spans="1:3" ht="15" customHeight="1">
      <c r="A15" s="270">
        <v>9</v>
      </c>
      <c r="B15" s="412"/>
      <c r="C15" s="428"/>
    </row>
    <row r="16" spans="1:3" ht="15" customHeight="1">
      <c r="A16" s="268">
        <v>10</v>
      </c>
      <c r="B16" s="413"/>
      <c r="C16" s="414"/>
    </row>
    <row r="17" spans="1:9" ht="15" customHeight="1">
      <c r="A17" s="280"/>
      <c r="B17" s="422" t="s">
        <v>193</v>
      </c>
      <c r="C17" s="423">
        <f>ROUND(SUM(C7:C16),0)</f>
        <v>0</v>
      </c>
    </row>
    <row r="18" spans="1:9" ht="26">
      <c r="B18" s="627" t="s">
        <v>664</v>
      </c>
    </row>
    <row r="19" spans="1:9">
      <c r="B19" s="80"/>
      <c r="C19" s="80"/>
    </row>
    <row r="20" spans="1:9">
      <c r="A20" s="31" t="str">
        <f>'ūdens bilance'!B25</f>
        <v>Datums: __.__.202_</v>
      </c>
      <c r="H20" s="60"/>
      <c r="I20" s="60"/>
    </row>
    <row r="21" spans="1:9">
      <c r="B21" s="61"/>
      <c r="H21" s="41"/>
      <c r="I21" s="41"/>
    </row>
    <row r="22" spans="1:9">
      <c r="A22" s="31" t="s">
        <v>51</v>
      </c>
      <c r="H22" s="41"/>
      <c r="I22" s="41"/>
    </row>
    <row r="23" spans="1:9">
      <c r="A23" s="42" t="str">
        <f>'ūdens bilance'!B28</f>
        <v>kas tiesīga pārstāvēt Komersantu _________________________________ Vārds Uzvārds</v>
      </c>
      <c r="B23" s="42"/>
      <c r="C23" s="42"/>
      <c r="H23" s="41"/>
      <c r="I23" s="41"/>
    </row>
    <row r="24" spans="1:9">
      <c r="B24" s="62" t="s">
        <v>149</v>
      </c>
      <c r="H24" s="41"/>
      <c r="I24" s="41"/>
    </row>
    <row r="27" spans="1:9" ht="60" customHeight="1">
      <c r="A27" s="63"/>
      <c r="B27" s="704" t="s">
        <v>246</v>
      </c>
      <c r="C27" s="704"/>
    </row>
  </sheetData>
  <sheetProtection algorithmName="SHA-512" hashValue="1aBASUFmMfBmTxdfPmchdarsD3G8S/jr2v2Ff2/JFjRtfgQnNSTbbl+TDT/Vejvq7eM44Lhx8EzVwiEN8DPbww==" saltValue="+7NsBClWaEXRD9EzLPf5VA==" spinCount="100000" sheet="1" objects="1" scenarios="1" formatCells="0" formatColumns="0" formatRows="0"/>
  <mergeCells count="4">
    <mergeCell ref="A4:A6"/>
    <mergeCell ref="B4:B6"/>
    <mergeCell ref="C4:C6"/>
    <mergeCell ref="B27:C27"/>
  </mergeCells>
  <pageMargins left="0.75" right="0.75" top="1" bottom="1" header="0.51180555555555496" footer="0.51180555555555496"/>
  <pageSetup paperSize="9" firstPageNumber="0" orientation="landscape"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3:AMK27"/>
  <sheetViews>
    <sheetView zoomScaleNormal="100" workbookViewId="0"/>
  </sheetViews>
  <sheetFormatPr defaultRowHeight="13"/>
  <cols>
    <col min="1" max="1" width="4.81640625" style="31" customWidth="1"/>
    <col min="2" max="2" width="89.1796875" style="31" customWidth="1"/>
    <col min="3" max="3" width="17.7265625" style="261" customWidth="1"/>
    <col min="4" max="1025" width="9.1796875" style="24" customWidth="1"/>
  </cols>
  <sheetData>
    <row r="3" spans="1:3" ht="20">
      <c r="A3" s="398" t="s">
        <v>95</v>
      </c>
      <c r="C3" s="398"/>
    </row>
    <row r="4" spans="1:3" s="31" customFormat="1" ht="32.25" customHeight="1">
      <c r="A4" s="731"/>
      <c r="B4" s="764" t="s">
        <v>188</v>
      </c>
      <c r="C4" s="733" t="s">
        <v>247</v>
      </c>
    </row>
    <row r="5" spans="1:3" s="31" customFormat="1" ht="12.75" customHeight="1">
      <c r="A5" s="731"/>
      <c r="B5" s="764"/>
      <c r="C5" s="733"/>
    </row>
    <row r="6" spans="1:3" s="31" customFormat="1">
      <c r="A6" s="731"/>
      <c r="B6" s="764"/>
      <c r="C6" s="733"/>
    </row>
    <row r="7" spans="1:3" s="31" customFormat="1" ht="56">
      <c r="A7" s="268">
        <v>1</v>
      </c>
      <c r="B7" s="405" t="s">
        <v>248</v>
      </c>
      <c r="C7" s="406"/>
    </row>
    <row r="8" spans="1:3" s="31" customFormat="1" ht="15" customHeight="1">
      <c r="A8" s="268">
        <v>2</v>
      </c>
      <c r="B8" s="427"/>
      <c r="C8" s="406"/>
    </row>
    <row r="9" spans="1:3" s="31" customFormat="1" ht="15" customHeight="1">
      <c r="A9" s="270">
        <v>3</v>
      </c>
      <c r="B9" s="427"/>
      <c r="C9" s="406"/>
    </row>
    <row r="10" spans="1:3" s="31" customFormat="1" ht="15" customHeight="1">
      <c r="A10" s="268">
        <v>4</v>
      </c>
      <c r="B10" s="346"/>
      <c r="C10" s="428"/>
    </row>
    <row r="11" spans="1:3" s="31" customFormat="1" ht="15" customHeight="1">
      <c r="A11" s="268">
        <v>5</v>
      </c>
      <c r="B11" s="346"/>
      <c r="C11" s="428"/>
    </row>
    <row r="12" spans="1:3" s="31" customFormat="1" ht="15" customHeight="1">
      <c r="A12" s="270">
        <v>6</v>
      </c>
      <c r="B12" s="412"/>
      <c r="C12" s="428"/>
    </row>
    <row r="13" spans="1:3" s="31" customFormat="1" ht="15" customHeight="1">
      <c r="A13" s="268">
        <v>7</v>
      </c>
      <c r="B13" s="412"/>
      <c r="C13" s="428"/>
    </row>
    <row r="14" spans="1:3" s="31" customFormat="1" ht="15" customHeight="1">
      <c r="A14" s="268">
        <v>8</v>
      </c>
      <c r="B14" s="412"/>
      <c r="C14" s="428"/>
    </row>
    <row r="15" spans="1:3" s="31" customFormat="1" ht="15" customHeight="1">
      <c r="A15" s="270">
        <v>9</v>
      </c>
      <c r="B15" s="412"/>
      <c r="C15" s="428"/>
    </row>
    <row r="16" spans="1:3" s="31" customFormat="1" ht="15" customHeight="1">
      <c r="A16" s="268">
        <v>10</v>
      </c>
      <c r="B16" s="413"/>
      <c r="C16" s="414"/>
    </row>
    <row r="17" spans="1:9" s="31" customFormat="1" ht="15" customHeight="1">
      <c r="A17" s="280"/>
      <c r="B17" s="422" t="s">
        <v>193</v>
      </c>
      <c r="C17" s="423">
        <f>ROUND(SUM(C7:C16),0)</f>
        <v>0</v>
      </c>
    </row>
    <row r="18" spans="1:9" ht="26">
      <c r="B18" s="627" t="s">
        <v>664</v>
      </c>
    </row>
    <row r="19" spans="1:9">
      <c r="B19" s="80"/>
      <c r="C19" s="425"/>
    </row>
    <row r="20" spans="1:9" s="31" customFormat="1">
      <c r="A20" s="31" t="str">
        <f>'ūdens bilance'!B25</f>
        <v>Datums: __.__.202_</v>
      </c>
      <c r="G20" s="24"/>
      <c r="H20" s="60"/>
      <c r="I20" s="60"/>
    </row>
    <row r="21" spans="1:9" s="31" customFormat="1">
      <c r="B21" s="61"/>
      <c r="G21" s="24"/>
      <c r="H21" s="41"/>
      <c r="I21" s="41"/>
    </row>
    <row r="22" spans="1:9" s="31" customFormat="1">
      <c r="A22" s="31" t="s">
        <v>51</v>
      </c>
      <c r="G22" s="24"/>
      <c r="H22" s="41"/>
      <c r="I22" s="41"/>
    </row>
    <row r="23" spans="1:9" s="31" customFormat="1">
      <c r="A23" s="42" t="str">
        <f>'ūdens bilance'!B28</f>
        <v>kas tiesīga pārstāvēt Komersantu _________________________________ Vārds Uzvārds</v>
      </c>
      <c r="B23" s="42"/>
      <c r="C23" s="42"/>
      <c r="G23" s="24"/>
      <c r="H23" s="41"/>
      <c r="I23" s="41"/>
    </row>
    <row r="24" spans="1:9" s="31" customFormat="1">
      <c r="B24" s="62" t="s">
        <v>149</v>
      </c>
      <c r="G24" s="24"/>
      <c r="H24" s="41"/>
      <c r="I24" s="41"/>
    </row>
    <row r="27" spans="1:9" ht="73.5" customHeight="1">
      <c r="A27" s="63"/>
      <c r="B27" s="704" t="s">
        <v>249</v>
      </c>
      <c r="C27" s="704"/>
    </row>
  </sheetData>
  <sheetProtection algorithmName="SHA-512" hashValue="jJPjSmlfiUpzcG5ZOF3W5lKJJomnD1TU8NwxDLjAwT+tFCJ+5LX/MWBLVyMBqh4Tn9wRbdI4kMZIeqlqsF1Upw==" saltValue="L7o/Ivg8LDegmX/6UOaNHw==" spinCount="100000" sheet="1" objects="1" scenarios="1" formatCells="0" formatColumns="0" formatRows="0"/>
  <mergeCells count="4">
    <mergeCell ref="A4:A6"/>
    <mergeCell ref="B4:B6"/>
    <mergeCell ref="C4:C6"/>
    <mergeCell ref="B27:C27"/>
  </mergeCells>
  <pageMargins left="0.75" right="0.75" top="1" bottom="1" header="0.51180555555555496" footer="0.51180555555555496"/>
  <pageSetup paperSize="9" firstPageNumber="0"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3:AMK37"/>
  <sheetViews>
    <sheetView zoomScaleNormal="100" workbookViewId="0"/>
  </sheetViews>
  <sheetFormatPr defaultRowHeight="13" outlineLevelRow="1"/>
  <cols>
    <col min="1" max="1" width="4.81640625" style="31" customWidth="1"/>
    <col min="2" max="2" width="89.1796875" style="31" customWidth="1"/>
    <col min="3" max="3" width="11.7265625" style="261" customWidth="1"/>
    <col min="4" max="4" width="11.1796875" style="261" customWidth="1"/>
    <col min="5" max="13" width="13.7265625" style="261" customWidth="1"/>
    <col min="14" max="1025" width="9.1796875" style="24" customWidth="1"/>
  </cols>
  <sheetData>
    <row r="3" spans="1:13" ht="20">
      <c r="A3" s="398" t="s">
        <v>97</v>
      </c>
      <c r="C3" s="398"/>
      <c r="D3" s="398"/>
      <c r="E3" s="398"/>
      <c r="F3" s="398"/>
      <c r="G3" s="399"/>
      <c r="H3" s="399"/>
      <c r="I3" s="399"/>
      <c r="J3" s="399"/>
      <c r="K3" s="399"/>
      <c r="L3" s="399"/>
      <c r="M3" s="400"/>
    </row>
    <row r="4" spans="1:13" ht="32.25" customHeight="1">
      <c r="A4" s="731"/>
      <c r="B4" s="764" t="s">
        <v>188</v>
      </c>
      <c r="C4" s="733" t="s">
        <v>62</v>
      </c>
      <c r="D4" s="733" t="s">
        <v>236</v>
      </c>
      <c r="E4" s="733"/>
      <c r="F4" s="733" t="s">
        <v>189</v>
      </c>
      <c r="G4" s="733"/>
      <c r="H4" s="733"/>
      <c r="I4" s="733"/>
      <c r="J4" s="733"/>
      <c r="K4" s="733"/>
      <c r="L4" s="733"/>
      <c r="M4" s="733"/>
    </row>
    <row r="5" spans="1:13" ht="30"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45" customHeight="1">
      <c r="A7" s="268">
        <v>1</v>
      </c>
      <c r="B7" s="429" t="s">
        <v>250</v>
      </c>
      <c r="C7" s="406"/>
      <c r="D7" s="407">
        <f t="shared" ref="D7:D26" si="0">F7+H7+J7+L7</f>
        <v>0</v>
      </c>
      <c r="E7" s="336">
        <f t="shared" ref="E7:E26" si="1">C7*D7</f>
        <v>0</v>
      </c>
      <c r="F7" s="340"/>
      <c r="G7" s="193">
        <f t="shared" ref="G7:G26" si="2">F7*C7</f>
        <v>0</v>
      </c>
      <c r="H7" s="408"/>
      <c r="I7" s="193">
        <f t="shared" ref="I7:I26" si="3">H7*C7</f>
        <v>0</v>
      </c>
      <c r="J7" s="408"/>
      <c r="K7" s="193">
        <f t="shared" ref="K7:K26" si="4">J7*C7</f>
        <v>0</v>
      </c>
      <c r="L7" s="408"/>
      <c r="M7" s="371">
        <f t="shared" ref="M7:M26" si="5">L7*C7</f>
        <v>0</v>
      </c>
    </row>
    <row r="8" spans="1:13" ht="14">
      <c r="A8" s="268">
        <v>2</v>
      </c>
      <c r="B8" s="409"/>
      <c r="C8" s="406"/>
      <c r="D8" s="407">
        <f t="shared" si="0"/>
        <v>0</v>
      </c>
      <c r="E8" s="336">
        <f t="shared" si="1"/>
        <v>0</v>
      </c>
      <c r="F8" s="340"/>
      <c r="G8" s="193">
        <f t="shared" si="2"/>
        <v>0</v>
      </c>
      <c r="H8" s="408"/>
      <c r="I8" s="193">
        <f t="shared" si="3"/>
        <v>0</v>
      </c>
      <c r="J8" s="408"/>
      <c r="K8" s="193">
        <f t="shared" si="4"/>
        <v>0</v>
      </c>
      <c r="L8" s="408"/>
      <c r="M8" s="371">
        <f t="shared" si="5"/>
        <v>0</v>
      </c>
    </row>
    <row r="9" spans="1:13" ht="14">
      <c r="A9" s="268">
        <v>3</v>
      </c>
      <c r="B9" s="409"/>
      <c r="C9" s="406"/>
      <c r="D9" s="407">
        <f t="shared" si="0"/>
        <v>0</v>
      </c>
      <c r="E9" s="336">
        <f t="shared" si="1"/>
        <v>0</v>
      </c>
      <c r="F9" s="340"/>
      <c r="G9" s="193">
        <f t="shared" si="2"/>
        <v>0</v>
      </c>
      <c r="H9" s="408"/>
      <c r="I9" s="193">
        <f t="shared" si="3"/>
        <v>0</v>
      </c>
      <c r="J9" s="408"/>
      <c r="K9" s="193">
        <f t="shared" si="4"/>
        <v>0</v>
      </c>
      <c r="L9" s="408"/>
      <c r="M9" s="371">
        <f t="shared" si="5"/>
        <v>0</v>
      </c>
    </row>
    <row r="10" spans="1:13" ht="14">
      <c r="A10" s="268">
        <v>4</v>
      </c>
      <c r="B10" s="409"/>
      <c r="C10" s="406"/>
      <c r="D10" s="407">
        <f t="shared" si="0"/>
        <v>0</v>
      </c>
      <c r="E10" s="336">
        <f t="shared" si="1"/>
        <v>0</v>
      </c>
      <c r="F10" s="340"/>
      <c r="G10" s="193">
        <f t="shared" si="2"/>
        <v>0</v>
      </c>
      <c r="H10" s="408"/>
      <c r="I10" s="193">
        <f t="shared" si="3"/>
        <v>0</v>
      </c>
      <c r="J10" s="408"/>
      <c r="K10" s="193">
        <f t="shared" si="4"/>
        <v>0</v>
      </c>
      <c r="L10" s="408"/>
      <c r="M10" s="371">
        <f t="shared" si="5"/>
        <v>0</v>
      </c>
    </row>
    <row r="11" spans="1:13" ht="14">
      <c r="A11" s="268">
        <v>5</v>
      </c>
      <c r="B11" s="409"/>
      <c r="C11" s="406"/>
      <c r="D11" s="407">
        <f t="shared" si="0"/>
        <v>0</v>
      </c>
      <c r="E11" s="336">
        <f t="shared" si="1"/>
        <v>0</v>
      </c>
      <c r="F11" s="340"/>
      <c r="G11" s="193">
        <f t="shared" si="2"/>
        <v>0</v>
      </c>
      <c r="H11" s="408"/>
      <c r="I11" s="193">
        <f t="shared" si="3"/>
        <v>0</v>
      </c>
      <c r="J11" s="408"/>
      <c r="K11" s="193">
        <f t="shared" si="4"/>
        <v>0</v>
      </c>
      <c r="L11" s="408"/>
      <c r="M11" s="371">
        <f t="shared" si="5"/>
        <v>0</v>
      </c>
    </row>
    <row r="12" spans="1:13" ht="14">
      <c r="A12" s="268">
        <v>6</v>
      </c>
      <c r="B12" s="409"/>
      <c r="C12" s="406"/>
      <c r="D12" s="407">
        <f t="shared" si="0"/>
        <v>0</v>
      </c>
      <c r="E12" s="336">
        <f t="shared" si="1"/>
        <v>0</v>
      </c>
      <c r="F12" s="340"/>
      <c r="G12" s="193">
        <f t="shared" si="2"/>
        <v>0</v>
      </c>
      <c r="H12" s="408"/>
      <c r="I12" s="193">
        <f t="shared" si="3"/>
        <v>0</v>
      </c>
      <c r="J12" s="408"/>
      <c r="K12" s="193">
        <f t="shared" si="4"/>
        <v>0</v>
      </c>
      <c r="L12" s="408"/>
      <c r="M12" s="371">
        <f t="shared" si="5"/>
        <v>0</v>
      </c>
    </row>
    <row r="13" spans="1:13" ht="14">
      <c r="A13" s="268">
        <v>7</v>
      </c>
      <c r="B13" s="409"/>
      <c r="C13" s="406"/>
      <c r="D13" s="407">
        <f t="shared" si="0"/>
        <v>0</v>
      </c>
      <c r="E13" s="336">
        <f t="shared" si="1"/>
        <v>0</v>
      </c>
      <c r="F13" s="340"/>
      <c r="G13" s="193">
        <f t="shared" si="2"/>
        <v>0</v>
      </c>
      <c r="H13" s="408"/>
      <c r="I13" s="193">
        <f t="shared" si="3"/>
        <v>0</v>
      </c>
      <c r="J13" s="408"/>
      <c r="K13" s="193">
        <f t="shared" si="4"/>
        <v>0</v>
      </c>
      <c r="L13" s="408"/>
      <c r="M13" s="371">
        <f t="shared" si="5"/>
        <v>0</v>
      </c>
    </row>
    <row r="14" spans="1:13" ht="14">
      <c r="A14" s="268">
        <v>8</v>
      </c>
      <c r="B14" s="409"/>
      <c r="C14" s="406"/>
      <c r="D14" s="407">
        <f t="shared" si="0"/>
        <v>0</v>
      </c>
      <c r="E14" s="336">
        <f t="shared" si="1"/>
        <v>0</v>
      </c>
      <c r="F14" s="340"/>
      <c r="G14" s="193">
        <f t="shared" si="2"/>
        <v>0</v>
      </c>
      <c r="H14" s="408"/>
      <c r="I14" s="193">
        <f t="shared" si="3"/>
        <v>0</v>
      </c>
      <c r="J14" s="408"/>
      <c r="K14" s="193">
        <f t="shared" si="4"/>
        <v>0</v>
      </c>
      <c r="L14" s="408"/>
      <c r="M14" s="371">
        <f t="shared" si="5"/>
        <v>0</v>
      </c>
    </row>
    <row r="15" spans="1:13" ht="14">
      <c r="A15" s="268">
        <v>9</v>
      </c>
      <c r="B15" s="409"/>
      <c r="C15" s="406"/>
      <c r="D15" s="407">
        <f t="shared" si="0"/>
        <v>0</v>
      </c>
      <c r="E15" s="336">
        <f t="shared" si="1"/>
        <v>0</v>
      </c>
      <c r="F15" s="340"/>
      <c r="G15" s="193">
        <f t="shared" si="2"/>
        <v>0</v>
      </c>
      <c r="H15" s="408"/>
      <c r="I15" s="193">
        <f t="shared" si="3"/>
        <v>0</v>
      </c>
      <c r="J15" s="408"/>
      <c r="K15" s="193">
        <f t="shared" si="4"/>
        <v>0</v>
      </c>
      <c r="L15" s="408"/>
      <c r="M15" s="371">
        <f t="shared" si="5"/>
        <v>0</v>
      </c>
    </row>
    <row r="16" spans="1:13" ht="14">
      <c r="A16" s="268">
        <v>10</v>
      </c>
      <c r="B16" s="409"/>
      <c r="C16" s="406"/>
      <c r="D16" s="407">
        <f t="shared" si="0"/>
        <v>0</v>
      </c>
      <c r="E16" s="336">
        <f t="shared" si="1"/>
        <v>0</v>
      </c>
      <c r="F16" s="340"/>
      <c r="G16" s="193">
        <f t="shared" si="2"/>
        <v>0</v>
      </c>
      <c r="H16" s="408"/>
      <c r="I16" s="193">
        <f t="shared" si="3"/>
        <v>0</v>
      </c>
      <c r="J16" s="408"/>
      <c r="K16" s="193">
        <f t="shared" si="4"/>
        <v>0</v>
      </c>
      <c r="L16" s="408"/>
      <c r="M16" s="371">
        <f t="shared" si="5"/>
        <v>0</v>
      </c>
    </row>
    <row r="17" spans="1:13" ht="14" outlineLevel="1">
      <c r="A17" s="268">
        <v>11</v>
      </c>
      <c r="B17" s="409"/>
      <c r="C17" s="406"/>
      <c r="D17" s="407">
        <f t="shared" si="0"/>
        <v>0</v>
      </c>
      <c r="E17" s="336">
        <f t="shared" si="1"/>
        <v>0</v>
      </c>
      <c r="F17" s="340"/>
      <c r="G17" s="193">
        <f t="shared" si="2"/>
        <v>0</v>
      </c>
      <c r="H17" s="408"/>
      <c r="I17" s="193">
        <f t="shared" si="3"/>
        <v>0</v>
      </c>
      <c r="J17" s="408"/>
      <c r="K17" s="193">
        <f t="shared" si="4"/>
        <v>0</v>
      </c>
      <c r="L17" s="408"/>
      <c r="M17" s="371">
        <f t="shared" si="5"/>
        <v>0</v>
      </c>
    </row>
    <row r="18" spans="1:13" ht="14" outlineLevel="1">
      <c r="A18" s="268">
        <v>12</v>
      </c>
      <c r="B18" s="430"/>
      <c r="C18" s="406"/>
      <c r="D18" s="407">
        <f t="shared" si="0"/>
        <v>0</v>
      </c>
      <c r="E18" s="336">
        <f t="shared" si="1"/>
        <v>0</v>
      </c>
      <c r="F18" s="340"/>
      <c r="G18" s="193">
        <f t="shared" si="2"/>
        <v>0</v>
      </c>
      <c r="H18" s="408"/>
      <c r="I18" s="193">
        <f t="shared" si="3"/>
        <v>0</v>
      </c>
      <c r="J18" s="408"/>
      <c r="K18" s="193">
        <f t="shared" si="4"/>
        <v>0</v>
      </c>
      <c r="L18" s="408"/>
      <c r="M18" s="371">
        <f t="shared" si="5"/>
        <v>0</v>
      </c>
    </row>
    <row r="19" spans="1:13" ht="14" outlineLevel="1">
      <c r="A19" s="268">
        <v>13</v>
      </c>
      <c r="B19" s="430"/>
      <c r="C19" s="406"/>
      <c r="D19" s="407">
        <f t="shared" si="0"/>
        <v>0</v>
      </c>
      <c r="E19" s="336">
        <f t="shared" si="1"/>
        <v>0</v>
      </c>
      <c r="F19" s="340"/>
      <c r="G19" s="193">
        <f t="shared" si="2"/>
        <v>0</v>
      </c>
      <c r="H19" s="408"/>
      <c r="I19" s="193">
        <f t="shared" si="3"/>
        <v>0</v>
      </c>
      <c r="J19" s="408"/>
      <c r="K19" s="193">
        <f t="shared" si="4"/>
        <v>0</v>
      </c>
      <c r="L19" s="408"/>
      <c r="M19" s="371">
        <f t="shared" si="5"/>
        <v>0</v>
      </c>
    </row>
    <row r="20" spans="1:13" ht="15" customHeight="1" outlineLevel="1">
      <c r="A20" s="268">
        <v>14</v>
      </c>
      <c r="B20" s="412"/>
      <c r="C20" s="406"/>
      <c r="D20" s="407">
        <f t="shared" si="0"/>
        <v>0</v>
      </c>
      <c r="E20" s="336">
        <f t="shared" si="1"/>
        <v>0</v>
      </c>
      <c r="F20" s="340"/>
      <c r="G20" s="193">
        <f t="shared" si="2"/>
        <v>0</v>
      </c>
      <c r="H20" s="408"/>
      <c r="I20" s="193">
        <f t="shared" si="3"/>
        <v>0</v>
      </c>
      <c r="J20" s="408"/>
      <c r="K20" s="193">
        <f t="shared" si="4"/>
        <v>0</v>
      </c>
      <c r="L20" s="408"/>
      <c r="M20" s="371">
        <f t="shared" si="5"/>
        <v>0</v>
      </c>
    </row>
    <row r="21" spans="1:13" ht="15" customHeight="1" outlineLevel="1">
      <c r="A21" s="268">
        <v>15</v>
      </c>
      <c r="B21" s="412"/>
      <c r="C21" s="406"/>
      <c r="D21" s="407">
        <f t="shared" si="0"/>
        <v>0</v>
      </c>
      <c r="E21" s="336">
        <f t="shared" si="1"/>
        <v>0</v>
      </c>
      <c r="F21" s="340"/>
      <c r="G21" s="193">
        <f t="shared" si="2"/>
        <v>0</v>
      </c>
      <c r="H21" s="408"/>
      <c r="I21" s="193">
        <f t="shared" si="3"/>
        <v>0</v>
      </c>
      <c r="J21" s="408"/>
      <c r="K21" s="193">
        <f t="shared" si="4"/>
        <v>0</v>
      </c>
      <c r="L21" s="408"/>
      <c r="M21" s="371">
        <f t="shared" si="5"/>
        <v>0</v>
      </c>
    </row>
    <row r="22" spans="1:13" ht="15" customHeight="1" outlineLevel="1">
      <c r="A22" s="268">
        <v>16</v>
      </c>
      <c r="B22" s="412"/>
      <c r="C22" s="406"/>
      <c r="D22" s="407">
        <f t="shared" si="0"/>
        <v>0</v>
      </c>
      <c r="E22" s="336">
        <f t="shared" si="1"/>
        <v>0</v>
      </c>
      <c r="F22" s="340"/>
      <c r="G22" s="193">
        <f t="shared" si="2"/>
        <v>0</v>
      </c>
      <c r="H22" s="408"/>
      <c r="I22" s="193">
        <f t="shared" si="3"/>
        <v>0</v>
      </c>
      <c r="J22" s="408"/>
      <c r="K22" s="193">
        <f t="shared" si="4"/>
        <v>0</v>
      </c>
      <c r="L22" s="408"/>
      <c r="M22" s="371">
        <f t="shared" si="5"/>
        <v>0</v>
      </c>
    </row>
    <row r="23" spans="1:13" ht="15" customHeight="1" outlineLevel="1">
      <c r="A23" s="268">
        <v>17</v>
      </c>
      <c r="B23" s="412"/>
      <c r="C23" s="406"/>
      <c r="D23" s="407">
        <f t="shared" si="0"/>
        <v>0</v>
      </c>
      <c r="E23" s="336">
        <f t="shared" si="1"/>
        <v>0</v>
      </c>
      <c r="F23" s="340"/>
      <c r="G23" s="193">
        <f t="shared" si="2"/>
        <v>0</v>
      </c>
      <c r="H23" s="408"/>
      <c r="I23" s="193">
        <f t="shared" si="3"/>
        <v>0</v>
      </c>
      <c r="J23" s="408"/>
      <c r="K23" s="193">
        <f t="shared" si="4"/>
        <v>0</v>
      </c>
      <c r="L23" s="408"/>
      <c r="M23" s="371">
        <f t="shared" si="5"/>
        <v>0</v>
      </c>
    </row>
    <row r="24" spans="1:13" ht="15" customHeight="1" outlineLevel="1">
      <c r="A24" s="268">
        <v>18</v>
      </c>
      <c r="B24" s="412"/>
      <c r="C24" s="406"/>
      <c r="D24" s="407">
        <f t="shared" si="0"/>
        <v>0</v>
      </c>
      <c r="E24" s="336">
        <f t="shared" si="1"/>
        <v>0</v>
      </c>
      <c r="F24" s="340"/>
      <c r="G24" s="193">
        <f t="shared" si="2"/>
        <v>0</v>
      </c>
      <c r="H24" s="408"/>
      <c r="I24" s="193">
        <f t="shared" si="3"/>
        <v>0</v>
      </c>
      <c r="J24" s="408"/>
      <c r="K24" s="193">
        <f t="shared" si="4"/>
        <v>0</v>
      </c>
      <c r="L24" s="408"/>
      <c r="M24" s="371">
        <f t="shared" si="5"/>
        <v>0</v>
      </c>
    </row>
    <row r="25" spans="1:13" ht="15" customHeight="1" outlineLevel="1">
      <c r="A25" s="268">
        <v>19</v>
      </c>
      <c r="B25" s="412"/>
      <c r="C25" s="406"/>
      <c r="D25" s="407">
        <f t="shared" si="0"/>
        <v>0</v>
      </c>
      <c r="E25" s="336">
        <f t="shared" si="1"/>
        <v>0</v>
      </c>
      <c r="F25" s="340"/>
      <c r="G25" s="193">
        <f t="shared" si="2"/>
        <v>0</v>
      </c>
      <c r="H25" s="408"/>
      <c r="I25" s="193">
        <f t="shared" si="3"/>
        <v>0</v>
      </c>
      <c r="J25" s="408"/>
      <c r="K25" s="193">
        <f t="shared" si="4"/>
        <v>0</v>
      </c>
      <c r="L25" s="408"/>
      <c r="M25" s="371">
        <f t="shared" si="5"/>
        <v>0</v>
      </c>
    </row>
    <row r="26" spans="1:13" ht="15" customHeight="1" outlineLevel="1">
      <c r="A26" s="268">
        <v>20</v>
      </c>
      <c r="B26" s="413"/>
      <c r="C26" s="414"/>
      <c r="D26" s="415">
        <f t="shared" si="0"/>
        <v>0</v>
      </c>
      <c r="E26" s="416">
        <f t="shared" si="1"/>
        <v>0</v>
      </c>
      <c r="F26" s="417"/>
      <c r="G26" s="418">
        <f t="shared" si="2"/>
        <v>0</v>
      </c>
      <c r="H26" s="419"/>
      <c r="I26" s="420">
        <f t="shared" si="3"/>
        <v>0</v>
      </c>
      <c r="J26" s="419"/>
      <c r="K26" s="420">
        <f t="shared" si="4"/>
        <v>0</v>
      </c>
      <c r="L26" s="419"/>
      <c r="M26" s="421">
        <f t="shared" si="5"/>
        <v>0</v>
      </c>
    </row>
    <row r="27" spans="1:13" ht="15" customHeight="1">
      <c r="A27" s="280"/>
      <c r="B27" s="422" t="s">
        <v>193</v>
      </c>
      <c r="C27" s="423">
        <f>ROUND(SUM(C7:C26),0)</f>
        <v>0</v>
      </c>
      <c r="D27" s="424"/>
      <c r="E27" s="423">
        <f>ROUND(SUM(E7:E26),0)</f>
        <v>0</v>
      </c>
      <c r="F27" s="424"/>
      <c r="G27" s="423">
        <f>ROUND(SUM(G7:G26),0)</f>
        <v>0</v>
      </c>
      <c r="H27" s="283"/>
      <c r="I27" s="423">
        <f>ROUND(SUM(I7:I26),0)</f>
        <v>0</v>
      </c>
      <c r="J27" s="283"/>
      <c r="K27" s="423">
        <f>ROUND(SUM(K7:K26),0)</f>
        <v>0</v>
      </c>
      <c r="L27" s="283"/>
      <c r="M27" s="423">
        <f>ROUND(SUM(M7:M26),0)</f>
        <v>0</v>
      </c>
    </row>
    <row r="28" spans="1:13" ht="52">
      <c r="B28" s="627" t="s">
        <v>604</v>
      </c>
    </row>
    <row r="29" spans="1:13">
      <c r="B29" s="80"/>
      <c r="C29" s="425"/>
      <c r="D29" s="425"/>
      <c r="E29" s="425"/>
      <c r="F29" s="425"/>
      <c r="G29" s="425"/>
      <c r="H29" s="425"/>
    </row>
    <row r="30" spans="1:13" s="31" customFormat="1">
      <c r="A30" s="31" t="str">
        <f>'ūdens bilance'!B25</f>
        <v>Datums: __.__.202_</v>
      </c>
      <c r="G30" s="24"/>
      <c r="H30" s="60"/>
      <c r="I30" s="60"/>
    </row>
    <row r="31" spans="1:13" s="31" customFormat="1">
      <c r="B31" s="61"/>
      <c r="G31" s="24"/>
      <c r="H31" s="41"/>
      <c r="I31" s="41"/>
    </row>
    <row r="32" spans="1:13" s="31" customFormat="1">
      <c r="A32" s="31" t="s">
        <v>51</v>
      </c>
      <c r="G32" s="24"/>
      <c r="H32" s="41"/>
      <c r="I32" s="41"/>
    </row>
    <row r="33" spans="1:9" s="31" customFormat="1">
      <c r="A33" s="42" t="str">
        <f>'ūdens bilance'!B28</f>
        <v>kas tiesīga pārstāvēt Komersantu _________________________________ Vārds Uzvārds</v>
      </c>
      <c r="B33" s="42"/>
      <c r="C33" s="42"/>
      <c r="G33" s="24"/>
      <c r="H33" s="41"/>
      <c r="I33" s="41"/>
    </row>
    <row r="34" spans="1:9" s="31" customFormat="1">
      <c r="B34" s="62" t="s">
        <v>149</v>
      </c>
      <c r="G34" s="24"/>
      <c r="H34" s="41"/>
      <c r="I34" s="41"/>
    </row>
    <row r="37" spans="1:9" ht="108" customHeight="1">
      <c r="A37" s="63"/>
      <c r="B37" s="704" t="s">
        <v>251</v>
      </c>
      <c r="C37" s="704"/>
    </row>
  </sheetData>
  <sheetProtection algorithmName="SHA-512" hashValue="+DJs1ha0SI9cpAW5X0AapIIfrgXsGqCB+kYvbBMAWewAklsJxlsA3zEBN1/GOL4jiHnCU0L8mbcBUbCtWd4NcA==" saltValue="KqjEbRyq6fL4FKT3SyFbRQ==" spinCount="100000" sheet="1" objects="1" scenarios="1" formatCells="0" formatColumns="0" formatRows="0"/>
  <mergeCells count="12">
    <mergeCell ref="F4:M4"/>
    <mergeCell ref="D5:D6"/>
    <mergeCell ref="E5:E6"/>
    <mergeCell ref="F5:G5"/>
    <mergeCell ref="H5:I5"/>
    <mergeCell ref="J5:K5"/>
    <mergeCell ref="L5:M5"/>
    <mergeCell ref="B37:C37"/>
    <mergeCell ref="A4:A6"/>
    <mergeCell ref="B4:B6"/>
    <mergeCell ref="C4:C6"/>
    <mergeCell ref="D4:E4"/>
  </mergeCells>
  <pageMargins left="0.75" right="0.75" top="1" bottom="1" header="0.51180555555555496" footer="0.51180555555555496"/>
  <pageSetup paperSize="9" firstPageNumber="0"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AMK36"/>
  <sheetViews>
    <sheetView zoomScaleNormal="100" workbookViewId="0"/>
  </sheetViews>
  <sheetFormatPr defaultRowHeight="13" outlineLevelRow="1"/>
  <cols>
    <col min="1" max="1" width="4.81640625" style="31" customWidth="1"/>
    <col min="2" max="2" width="89.1796875" style="31" customWidth="1"/>
    <col min="3" max="3" width="11.7265625" style="261" customWidth="1"/>
    <col min="4" max="4" width="11.1796875" style="261" customWidth="1"/>
    <col min="5" max="13" width="13.7265625" style="261" customWidth="1"/>
    <col min="14" max="1025" width="9.1796875" style="24" customWidth="1"/>
  </cols>
  <sheetData>
    <row r="2" spans="1:13">
      <c r="B2" s="52"/>
    </row>
    <row r="3" spans="1:13" ht="20">
      <c r="A3" s="431" t="s">
        <v>252</v>
      </c>
      <c r="C3" s="398"/>
      <c r="D3" s="398"/>
      <c r="E3" s="398"/>
      <c r="F3" s="398"/>
      <c r="G3" s="399"/>
      <c r="H3" s="399"/>
      <c r="I3" s="399"/>
      <c r="J3" s="399"/>
      <c r="K3" s="399"/>
      <c r="L3" s="399"/>
      <c r="M3" s="400"/>
    </row>
    <row r="4" spans="1:13" ht="32.25" customHeight="1">
      <c r="A4" s="731"/>
      <c r="B4" s="764" t="s">
        <v>188</v>
      </c>
      <c r="C4" s="733" t="s">
        <v>62</v>
      </c>
      <c r="D4" s="733" t="s">
        <v>236</v>
      </c>
      <c r="E4" s="733"/>
      <c r="F4" s="733" t="s">
        <v>189</v>
      </c>
      <c r="G4" s="733"/>
      <c r="H4" s="733"/>
      <c r="I4" s="733"/>
      <c r="J4" s="733"/>
      <c r="K4" s="733"/>
      <c r="L4" s="733"/>
      <c r="M4" s="733"/>
    </row>
    <row r="5" spans="1:13" ht="29.2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56">
      <c r="A7" s="268">
        <v>1</v>
      </c>
      <c r="B7" s="405" t="s">
        <v>542</v>
      </c>
      <c r="C7" s="406"/>
      <c r="D7" s="407">
        <f t="shared" ref="D7:D26" si="0">F7+H7+J7+L7</f>
        <v>0</v>
      </c>
      <c r="E7" s="336">
        <f t="shared" ref="E7:E26" si="1">C7*D7</f>
        <v>0</v>
      </c>
      <c r="F7" s="340"/>
      <c r="G7" s="193">
        <f t="shared" ref="G7:G26" si="2">F7*C7</f>
        <v>0</v>
      </c>
      <c r="H7" s="408"/>
      <c r="I7" s="193">
        <f t="shared" ref="I7:I26" si="3">H7*C7</f>
        <v>0</v>
      </c>
      <c r="J7" s="408"/>
      <c r="K7" s="193">
        <f t="shared" ref="K7:K26" si="4">J7*C7</f>
        <v>0</v>
      </c>
      <c r="L7" s="408"/>
      <c r="M7" s="371">
        <f t="shared" ref="M7:M26" si="5">L7*C7</f>
        <v>0</v>
      </c>
    </row>
    <row r="8" spans="1:13" ht="14">
      <c r="A8" s="268">
        <v>2</v>
      </c>
      <c r="B8" s="427"/>
      <c r="C8" s="406"/>
      <c r="D8" s="407">
        <f t="shared" si="0"/>
        <v>0</v>
      </c>
      <c r="E8" s="336">
        <f t="shared" si="1"/>
        <v>0</v>
      </c>
      <c r="F8" s="340"/>
      <c r="G8" s="193">
        <f t="shared" si="2"/>
        <v>0</v>
      </c>
      <c r="H8" s="408"/>
      <c r="I8" s="193">
        <f t="shared" si="3"/>
        <v>0</v>
      </c>
      <c r="J8" s="408"/>
      <c r="K8" s="193">
        <f t="shared" si="4"/>
        <v>0</v>
      </c>
      <c r="L8" s="408"/>
      <c r="M8" s="371">
        <f t="shared" si="5"/>
        <v>0</v>
      </c>
    </row>
    <row r="9" spans="1:13" ht="14">
      <c r="A9" s="268">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4">
      <c r="A10" s="268">
        <v>4</v>
      </c>
      <c r="B10" s="427"/>
      <c r="C10" s="406"/>
      <c r="D10" s="407">
        <f t="shared" si="0"/>
        <v>0</v>
      </c>
      <c r="E10" s="336">
        <f t="shared" si="1"/>
        <v>0</v>
      </c>
      <c r="F10" s="340"/>
      <c r="G10" s="193">
        <f t="shared" si="2"/>
        <v>0</v>
      </c>
      <c r="H10" s="408"/>
      <c r="I10" s="193">
        <f t="shared" si="3"/>
        <v>0</v>
      </c>
      <c r="J10" s="408"/>
      <c r="K10" s="193">
        <f t="shared" si="4"/>
        <v>0</v>
      </c>
      <c r="L10" s="408"/>
      <c r="M10" s="371">
        <f t="shared" si="5"/>
        <v>0</v>
      </c>
    </row>
    <row r="11" spans="1:13" ht="14">
      <c r="A11" s="268">
        <v>5</v>
      </c>
      <c r="B11" s="427"/>
      <c r="C11" s="406"/>
      <c r="D11" s="407">
        <f t="shared" si="0"/>
        <v>0</v>
      </c>
      <c r="E11" s="336">
        <f t="shared" si="1"/>
        <v>0</v>
      </c>
      <c r="F11" s="340"/>
      <c r="G11" s="193">
        <f t="shared" si="2"/>
        <v>0</v>
      </c>
      <c r="H11" s="408"/>
      <c r="I11" s="193">
        <f t="shared" si="3"/>
        <v>0</v>
      </c>
      <c r="J11" s="408"/>
      <c r="K11" s="193">
        <f t="shared" si="4"/>
        <v>0</v>
      </c>
      <c r="L11" s="408"/>
      <c r="M11" s="371">
        <f t="shared" si="5"/>
        <v>0</v>
      </c>
    </row>
    <row r="12" spans="1:13" ht="14">
      <c r="A12" s="268">
        <v>6</v>
      </c>
      <c r="B12" s="427"/>
      <c r="C12" s="406"/>
      <c r="D12" s="407">
        <f t="shared" si="0"/>
        <v>0</v>
      </c>
      <c r="E12" s="336">
        <f t="shared" si="1"/>
        <v>0</v>
      </c>
      <c r="F12" s="340"/>
      <c r="G12" s="193">
        <f t="shared" si="2"/>
        <v>0</v>
      </c>
      <c r="H12" s="408"/>
      <c r="I12" s="193">
        <f t="shared" si="3"/>
        <v>0</v>
      </c>
      <c r="J12" s="408"/>
      <c r="K12" s="193">
        <f t="shared" si="4"/>
        <v>0</v>
      </c>
      <c r="L12" s="408"/>
      <c r="M12" s="371">
        <f t="shared" si="5"/>
        <v>0</v>
      </c>
    </row>
    <row r="13" spans="1:13" ht="14">
      <c r="A13" s="268">
        <v>7</v>
      </c>
      <c r="B13" s="427"/>
      <c r="C13" s="406"/>
      <c r="D13" s="407">
        <f t="shared" si="0"/>
        <v>0</v>
      </c>
      <c r="E13" s="336">
        <f t="shared" si="1"/>
        <v>0</v>
      </c>
      <c r="F13" s="340"/>
      <c r="G13" s="193">
        <f t="shared" si="2"/>
        <v>0</v>
      </c>
      <c r="H13" s="408"/>
      <c r="I13" s="193">
        <f t="shared" si="3"/>
        <v>0</v>
      </c>
      <c r="J13" s="408"/>
      <c r="K13" s="193">
        <f t="shared" si="4"/>
        <v>0</v>
      </c>
      <c r="L13" s="408"/>
      <c r="M13" s="371">
        <f t="shared" si="5"/>
        <v>0</v>
      </c>
    </row>
    <row r="14" spans="1:13" ht="14">
      <c r="A14" s="268">
        <v>8</v>
      </c>
      <c r="B14" s="427"/>
      <c r="C14" s="406"/>
      <c r="D14" s="407">
        <f t="shared" si="0"/>
        <v>0</v>
      </c>
      <c r="E14" s="336">
        <f t="shared" si="1"/>
        <v>0</v>
      </c>
      <c r="F14" s="340"/>
      <c r="G14" s="193">
        <f t="shared" si="2"/>
        <v>0</v>
      </c>
      <c r="H14" s="408"/>
      <c r="I14" s="193">
        <f t="shared" si="3"/>
        <v>0</v>
      </c>
      <c r="J14" s="408"/>
      <c r="K14" s="193">
        <f t="shared" si="4"/>
        <v>0</v>
      </c>
      <c r="L14" s="408"/>
      <c r="M14" s="371">
        <f t="shared" si="5"/>
        <v>0</v>
      </c>
    </row>
    <row r="15" spans="1:13" ht="14">
      <c r="A15" s="268">
        <v>9</v>
      </c>
      <c r="B15" s="427"/>
      <c r="C15" s="406"/>
      <c r="D15" s="407">
        <f t="shared" si="0"/>
        <v>0</v>
      </c>
      <c r="E15" s="336">
        <f t="shared" si="1"/>
        <v>0</v>
      </c>
      <c r="F15" s="340"/>
      <c r="G15" s="193">
        <f t="shared" si="2"/>
        <v>0</v>
      </c>
      <c r="H15" s="408"/>
      <c r="I15" s="193">
        <f t="shared" si="3"/>
        <v>0</v>
      </c>
      <c r="J15" s="408"/>
      <c r="K15" s="193">
        <f t="shared" si="4"/>
        <v>0</v>
      </c>
      <c r="L15" s="408"/>
      <c r="M15" s="371">
        <f t="shared" si="5"/>
        <v>0</v>
      </c>
    </row>
    <row r="16" spans="1:13" ht="14">
      <c r="A16" s="268">
        <v>10</v>
      </c>
      <c r="B16" s="427"/>
      <c r="C16" s="406"/>
      <c r="D16" s="407">
        <f t="shared" si="0"/>
        <v>0</v>
      </c>
      <c r="E16" s="336">
        <f t="shared" si="1"/>
        <v>0</v>
      </c>
      <c r="F16" s="340"/>
      <c r="G16" s="193">
        <f t="shared" si="2"/>
        <v>0</v>
      </c>
      <c r="H16" s="408"/>
      <c r="I16" s="193">
        <f t="shared" si="3"/>
        <v>0</v>
      </c>
      <c r="J16" s="408"/>
      <c r="K16" s="193">
        <f t="shared" si="4"/>
        <v>0</v>
      </c>
      <c r="L16" s="408"/>
      <c r="M16" s="371">
        <f t="shared" si="5"/>
        <v>0</v>
      </c>
    </row>
    <row r="17" spans="1:13" ht="14" outlineLevel="1">
      <c r="A17" s="268">
        <v>11</v>
      </c>
      <c r="B17" s="427"/>
      <c r="C17" s="406"/>
      <c r="D17" s="407">
        <f t="shared" si="0"/>
        <v>0</v>
      </c>
      <c r="E17" s="336">
        <f t="shared" si="1"/>
        <v>0</v>
      </c>
      <c r="F17" s="340"/>
      <c r="G17" s="193">
        <f t="shared" si="2"/>
        <v>0</v>
      </c>
      <c r="H17" s="408"/>
      <c r="I17" s="193">
        <f t="shared" si="3"/>
        <v>0</v>
      </c>
      <c r="J17" s="408"/>
      <c r="K17" s="193">
        <f t="shared" si="4"/>
        <v>0</v>
      </c>
      <c r="L17" s="408"/>
      <c r="M17" s="371">
        <f t="shared" si="5"/>
        <v>0</v>
      </c>
    </row>
    <row r="18" spans="1:13" ht="15" customHeight="1" outlineLevel="1">
      <c r="A18" s="268">
        <v>12</v>
      </c>
      <c r="B18" s="346"/>
      <c r="C18" s="406"/>
      <c r="D18" s="407">
        <f t="shared" si="0"/>
        <v>0</v>
      </c>
      <c r="E18" s="336">
        <f t="shared" si="1"/>
        <v>0</v>
      </c>
      <c r="F18" s="340"/>
      <c r="G18" s="193">
        <f t="shared" si="2"/>
        <v>0</v>
      </c>
      <c r="H18" s="408"/>
      <c r="I18" s="193">
        <f t="shared" si="3"/>
        <v>0</v>
      </c>
      <c r="J18" s="408"/>
      <c r="K18" s="193">
        <f t="shared" si="4"/>
        <v>0</v>
      </c>
      <c r="L18" s="408"/>
      <c r="M18" s="371">
        <f t="shared" si="5"/>
        <v>0</v>
      </c>
    </row>
    <row r="19" spans="1:13" ht="15" customHeight="1" outlineLevel="1">
      <c r="A19" s="268">
        <v>13</v>
      </c>
      <c r="B19" s="346"/>
      <c r="C19" s="406"/>
      <c r="D19" s="407">
        <f t="shared" si="0"/>
        <v>0</v>
      </c>
      <c r="E19" s="336">
        <f t="shared" si="1"/>
        <v>0</v>
      </c>
      <c r="F19" s="340"/>
      <c r="G19" s="193">
        <f t="shared" si="2"/>
        <v>0</v>
      </c>
      <c r="H19" s="408"/>
      <c r="I19" s="193">
        <f t="shared" si="3"/>
        <v>0</v>
      </c>
      <c r="J19" s="408"/>
      <c r="K19" s="193">
        <f t="shared" si="4"/>
        <v>0</v>
      </c>
      <c r="L19" s="408"/>
      <c r="M19" s="371">
        <f t="shared" si="5"/>
        <v>0</v>
      </c>
    </row>
    <row r="20" spans="1:13" ht="15" customHeight="1" outlineLevel="1">
      <c r="A20" s="268">
        <v>14</v>
      </c>
      <c r="B20" s="412"/>
      <c r="C20" s="406"/>
      <c r="D20" s="407">
        <f t="shared" si="0"/>
        <v>0</v>
      </c>
      <c r="E20" s="336">
        <f t="shared" si="1"/>
        <v>0</v>
      </c>
      <c r="F20" s="340"/>
      <c r="G20" s="193">
        <f t="shared" si="2"/>
        <v>0</v>
      </c>
      <c r="H20" s="408"/>
      <c r="I20" s="193">
        <f t="shared" si="3"/>
        <v>0</v>
      </c>
      <c r="J20" s="408"/>
      <c r="K20" s="193">
        <f t="shared" si="4"/>
        <v>0</v>
      </c>
      <c r="L20" s="408"/>
      <c r="M20" s="371">
        <f t="shared" si="5"/>
        <v>0</v>
      </c>
    </row>
    <row r="21" spans="1:13" ht="15" customHeight="1" outlineLevel="1">
      <c r="A21" s="268">
        <v>15</v>
      </c>
      <c r="B21" s="412"/>
      <c r="C21" s="406"/>
      <c r="D21" s="407">
        <f t="shared" si="0"/>
        <v>0</v>
      </c>
      <c r="E21" s="336">
        <f t="shared" si="1"/>
        <v>0</v>
      </c>
      <c r="F21" s="340"/>
      <c r="G21" s="193">
        <f t="shared" si="2"/>
        <v>0</v>
      </c>
      <c r="H21" s="408"/>
      <c r="I21" s="193">
        <f t="shared" si="3"/>
        <v>0</v>
      </c>
      <c r="J21" s="408"/>
      <c r="K21" s="193">
        <f t="shared" si="4"/>
        <v>0</v>
      </c>
      <c r="L21" s="408"/>
      <c r="M21" s="371">
        <f t="shared" si="5"/>
        <v>0</v>
      </c>
    </row>
    <row r="22" spans="1:13" ht="15" customHeight="1" outlineLevel="1">
      <c r="A22" s="268">
        <v>16</v>
      </c>
      <c r="B22" s="412"/>
      <c r="C22" s="406"/>
      <c r="D22" s="407">
        <f t="shared" si="0"/>
        <v>0</v>
      </c>
      <c r="E22" s="336">
        <f t="shared" si="1"/>
        <v>0</v>
      </c>
      <c r="F22" s="340"/>
      <c r="G22" s="193">
        <f t="shared" si="2"/>
        <v>0</v>
      </c>
      <c r="H22" s="408"/>
      <c r="I22" s="193">
        <f t="shared" si="3"/>
        <v>0</v>
      </c>
      <c r="J22" s="408"/>
      <c r="K22" s="193">
        <f t="shared" si="4"/>
        <v>0</v>
      </c>
      <c r="L22" s="408"/>
      <c r="M22" s="371">
        <f t="shared" si="5"/>
        <v>0</v>
      </c>
    </row>
    <row r="23" spans="1:13" ht="15" customHeight="1" outlineLevel="1">
      <c r="A23" s="268">
        <v>17</v>
      </c>
      <c r="B23" s="412"/>
      <c r="C23" s="406"/>
      <c r="D23" s="407">
        <f t="shared" si="0"/>
        <v>0</v>
      </c>
      <c r="E23" s="336">
        <f t="shared" si="1"/>
        <v>0</v>
      </c>
      <c r="F23" s="340"/>
      <c r="G23" s="193">
        <f t="shared" si="2"/>
        <v>0</v>
      </c>
      <c r="H23" s="408"/>
      <c r="I23" s="193">
        <f t="shared" si="3"/>
        <v>0</v>
      </c>
      <c r="J23" s="408"/>
      <c r="K23" s="193">
        <f t="shared" si="4"/>
        <v>0</v>
      </c>
      <c r="L23" s="408"/>
      <c r="M23" s="371">
        <f t="shared" si="5"/>
        <v>0</v>
      </c>
    </row>
    <row r="24" spans="1:13" ht="15" customHeight="1" outlineLevel="1">
      <c r="A24" s="268">
        <v>18</v>
      </c>
      <c r="B24" s="412"/>
      <c r="C24" s="406"/>
      <c r="D24" s="407">
        <f t="shared" si="0"/>
        <v>0</v>
      </c>
      <c r="E24" s="336">
        <f t="shared" si="1"/>
        <v>0</v>
      </c>
      <c r="F24" s="340"/>
      <c r="G24" s="193">
        <f t="shared" si="2"/>
        <v>0</v>
      </c>
      <c r="H24" s="408"/>
      <c r="I24" s="193">
        <f t="shared" si="3"/>
        <v>0</v>
      </c>
      <c r="J24" s="408"/>
      <c r="K24" s="193">
        <f t="shared" si="4"/>
        <v>0</v>
      </c>
      <c r="L24" s="408"/>
      <c r="M24" s="371">
        <f t="shared" si="5"/>
        <v>0</v>
      </c>
    </row>
    <row r="25" spans="1:13" ht="15" customHeight="1" outlineLevel="1">
      <c r="A25" s="268">
        <v>19</v>
      </c>
      <c r="B25" s="412"/>
      <c r="C25" s="406"/>
      <c r="D25" s="407">
        <f t="shared" si="0"/>
        <v>0</v>
      </c>
      <c r="E25" s="336">
        <f t="shared" si="1"/>
        <v>0</v>
      </c>
      <c r="F25" s="340"/>
      <c r="G25" s="193">
        <f t="shared" si="2"/>
        <v>0</v>
      </c>
      <c r="H25" s="408"/>
      <c r="I25" s="193">
        <f t="shared" si="3"/>
        <v>0</v>
      </c>
      <c r="J25" s="408"/>
      <c r="K25" s="193">
        <f t="shared" si="4"/>
        <v>0</v>
      </c>
      <c r="L25" s="408"/>
      <c r="M25" s="371">
        <f t="shared" si="5"/>
        <v>0</v>
      </c>
    </row>
    <row r="26" spans="1:13" ht="15" customHeight="1" outlineLevel="1">
      <c r="A26" s="268">
        <v>20</v>
      </c>
      <c r="B26" s="413"/>
      <c r="C26" s="414"/>
      <c r="D26" s="415">
        <f t="shared" si="0"/>
        <v>0</v>
      </c>
      <c r="E26" s="416">
        <f t="shared" si="1"/>
        <v>0</v>
      </c>
      <c r="F26" s="417"/>
      <c r="G26" s="418">
        <f t="shared" si="2"/>
        <v>0</v>
      </c>
      <c r="H26" s="419"/>
      <c r="I26" s="420">
        <f t="shared" si="3"/>
        <v>0</v>
      </c>
      <c r="J26" s="419"/>
      <c r="K26" s="420">
        <f t="shared" si="4"/>
        <v>0</v>
      </c>
      <c r="L26" s="419"/>
      <c r="M26" s="421">
        <f t="shared" si="5"/>
        <v>0</v>
      </c>
    </row>
    <row r="27" spans="1:13" ht="15" customHeight="1">
      <c r="A27" s="280"/>
      <c r="B27" s="422" t="s">
        <v>193</v>
      </c>
      <c r="C27" s="423">
        <f>ROUND(SUM(C7:C26),0)</f>
        <v>0</v>
      </c>
      <c r="D27" s="424"/>
      <c r="E27" s="423">
        <f>ROUND(SUM(E7:E26),0)</f>
        <v>0</v>
      </c>
      <c r="F27" s="424"/>
      <c r="G27" s="423">
        <f>ROUND(SUM(G7:G26),0)</f>
        <v>0</v>
      </c>
      <c r="H27" s="283"/>
      <c r="I27" s="423">
        <f>ROUND(SUM(I7:I26),0)</f>
        <v>0</v>
      </c>
      <c r="J27" s="283"/>
      <c r="K27" s="423">
        <f>ROUND(SUM(K7:K26),0)</f>
        <v>0</v>
      </c>
      <c r="L27" s="283"/>
      <c r="M27" s="423">
        <f>ROUND(SUM(M7:M26),0)</f>
        <v>0</v>
      </c>
    </row>
    <row r="28" spans="1:13" ht="39">
      <c r="B28" s="627" t="s">
        <v>666</v>
      </c>
    </row>
    <row r="29" spans="1:13" s="31" customFormat="1">
      <c r="A29" s="31" t="str">
        <f>'ūdens bilance'!B25</f>
        <v>Datums: __.__.202_</v>
      </c>
      <c r="C29" s="425"/>
      <c r="D29" s="425"/>
      <c r="E29" s="425"/>
      <c r="F29" s="425"/>
      <c r="G29" s="425"/>
      <c r="H29" s="425"/>
      <c r="I29" s="261"/>
      <c r="J29" s="261"/>
      <c r="K29" s="261"/>
      <c r="L29" s="261"/>
      <c r="M29" s="261"/>
    </row>
    <row r="30" spans="1:13" s="31" customFormat="1">
      <c r="B30" s="61"/>
      <c r="G30" s="24"/>
      <c r="H30" s="60"/>
      <c r="I30" s="60"/>
    </row>
    <row r="31" spans="1:13" s="31" customFormat="1">
      <c r="A31" s="31" t="s">
        <v>51</v>
      </c>
      <c r="G31" s="24"/>
      <c r="H31" s="41"/>
      <c r="I31" s="41"/>
    </row>
    <row r="32" spans="1:13" s="31" customFormat="1">
      <c r="A32" s="42" t="str">
        <f>'ūdens bilance'!B28</f>
        <v>kas tiesīga pārstāvēt Komersantu _________________________________ Vārds Uzvārds</v>
      </c>
      <c r="B32" s="42"/>
      <c r="G32" s="24"/>
      <c r="H32" s="41"/>
      <c r="I32" s="41"/>
    </row>
    <row r="33" spans="1:13" s="31" customFormat="1">
      <c r="B33" s="62" t="s">
        <v>149</v>
      </c>
      <c r="C33" s="42"/>
      <c r="G33" s="24"/>
      <c r="H33" s="41"/>
      <c r="I33" s="41"/>
    </row>
    <row r="34" spans="1:13">
      <c r="C34" s="31"/>
      <c r="D34" s="31"/>
      <c r="E34" s="31"/>
      <c r="F34" s="31"/>
      <c r="G34" s="24"/>
      <c r="H34" s="41"/>
      <c r="I34" s="41"/>
      <c r="J34" s="31"/>
      <c r="K34" s="31"/>
      <c r="L34" s="31"/>
      <c r="M34" s="31"/>
    </row>
    <row r="36" spans="1:13" ht="120.75" customHeight="1">
      <c r="A36" s="432"/>
      <c r="B36" s="433" t="s">
        <v>253</v>
      </c>
    </row>
  </sheetData>
  <sheetProtection algorithmName="SHA-512" hashValue="7JiKuh8ei50AKJg/2FtfLUjtghaU3mcncwpkMH1muyR3RWLmCMJFUdeJJrNQD4bpLbWi3veOCJ3vVpRpXmod4A==" saltValue="BwHWLZo6W2RMjp8ar7yPm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MK17"/>
  <sheetViews>
    <sheetView zoomScaleNormal="100" workbookViewId="0">
      <selection sqref="A1:C1"/>
    </sheetView>
  </sheetViews>
  <sheetFormatPr defaultRowHeight="13"/>
  <cols>
    <col min="1" max="1" width="6" style="31" customWidth="1"/>
    <col min="2" max="2" width="37.54296875" style="31" customWidth="1"/>
    <col min="3" max="3" width="13.81640625" style="31" customWidth="1"/>
    <col min="4" max="7" width="13.7265625" style="31" customWidth="1"/>
    <col min="8" max="8" width="20.7265625" style="24" customWidth="1"/>
    <col min="9" max="1025" width="9.1796875" style="24" customWidth="1"/>
  </cols>
  <sheetData>
    <row r="1" spans="1:15" s="261" customFormat="1" ht="27" customHeight="1">
      <c r="A1" s="730"/>
      <c r="B1" s="730"/>
      <c r="C1" s="730"/>
      <c r="D1" s="260"/>
      <c r="G1" s="262"/>
      <c r="I1" s="260"/>
      <c r="K1" s="260"/>
      <c r="M1" s="260"/>
      <c r="O1" s="260"/>
    </row>
    <row r="2" spans="1:15" s="261" customFormat="1" ht="30.75" customHeight="1">
      <c r="A2" s="263" t="s">
        <v>254</v>
      </c>
      <c r="B2" s="264"/>
      <c r="C2" s="260"/>
      <c r="D2" s="260"/>
      <c r="G2" s="262"/>
      <c r="I2" s="260"/>
      <c r="K2" s="260"/>
      <c r="M2" s="260"/>
      <c r="O2" s="260"/>
    </row>
    <row r="3" spans="1:15" ht="13.5" thickBot="1"/>
    <row r="4" spans="1:15" ht="29.25" customHeight="1">
      <c r="A4" s="731"/>
      <c r="B4" s="732" t="s">
        <v>188</v>
      </c>
      <c r="C4" s="733" t="s">
        <v>189</v>
      </c>
      <c r="D4" s="733"/>
      <c r="E4" s="733"/>
      <c r="F4" s="733"/>
      <c r="H4" s="776" t="s">
        <v>605</v>
      </c>
      <c r="I4" s="767" t="s">
        <v>681</v>
      </c>
      <c r="J4" s="768"/>
      <c r="K4" s="769"/>
    </row>
    <row r="5" spans="1:15" ht="28.5" customHeight="1">
      <c r="A5" s="731"/>
      <c r="B5" s="732"/>
      <c r="C5" s="401" t="s">
        <v>65</v>
      </c>
      <c r="D5" s="266" t="s">
        <v>66</v>
      </c>
      <c r="E5" s="266" t="s">
        <v>67</v>
      </c>
      <c r="F5" s="402" t="s">
        <v>68</v>
      </c>
      <c r="H5" s="777"/>
      <c r="I5" s="770"/>
      <c r="J5" s="771"/>
      <c r="K5" s="772"/>
    </row>
    <row r="6" spans="1:15" ht="15" customHeight="1" thickBot="1">
      <c r="A6" s="268" t="s">
        <v>73</v>
      </c>
      <c r="B6" s="275" t="s">
        <v>255</v>
      </c>
      <c r="C6" s="276"/>
      <c r="D6" s="277"/>
      <c r="E6" s="277"/>
      <c r="F6" s="278"/>
      <c r="H6" s="628"/>
      <c r="I6" s="773"/>
      <c r="J6" s="774"/>
      <c r="K6" s="775"/>
    </row>
    <row r="7" spans="1:15" ht="15" customHeight="1">
      <c r="A7" s="268" t="s">
        <v>81</v>
      </c>
      <c r="B7" s="275" t="s">
        <v>256</v>
      </c>
      <c r="C7" s="276"/>
      <c r="D7" s="277"/>
      <c r="E7" s="277"/>
      <c r="F7" s="278"/>
    </row>
    <row r="8" spans="1:15" ht="15" customHeight="1">
      <c r="A8" s="270" t="s">
        <v>192</v>
      </c>
      <c r="B8" s="271" t="s">
        <v>257</v>
      </c>
      <c r="C8" s="276"/>
      <c r="D8" s="277"/>
      <c r="E8" s="277"/>
      <c r="F8" s="278"/>
    </row>
    <row r="9" spans="1:15" ht="15" customHeight="1">
      <c r="A9" s="270">
        <v>2</v>
      </c>
      <c r="B9" s="271" t="s">
        <v>258</v>
      </c>
      <c r="C9" s="276"/>
      <c r="D9" s="277"/>
      <c r="E9" s="277"/>
      <c r="F9" s="278"/>
      <c r="J9" s="279"/>
    </row>
    <row r="10" spans="1:15" ht="15" customHeight="1">
      <c r="A10" s="280"/>
      <c r="B10" s="281" t="s">
        <v>193</v>
      </c>
      <c r="C10" s="282">
        <f>ROUND(SUM(C6:C9),0)</f>
        <v>0</v>
      </c>
      <c r="D10" s="283">
        <f>ROUND(SUM(D6:D9),0)</f>
        <v>0</v>
      </c>
      <c r="E10" s="283">
        <f>ROUND(SUM(E6:E9),0)</f>
        <v>0</v>
      </c>
      <c r="F10" s="284">
        <f>ROUND(SUM(F6:F9),0)</f>
        <v>0</v>
      </c>
    </row>
    <row r="11" spans="1:15">
      <c r="B11" s="80"/>
      <c r="C11" s="80"/>
      <c r="D11" s="80"/>
    </row>
    <row r="12" spans="1:15">
      <c r="B12" s="512" t="s">
        <v>667</v>
      </c>
      <c r="C12" s="80"/>
      <c r="D12" s="80"/>
    </row>
    <row r="13" spans="1:15" s="31" customFormat="1">
      <c r="A13" s="31" t="str">
        <f>'ūdens bilance'!B25</f>
        <v>Datums: __.__.202_</v>
      </c>
      <c r="G13" s="24"/>
      <c r="H13" s="60"/>
      <c r="I13" s="60"/>
    </row>
    <row r="14" spans="1:15" s="31" customFormat="1">
      <c r="B14" s="61"/>
      <c r="G14" s="24"/>
      <c r="H14" s="41"/>
      <c r="I14" s="41"/>
    </row>
    <row r="15" spans="1:15" s="31" customFormat="1">
      <c r="A15" s="31" t="s">
        <v>51</v>
      </c>
      <c r="G15" s="24"/>
      <c r="H15" s="41"/>
      <c r="I15" s="41"/>
    </row>
    <row r="16" spans="1:15" s="31" customFormat="1">
      <c r="A16" s="42" t="str">
        <f>'ūdens bilance'!B28</f>
        <v>kas tiesīga pārstāvēt Komersantu _________________________________ Vārds Uzvārds</v>
      </c>
      <c r="B16" s="42"/>
      <c r="C16" s="42"/>
      <c r="G16" s="24"/>
      <c r="H16" s="41"/>
      <c r="I16" s="41"/>
    </row>
    <row r="17" spans="2:9" s="31" customFormat="1">
      <c r="B17" s="62" t="s">
        <v>149</v>
      </c>
      <c r="G17" s="24"/>
      <c r="H17" s="41"/>
      <c r="I17" s="41"/>
    </row>
  </sheetData>
  <sheetProtection algorithmName="SHA-512" hashValue="4LbzhBOxI2r7GLkHJKyfzPdxEiIuxtyJxx53RDS/TRrdM2lvI7WAXQha5pJl6flvUevzDZzIrfRJACUUp0FPjw==" saltValue="vmkiQghwc9iHU5kRwLZEnQ==" spinCount="100000" sheet="1" objects="1" scenarios="1" formatCells="0" formatColumns="0" formatRows="0"/>
  <mergeCells count="6">
    <mergeCell ref="I4:K6"/>
    <mergeCell ref="A1:C1"/>
    <mergeCell ref="A4:A5"/>
    <mergeCell ref="B4:B5"/>
    <mergeCell ref="C4:F4"/>
    <mergeCell ref="H4:H5"/>
  </mergeCells>
  <conditionalFormatting sqref="I4">
    <cfRule type="containsErrors" dxfId="1" priority="1">
      <formula>ISERROR(I4)</formula>
    </cfRule>
  </conditionalFormatting>
  <conditionalFormatting sqref="H4">
    <cfRule type="containsErrors" dxfId="0" priority="2">
      <formula>ISERROR(H4)</formula>
    </cfRule>
  </conditionalFormatting>
  <pageMargins left="0.7" right="0.7" top="0.75" bottom="0.75" header="0.51180555555555496" footer="0.51180555555555496"/>
  <pageSetup paperSize="9" firstPageNumber="0"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E6B9B8"/>
  </sheetPr>
  <dimension ref="A1:AMK76"/>
  <sheetViews>
    <sheetView zoomScaleNormal="100" workbookViewId="0">
      <pane xSplit="1" ySplit="6" topLeftCell="B7" activePane="bottomRight" state="frozen"/>
      <selection pane="topRight" activeCell="B1" sqref="B1"/>
      <selection pane="bottomLeft" activeCell="A49" sqref="A49"/>
      <selection pane="bottomRight"/>
    </sheetView>
  </sheetViews>
  <sheetFormatPr defaultRowHeight="14.5"/>
  <cols>
    <col min="1" max="1" width="37" style="434" customWidth="1"/>
    <col min="2" max="2" width="6.54296875" style="435" customWidth="1"/>
    <col min="3" max="3" width="9.26953125" style="435" customWidth="1"/>
    <col min="4" max="4" width="6.7265625" style="436" customWidth="1"/>
    <col min="5" max="5" width="9.26953125" style="436" customWidth="1"/>
    <col min="6" max="6" width="6.453125" style="436" customWidth="1"/>
    <col min="7" max="7" width="9.26953125" style="436" customWidth="1"/>
    <col min="8" max="8" width="6.54296875" style="437" customWidth="1"/>
    <col min="9" max="9" width="9.26953125" style="437" customWidth="1"/>
    <col min="10" max="10" width="5.54296875" style="437" customWidth="1"/>
    <col min="11" max="11" width="9.26953125" style="437" customWidth="1"/>
    <col min="12" max="12" width="4.81640625" style="437" customWidth="1"/>
    <col min="13" max="13" width="9.26953125" style="437" customWidth="1"/>
    <col min="14" max="14" width="5.7265625" style="436" customWidth="1"/>
    <col min="15" max="15" width="9.26953125" style="437" customWidth="1"/>
    <col min="16" max="16" width="4.7265625" style="437" customWidth="1"/>
    <col min="17" max="17" width="9.26953125" style="437" customWidth="1"/>
    <col min="18" max="18" width="5.26953125" style="437" customWidth="1"/>
    <col min="19" max="19" width="9.26953125" style="437" customWidth="1"/>
    <col min="20" max="20" width="5" style="437" customWidth="1"/>
    <col min="21" max="21" width="9.26953125" style="437" customWidth="1"/>
    <col min="22" max="22" width="4.7265625" style="437" customWidth="1"/>
    <col min="23" max="23" width="9.26953125" style="437" customWidth="1"/>
    <col min="24" max="24" width="4.81640625" style="437" customWidth="1"/>
    <col min="25" max="25" width="9.26953125" style="437" customWidth="1"/>
    <col min="26" max="26" width="6.81640625" style="438" customWidth="1"/>
    <col min="27" max="27" width="10.453125" style="438" customWidth="1"/>
    <col min="28" max="28" width="8.453125" style="437" customWidth="1"/>
    <col min="29" max="29" width="9.26953125" style="437" customWidth="1"/>
    <col min="30" max="30" width="11" style="438" customWidth="1"/>
    <col min="31" max="31" width="11" style="434" customWidth="1"/>
    <col min="32" max="1025" width="9.1796875" style="434" customWidth="1"/>
  </cols>
  <sheetData>
    <row r="1" spans="1:1025" ht="15.5">
      <c r="AD1" s="439"/>
    </row>
    <row r="2" spans="1:1025" ht="35.25" customHeight="1">
      <c r="A2" s="286" t="s">
        <v>259</v>
      </c>
      <c r="B2" s="440"/>
      <c r="C2" s="440"/>
      <c r="D2" s="441"/>
      <c r="E2" s="441"/>
      <c r="AB2" s="442"/>
    </row>
    <row r="3" spans="1:1025" ht="35.25" customHeight="1">
      <c r="A3" s="443"/>
      <c r="B3" s="440"/>
      <c r="C3" s="440"/>
      <c r="D3" s="441"/>
      <c r="E3" s="441"/>
      <c r="AB3" s="442"/>
    </row>
    <row r="4" spans="1:1025" ht="7.5" customHeight="1"/>
    <row r="5" spans="1:1025" s="445" customFormat="1">
      <c r="A5" s="444"/>
      <c r="B5" s="782" t="s">
        <v>260</v>
      </c>
      <c r="C5" s="782"/>
      <c r="D5" s="782" t="s">
        <v>261</v>
      </c>
      <c r="E5" s="782"/>
      <c r="F5" s="782" t="s">
        <v>262</v>
      </c>
      <c r="G5" s="782"/>
      <c r="H5" s="782" t="s">
        <v>263</v>
      </c>
      <c r="I5" s="782"/>
      <c r="J5" s="782" t="s">
        <v>264</v>
      </c>
      <c r="K5" s="782"/>
      <c r="L5" s="782" t="s">
        <v>265</v>
      </c>
      <c r="M5" s="782"/>
      <c r="N5" s="782" t="s">
        <v>266</v>
      </c>
      <c r="O5" s="782"/>
      <c r="P5" s="782" t="s">
        <v>267</v>
      </c>
      <c r="Q5" s="782"/>
      <c r="R5" s="782" t="s">
        <v>268</v>
      </c>
      <c r="S5" s="782"/>
      <c r="T5" s="782" t="s">
        <v>269</v>
      </c>
      <c r="U5" s="782"/>
      <c r="V5" s="782" t="s">
        <v>270</v>
      </c>
      <c r="W5" s="782"/>
      <c r="X5" s="782" t="s">
        <v>271</v>
      </c>
      <c r="Y5" s="782"/>
      <c r="Z5" s="783" t="s">
        <v>272</v>
      </c>
      <c r="AA5" s="783"/>
      <c r="AB5" s="784" t="s">
        <v>273</v>
      </c>
      <c r="AC5" s="784"/>
      <c r="AD5" s="784"/>
    </row>
    <row r="6" spans="1:1025" s="454" customFormat="1" ht="12">
      <c r="A6" s="446"/>
      <c r="B6" s="447" t="s">
        <v>274</v>
      </c>
      <c r="C6" s="448" t="s">
        <v>543</v>
      </c>
      <c r="D6" s="447" t="s">
        <v>274</v>
      </c>
      <c r="E6" s="448" t="s">
        <v>543</v>
      </c>
      <c r="F6" s="447" t="s">
        <v>274</v>
      </c>
      <c r="G6" s="448" t="s">
        <v>543</v>
      </c>
      <c r="H6" s="447" t="s">
        <v>274</v>
      </c>
      <c r="I6" s="448" t="s">
        <v>543</v>
      </c>
      <c r="J6" s="447" t="s">
        <v>274</v>
      </c>
      <c r="K6" s="448" t="s">
        <v>543</v>
      </c>
      <c r="L6" s="447" t="s">
        <v>274</v>
      </c>
      <c r="M6" s="448" t="s">
        <v>543</v>
      </c>
      <c r="N6" s="447" t="s">
        <v>274</v>
      </c>
      <c r="O6" s="448" t="s">
        <v>543</v>
      </c>
      <c r="P6" s="447" t="s">
        <v>274</v>
      </c>
      <c r="Q6" s="448" t="s">
        <v>543</v>
      </c>
      <c r="R6" s="447" t="s">
        <v>274</v>
      </c>
      <c r="S6" s="448" t="s">
        <v>543</v>
      </c>
      <c r="T6" s="447" t="s">
        <v>274</v>
      </c>
      <c r="U6" s="448" t="s">
        <v>543</v>
      </c>
      <c r="V6" s="447" t="s">
        <v>274</v>
      </c>
      <c r="W6" s="448" t="s">
        <v>543</v>
      </c>
      <c r="X6" s="447" t="s">
        <v>274</v>
      </c>
      <c r="Y6" s="448" t="s">
        <v>543</v>
      </c>
      <c r="Z6" s="449" t="s">
        <v>274</v>
      </c>
      <c r="AA6" s="450" t="s">
        <v>543</v>
      </c>
      <c r="AB6" s="451" t="s">
        <v>274</v>
      </c>
      <c r="AC6" s="452" t="s">
        <v>275</v>
      </c>
      <c r="AD6" s="453" t="s">
        <v>543</v>
      </c>
    </row>
    <row r="7" spans="1:1025">
      <c r="A7" s="455" t="s">
        <v>545</v>
      </c>
      <c r="B7" s="456"/>
      <c r="C7" s="456"/>
      <c r="D7" s="456"/>
      <c r="E7" s="456"/>
      <c r="F7" s="456"/>
      <c r="G7" s="456"/>
      <c r="H7" s="456"/>
      <c r="I7" s="456"/>
      <c r="J7" s="456"/>
      <c r="K7" s="456"/>
      <c r="L7" s="456"/>
      <c r="M7" s="456"/>
      <c r="N7" s="456"/>
      <c r="O7" s="456"/>
      <c r="P7" s="456"/>
      <c r="Q7" s="456"/>
      <c r="R7" s="456"/>
      <c r="S7" s="456"/>
      <c r="T7" s="456"/>
      <c r="U7" s="456"/>
      <c r="V7" s="456"/>
      <c r="W7" s="456"/>
      <c r="X7" s="456"/>
      <c r="Y7" s="457"/>
      <c r="Z7" s="458"/>
      <c r="AA7" s="458"/>
      <c r="AB7" s="456"/>
      <c r="AC7" s="456"/>
      <c r="AD7" s="459"/>
    </row>
    <row r="8" spans="1:1025">
      <c r="A8" s="460" t="s">
        <v>276</v>
      </c>
      <c r="B8" s="778"/>
      <c r="C8" s="461"/>
      <c r="D8" s="778"/>
      <c r="E8" s="461"/>
      <c r="F8" s="778"/>
      <c r="G8" s="461"/>
      <c r="H8" s="778"/>
      <c r="I8" s="461"/>
      <c r="J8" s="778"/>
      <c r="K8" s="461"/>
      <c r="L8" s="778"/>
      <c r="M8" s="461"/>
      <c r="N8" s="778"/>
      <c r="O8" s="461"/>
      <c r="P8" s="778"/>
      <c r="Q8" s="461"/>
      <c r="R8" s="778"/>
      <c r="S8" s="461"/>
      <c r="T8" s="778"/>
      <c r="U8" s="461"/>
      <c r="V8" s="778"/>
      <c r="W8" s="461"/>
      <c r="X8" s="778"/>
      <c r="Y8" s="461"/>
      <c r="Z8" s="779">
        <f>B8+D8+F8+H8+J8+L8+N8+P8+R8+T8+V8+X8</f>
        <v>0</v>
      </c>
      <c r="AA8" s="462">
        <f>C8+E8+G8+I8+K8+M8+O8+Q8+S8+U8+W8+Y8</f>
        <v>0</v>
      </c>
      <c r="AB8" s="778"/>
      <c r="AC8" s="461"/>
      <c r="AD8" s="463">
        <f>AB8*AC8</f>
        <v>0</v>
      </c>
    </row>
    <row r="9" spans="1:1025">
      <c r="A9" s="464" t="s">
        <v>277</v>
      </c>
      <c r="B9" s="778"/>
      <c r="C9" s="461"/>
      <c r="D9" s="778"/>
      <c r="E9" s="461"/>
      <c r="F9" s="778"/>
      <c r="G9" s="461"/>
      <c r="H9" s="778"/>
      <c r="I9" s="461"/>
      <c r="J9" s="778"/>
      <c r="K9" s="461"/>
      <c r="L9" s="778"/>
      <c r="M9" s="461"/>
      <c r="N9" s="778"/>
      <c r="O9" s="461"/>
      <c r="P9" s="778"/>
      <c r="Q9" s="461"/>
      <c r="R9" s="778"/>
      <c r="S9" s="461"/>
      <c r="T9" s="778"/>
      <c r="U9" s="461"/>
      <c r="V9" s="778"/>
      <c r="W9" s="461"/>
      <c r="X9" s="778"/>
      <c r="Y9" s="461"/>
      <c r="Z9" s="779"/>
      <c r="AA9" s="462">
        <f>C9+E9+G9+I9+K9+M9+O9+Q9+S9+U9+W9+Y9</f>
        <v>0</v>
      </c>
      <c r="AB9" s="778"/>
      <c r="AC9" s="461"/>
      <c r="AD9" s="463">
        <f>AB9*AC9</f>
        <v>0</v>
      </c>
    </row>
    <row r="10" spans="1:1025">
      <c r="A10" s="465" t="s">
        <v>546</v>
      </c>
      <c r="B10" s="778"/>
      <c r="C10" s="461"/>
      <c r="D10" s="778"/>
      <c r="E10" s="461"/>
      <c r="F10" s="778"/>
      <c r="G10" s="461"/>
      <c r="H10" s="778"/>
      <c r="I10" s="461"/>
      <c r="J10" s="778"/>
      <c r="K10" s="461"/>
      <c r="L10" s="778"/>
      <c r="M10" s="461"/>
      <c r="N10" s="778"/>
      <c r="O10" s="461"/>
      <c r="P10" s="778"/>
      <c r="Q10" s="461"/>
      <c r="R10" s="778"/>
      <c r="S10" s="461"/>
      <c r="T10" s="778"/>
      <c r="U10" s="461"/>
      <c r="V10" s="778"/>
      <c r="W10" s="461"/>
      <c r="X10" s="778"/>
      <c r="Y10" s="461"/>
      <c r="Z10" s="779"/>
      <c r="AA10" s="462">
        <f>C10+E10+G10+I10+K10+M10+O10+Q10+S10+U10+W10+Y10</f>
        <v>0</v>
      </c>
      <c r="AB10" s="778"/>
      <c r="AC10" s="461"/>
      <c r="AD10" s="463">
        <f>AB10*AC10</f>
        <v>0</v>
      </c>
    </row>
    <row r="11" spans="1:1025">
      <c r="A11" s="465" t="s">
        <v>547</v>
      </c>
      <c r="B11" s="778"/>
      <c r="C11" s="461"/>
      <c r="D11" s="778"/>
      <c r="E11" s="461"/>
      <c r="F11" s="778"/>
      <c r="G11" s="461"/>
      <c r="H11" s="778"/>
      <c r="I11" s="461"/>
      <c r="J11" s="778"/>
      <c r="K11" s="461"/>
      <c r="L11" s="778"/>
      <c r="M11" s="461"/>
      <c r="N11" s="778"/>
      <c r="O11" s="461"/>
      <c r="P11" s="778"/>
      <c r="Q11" s="461"/>
      <c r="R11" s="778"/>
      <c r="S11" s="461"/>
      <c r="T11" s="778"/>
      <c r="U11" s="461"/>
      <c r="V11" s="778"/>
      <c r="W11" s="461"/>
      <c r="X11" s="778"/>
      <c r="Y11" s="461"/>
      <c r="Z11" s="779"/>
      <c r="AA11" s="462">
        <f>C11+E11+G11+I11+K11+M11+O11+Q11+S11+U11+W11+Y11</f>
        <v>0</v>
      </c>
      <c r="AB11" s="778"/>
      <c r="AC11" s="466"/>
      <c r="AD11" s="463">
        <f>AB11*AC11</f>
        <v>0</v>
      </c>
    </row>
    <row r="12" spans="1:1025">
      <c r="A12" s="465" t="s">
        <v>329</v>
      </c>
      <c r="B12" s="780"/>
      <c r="C12" s="461"/>
      <c r="D12" s="780"/>
      <c r="E12" s="461"/>
      <c r="F12" s="780"/>
      <c r="G12" s="461"/>
      <c r="H12" s="780"/>
      <c r="I12" s="461"/>
      <c r="J12" s="780"/>
      <c r="K12" s="461"/>
      <c r="L12" s="780"/>
      <c r="M12" s="461"/>
      <c r="N12" s="780"/>
      <c r="O12" s="461"/>
      <c r="P12" s="780"/>
      <c r="Q12" s="461"/>
      <c r="R12" s="780"/>
      <c r="S12" s="461"/>
      <c r="T12" s="780"/>
      <c r="U12" s="461"/>
      <c r="V12" s="780"/>
      <c r="W12" s="461"/>
      <c r="X12" s="780"/>
      <c r="Y12" s="461"/>
      <c r="Z12" s="785"/>
      <c r="AA12" s="462">
        <f>C12+E12+G12+I12+K12+M12+O12+Q12+S12+U12+W12+Y12</f>
        <v>0</v>
      </c>
      <c r="AB12" s="525"/>
      <c r="AC12" s="526"/>
      <c r="AD12" s="470"/>
      <c r="AE12" s="445"/>
      <c r="AF12" s="445"/>
      <c r="AG12" s="445"/>
      <c r="AH12" s="445"/>
      <c r="AI12" s="445"/>
      <c r="AJ12" s="445"/>
      <c r="AK12" s="445"/>
      <c r="AL12" s="445"/>
      <c r="AM12" s="445"/>
      <c r="AN12" s="445"/>
      <c r="AO12" s="445"/>
      <c r="AP12" s="445"/>
      <c r="AQ12" s="445"/>
      <c r="AR12" s="445"/>
      <c r="AS12" s="445"/>
      <c r="AT12" s="445"/>
      <c r="AU12" s="445"/>
      <c r="AV12" s="445"/>
      <c r="AW12" s="445"/>
      <c r="AX12" s="445"/>
      <c r="AY12" s="445"/>
      <c r="AZ12" s="445"/>
      <c r="BA12" s="445"/>
      <c r="BB12" s="445"/>
      <c r="BC12" s="445"/>
      <c r="BD12" s="445"/>
      <c r="BE12" s="445"/>
      <c r="BF12" s="445"/>
      <c r="BG12" s="445"/>
      <c r="BH12" s="445"/>
      <c r="BI12" s="445"/>
      <c r="BJ12" s="445"/>
      <c r="BK12" s="445"/>
      <c r="BL12" s="445"/>
      <c r="BM12" s="445"/>
      <c r="BN12" s="445"/>
      <c r="BO12" s="445"/>
      <c r="BP12" s="445"/>
      <c r="BQ12" s="445"/>
      <c r="BR12" s="445"/>
      <c r="BS12" s="445"/>
      <c r="BT12" s="445"/>
      <c r="BU12" s="445"/>
      <c r="BV12" s="445"/>
      <c r="BW12" s="445"/>
      <c r="BX12" s="445"/>
      <c r="BY12" s="445"/>
      <c r="BZ12" s="445"/>
      <c r="CA12" s="445"/>
      <c r="CB12" s="445"/>
      <c r="CC12" s="445"/>
      <c r="CD12" s="445"/>
      <c r="CE12" s="445"/>
      <c r="CF12" s="445"/>
      <c r="CG12" s="445"/>
      <c r="CH12" s="445"/>
      <c r="CI12" s="445"/>
      <c r="CJ12" s="445"/>
      <c r="CK12" s="445"/>
      <c r="CL12" s="445"/>
      <c r="CM12" s="445"/>
      <c r="CN12" s="445"/>
      <c r="CO12" s="445"/>
      <c r="CP12" s="445"/>
      <c r="CQ12" s="445"/>
      <c r="CR12" s="445"/>
      <c r="CS12" s="445"/>
      <c r="CT12" s="445"/>
      <c r="CU12" s="445"/>
      <c r="CV12" s="445"/>
      <c r="CW12" s="445"/>
      <c r="CX12" s="445"/>
      <c r="CY12" s="445"/>
      <c r="CZ12" s="445"/>
      <c r="DA12" s="445"/>
      <c r="DB12" s="445"/>
      <c r="DC12" s="445"/>
      <c r="DD12" s="445"/>
      <c r="DE12" s="445"/>
      <c r="DF12" s="445"/>
      <c r="DG12" s="445"/>
      <c r="DH12" s="445"/>
      <c r="DI12" s="445"/>
      <c r="DJ12" s="445"/>
      <c r="DK12" s="445"/>
      <c r="DL12" s="445"/>
      <c r="DM12" s="445"/>
      <c r="DN12" s="445"/>
      <c r="DO12" s="445"/>
      <c r="DP12" s="445"/>
      <c r="DQ12" s="445"/>
      <c r="DR12" s="445"/>
      <c r="DS12" s="445"/>
      <c r="DT12" s="445"/>
      <c r="DU12" s="445"/>
      <c r="DV12" s="445"/>
      <c r="DW12" s="445"/>
      <c r="DX12" s="445"/>
      <c r="DY12" s="445"/>
      <c r="DZ12" s="445"/>
      <c r="EA12" s="445"/>
      <c r="EB12" s="445"/>
      <c r="EC12" s="445"/>
      <c r="ED12" s="445"/>
      <c r="EE12" s="445"/>
      <c r="EF12" s="445"/>
      <c r="EG12" s="445"/>
      <c r="EH12" s="445"/>
      <c r="EI12" s="445"/>
      <c r="EJ12" s="445"/>
      <c r="EK12" s="445"/>
      <c r="EL12" s="445"/>
      <c r="EM12" s="445"/>
      <c r="EN12" s="445"/>
      <c r="EO12" s="445"/>
      <c r="EP12" s="445"/>
      <c r="EQ12" s="445"/>
      <c r="ER12" s="445"/>
      <c r="ES12" s="445"/>
      <c r="ET12" s="445"/>
      <c r="EU12" s="445"/>
      <c r="EV12" s="445"/>
      <c r="EW12" s="445"/>
      <c r="EX12" s="445"/>
      <c r="EY12" s="445"/>
      <c r="EZ12" s="445"/>
      <c r="FA12" s="445"/>
      <c r="FB12" s="445"/>
      <c r="FC12" s="445"/>
      <c r="FD12" s="445"/>
      <c r="FE12" s="445"/>
      <c r="FF12" s="445"/>
      <c r="FG12" s="445"/>
      <c r="FH12" s="445"/>
      <c r="FI12" s="445"/>
      <c r="FJ12" s="445"/>
      <c r="FK12" s="445"/>
      <c r="FL12" s="445"/>
      <c r="FM12" s="445"/>
      <c r="FN12" s="445"/>
      <c r="FO12" s="445"/>
      <c r="FP12" s="445"/>
      <c r="FQ12" s="445"/>
      <c r="FR12" s="445"/>
      <c r="FS12" s="445"/>
      <c r="FT12" s="445"/>
      <c r="FU12" s="445"/>
      <c r="FV12" s="445"/>
      <c r="FW12" s="445"/>
      <c r="FX12" s="445"/>
      <c r="FY12" s="445"/>
      <c r="FZ12" s="445"/>
      <c r="GA12" s="445"/>
      <c r="GB12" s="445"/>
      <c r="GC12" s="445"/>
      <c r="GD12" s="445"/>
      <c r="GE12" s="445"/>
      <c r="GF12" s="445"/>
      <c r="GG12" s="445"/>
      <c r="GH12" s="445"/>
      <c r="GI12" s="445"/>
      <c r="GJ12" s="445"/>
      <c r="GK12" s="445"/>
      <c r="GL12" s="445"/>
      <c r="GM12" s="445"/>
      <c r="GN12" s="445"/>
      <c r="GO12" s="445"/>
      <c r="GP12" s="445"/>
      <c r="GQ12" s="445"/>
      <c r="GR12" s="445"/>
      <c r="GS12" s="445"/>
      <c r="GT12" s="445"/>
      <c r="GU12" s="445"/>
      <c r="GV12" s="445"/>
      <c r="GW12" s="445"/>
      <c r="GX12" s="445"/>
      <c r="GY12" s="445"/>
      <c r="GZ12" s="445"/>
      <c r="HA12" s="445"/>
      <c r="HB12" s="445"/>
      <c r="HC12" s="445"/>
      <c r="HD12" s="445"/>
      <c r="HE12" s="445"/>
      <c r="HF12" s="445"/>
      <c r="HG12" s="445"/>
      <c r="HH12" s="445"/>
      <c r="HI12" s="445"/>
      <c r="HJ12" s="445"/>
      <c r="HK12" s="445"/>
      <c r="HL12" s="445"/>
      <c r="HM12" s="445"/>
      <c r="HN12" s="445"/>
      <c r="HO12" s="445"/>
      <c r="HP12" s="445"/>
      <c r="HQ12" s="445"/>
      <c r="HR12" s="445"/>
      <c r="HS12" s="445"/>
      <c r="HT12" s="445"/>
      <c r="HU12" s="445"/>
      <c r="HV12" s="445"/>
      <c r="HW12" s="445"/>
      <c r="HX12" s="445"/>
      <c r="HY12" s="445"/>
      <c r="HZ12" s="445"/>
      <c r="IA12" s="445"/>
      <c r="IB12" s="445"/>
      <c r="IC12" s="445"/>
      <c r="ID12" s="445"/>
      <c r="IE12" s="445"/>
      <c r="IF12" s="445"/>
      <c r="IG12" s="445"/>
      <c r="IH12" s="445"/>
      <c r="II12" s="445"/>
      <c r="IJ12" s="445"/>
      <c r="IK12" s="445"/>
      <c r="IL12" s="445"/>
      <c r="IM12" s="445"/>
      <c r="IN12" s="445"/>
      <c r="IO12" s="445"/>
      <c r="IP12" s="445"/>
      <c r="IQ12" s="445"/>
      <c r="IR12" s="445"/>
      <c r="IS12" s="445"/>
      <c r="IT12" s="445"/>
      <c r="IU12" s="445"/>
      <c r="IV12" s="445"/>
      <c r="IW12" s="445"/>
      <c r="IX12" s="445"/>
      <c r="IY12" s="445"/>
      <c r="IZ12" s="445"/>
      <c r="JA12" s="445"/>
      <c r="JB12" s="445"/>
      <c r="JC12" s="445"/>
      <c r="JD12" s="445"/>
      <c r="JE12" s="445"/>
      <c r="JF12" s="445"/>
      <c r="JG12" s="445"/>
      <c r="JH12" s="445"/>
      <c r="JI12" s="445"/>
      <c r="JJ12" s="445"/>
      <c r="JK12" s="445"/>
      <c r="JL12" s="445"/>
      <c r="JM12" s="445"/>
      <c r="JN12" s="445"/>
      <c r="JO12" s="445"/>
      <c r="JP12" s="445"/>
      <c r="JQ12" s="445"/>
      <c r="JR12" s="445"/>
      <c r="JS12" s="445"/>
      <c r="JT12" s="445"/>
      <c r="JU12" s="445"/>
      <c r="JV12" s="445"/>
      <c r="JW12" s="445"/>
      <c r="JX12" s="445"/>
      <c r="JY12" s="445"/>
      <c r="JZ12" s="445"/>
      <c r="KA12" s="445"/>
      <c r="KB12" s="445"/>
      <c r="KC12" s="445"/>
      <c r="KD12" s="445"/>
      <c r="KE12" s="445"/>
      <c r="KF12" s="445"/>
      <c r="KG12" s="445"/>
      <c r="KH12" s="445"/>
      <c r="KI12" s="445"/>
      <c r="KJ12" s="445"/>
      <c r="KK12" s="445"/>
      <c r="KL12" s="445"/>
      <c r="KM12" s="445"/>
      <c r="KN12" s="445"/>
      <c r="KO12" s="445"/>
      <c r="KP12" s="445"/>
      <c r="KQ12" s="445"/>
      <c r="KR12" s="445"/>
      <c r="KS12" s="445"/>
      <c r="KT12" s="445"/>
      <c r="KU12" s="445"/>
      <c r="KV12" s="445"/>
      <c r="KW12" s="445"/>
      <c r="KX12" s="445"/>
      <c r="KY12" s="445"/>
      <c r="KZ12" s="445"/>
      <c r="LA12" s="445"/>
      <c r="LB12" s="445"/>
      <c r="LC12" s="445"/>
      <c r="LD12" s="445"/>
      <c r="LE12" s="445"/>
      <c r="LF12" s="445"/>
      <c r="LG12" s="445"/>
      <c r="LH12" s="445"/>
      <c r="LI12" s="445"/>
      <c r="LJ12" s="445"/>
      <c r="LK12" s="445"/>
      <c r="LL12" s="445"/>
      <c r="LM12" s="445"/>
      <c r="LN12" s="445"/>
      <c r="LO12" s="445"/>
      <c r="LP12" s="445"/>
      <c r="LQ12" s="445"/>
      <c r="LR12" s="445"/>
      <c r="LS12" s="445"/>
      <c r="LT12" s="445"/>
      <c r="LU12" s="445"/>
      <c r="LV12" s="445"/>
      <c r="LW12" s="445"/>
      <c r="LX12" s="445"/>
      <c r="LY12" s="445"/>
      <c r="LZ12" s="445"/>
      <c r="MA12" s="445"/>
      <c r="MB12" s="445"/>
      <c r="MC12" s="445"/>
      <c r="MD12" s="445"/>
      <c r="ME12" s="445"/>
      <c r="MF12" s="445"/>
      <c r="MG12" s="445"/>
      <c r="MH12" s="445"/>
      <c r="MI12" s="445"/>
      <c r="MJ12" s="445"/>
      <c r="MK12" s="445"/>
      <c r="ML12" s="445"/>
      <c r="MM12" s="445"/>
      <c r="MN12" s="445"/>
      <c r="MO12" s="445"/>
      <c r="MP12" s="445"/>
      <c r="MQ12" s="445"/>
      <c r="MR12" s="445"/>
      <c r="MS12" s="445"/>
      <c r="MT12" s="445"/>
      <c r="MU12" s="445"/>
      <c r="MV12" s="445"/>
      <c r="MW12" s="445"/>
      <c r="MX12" s="445"/>
      <c r="MY12" s="445"/>
      <c r="MZ12" s="445"/>
      <c r="NA12" s="445"/>
      <c r="NB12" s="445"/>
      <c r="NC12" s="445"/>
      <c r="ND12" s="445"/>
      <c r="NE12" s="445"/>
      <c r="NF12" s="445"/>
      <c r="NG12" s="445"/>
      <c r="NH12" s="445"/>
      <c r="NI12" s="445"/>
      <c r="NJ12" s="445"/>
      <c r="NK12" s="445"/>
      <c r="NL12" s="445"/>
      <c r="NM12" s="445"/>
      <c r="NN12" s="445"/>
      <c r="NO12" s="445"/>
      <c r="NP12" s="445"/>
      <c r="NQ12" s="445"/>
      <c r="NR12" s="445"/>
      <c r="NS12" s="445"/>
      <c r="NT12" s="445"/>
      <c r="NU12" s="445"/>
      <c r="NV12" s="445"/>
      <c r="NW12" s="445"/>
      <c r="NX12" s="445"/>
      <c r="NY12" s="445"/>
      <c r="NZ12" s="445"/>
      <c r="OA12" s="445"/>
      <c r="OB12" s="445"/>
      <c r="OC12" s="445"/>
      <c r="OD12" s="445"/>
      <c r="OE12" s="445"/>
      <c r="OF12" s="445"/>
      <c r="OG12" s="445"/>
      <c r="OH12" s="445"/>
      <c r="OI12" s="445"/>
      <c r="OJ12" s="445"/>
      <c r="OK12" s="445"/>
      <c r="OL12" s="445"/>
      <c r="OM12" s="445"/>
      <c r="ON12" s="445"/>
      <c r="OO12" s="445"/>
      <c r="OP12" s="445"/>
      <c r="OQ12" s="445"/>
      <c r="OR12" s="445"/>
      <c r="OS12" s="445"/>
      <c r="OT12" s="445"/>
      <c r="OU12" s="445"/>
      <c r="OV12" s="445"/>
      <c r="OW12" s="445"/>
      <c r="OX12" s="445"/>
      <c r="OY12" s="445"/>
      <c r="OZ12" s="445"/>
      <c r="PA12" s="445"/>
      <c r="PB12" s="445"/>
      <c r="PC12" s="445"/>
      <c r="PD12" s="445"/>
      <c r="PE12" s="445"/>
      <c r="PF12" s="445"/>
      <c r="PG12" s="445"/>
      <c r="PH12" s="445"/>
      <c r="PI12" s="445"/>
      <c r="PJ12" s="445"/>
      <c r="PK12" s="445"/>
      <c r="PL12" s="445"/>
      <c r="PM12" s="445"/>
      <c r="PN12" s="445"/>
      <c r="PO12" s="445"/>
      <c r="PP12" s="445"/>
      <c r="PQ12" s="445"/>
      <c r="PR12" s="445"/>
      <c r="PS12" s="445"/>
      <c r="PT12" s="445"/>
      <c r="PU12" s="445"/>
      <c r="PV12" s="445"/>
      <c r="PW12" s="445"/>
      <c r="PX12" s="445"/>
      <c r="PY12" s="445"/>
      <c r="PZ12" s="445"/>
      <c r="QA12" s="445"/>
      <c r="QB12" s="445"/>
      <c r="QC12" s="445"/>
      <c r="QD12" s="445"/>
      <c r="QE12" s="445"/>
      <c r="QF12" s="445"/>
      <c r="QG12" s="445"/>
      <c r="QH12" s="445"/>
      <c r="QI12" s="445"/>
      <c r="QJ12" s="445"/>
      <c r="QK12" s="445"/>
      <c r="QL12" s="445"/>
      <c r="QM12" s="445"/>
      <c r="QN12" s="445"/>
      <c r="QO12" s="445"/>
      <c r="QP12" s="445"/>
      <c r="QQ12" s="445"/>
      <c r="QR12" s="445"/>
      <c r="QS12" s="445"/>
      <c r="QT12" s="445"/>
      <c r="QU12" s="445"/>
      <c r="QV12" s="445"/>
      <c r="QW12" s="445"/>
      <c r="QX12" s="445"/>
      <c r="QY12" s="445"/>
      <c r="QZ12" s="445"/>
      <c r="RA12" s="445"/>
      <c r="RB12" s="445"/>
      <c r="RC12" s="445"/>
      <c r="RD12" s="445"/>
      <c r="RE12" s="445"/>
      <c r="RF12" s="445"/>
      <c r="RG12" s="445"/>
      <c r="RH12" s="445"/>
      <c r="RI12" s="445"/>
      <c r="RJ12" s="445"/>
      <c r="RK12" s="445"/>
      <c r="RL12" s="445"/>
      <c r="RM12" s="445"/>
      <c r="RN12" s="445"/>
      <c r="RO12" s="445"/>
      <c r="RP12" s="445"/>
      <c r="RQ12" s="445"/>
      <c r="RR12" s="445"/>
      <c r="RS12" s="445"/>
      <c r="RT12" s="445"/>
      <c r="RU12" s="445"/>
      <c r="RV12" s="445"/>
      <c r="RW12" s="445"/>
      <c r="RX12" s="445"/>
      <c r="RY12" s="445"/>
      <c r="RZ12" s="445"/>
      <c r="SA12" s="445"/>
      <c r="SB12" s="445"/>
      <c r="SC12" s="445"/>
      <c r="SD12" s="445"/>
      <c r="SE12" s="445"/>
      <c r="SF12" s="445"/>
      <c r="SG12" s="445"/>
      <c r="SH12" s="445"/>
      <c r="SI12" s="445"/>
      <c r="SJ12" s="445"/>
      <c r="SK12" s="445"/>
      <c r="SL12" s="445"/>
      <c r="SM12" s="445"/>
      <c r="SN12" s="445"/>
      <c r="SO12" s="445"/>
      <c r="SP12" s="445"/>
      <c r="SQ12" s="445"/>
      <c r="SR12" s="445"/>
      <c r="SS12" s="445"/>
      <c r="ST12" s="445"/>
      <c r="SU12" s="445"/>
      <c r="SV12" s="445"/>
      <c r="SW12" s="445"/>
      <c r="SX12" s="445"/>
      <c r="SY12" s="445"/>
      <c r="SZ12" s="445"/>
      <c r="TA12" s="445"/>
      <c r="TB12" s="445"/>
      <c r="TC12" s="445"/>
      <c r="TD12" s="445"/>
      <c r="TE12" s="445"/>
      <c r="TF12" s="445"/>
      <c r="TG12" s="445"/>
      <c r="TH12" s="445"/>
      <c r="TI12" s="445"/>
      <c r="TJ12" s="445"/>
      <c r="TK12" s="445"/>
      <c r="TL12" s="445"/>
      <c r="TM12" s="445"/>
      <c r="TN12" s="445"/>
      <c r="TO12" s="445"/>
      <c r="TP12" s="445"/>
      <c r="TQ12" s="445"/>
      <c r="TR12" s="445"/>
      <c r="TS12" s="445"/>
      <c r="TT12" s="445"/>
      <c r="TU12" s="445"/>
      <c r="TV12" s="445"/>
      <c r="TW12" s="445"/>
      <c r="TX12" s="445"/>
      <c r="TY12" s="445"/>
      <c r="TZ12" s="445"/>
      <c r="UA12" s="445"/>
      <c r="UB12" s="445"/>
      <c r="UC12" s="445"/>
      <c r="UD12" s="445"/>
      <c r="UE12" s="445"/>
      <c r="UF12" s="445"/>
      <c r="UG12" s="445"/>
      <c r="UH12" s="445"/>
      <c r="UI12" s="445"/>
      <c r="UJ12" s="445"/>
      <c r="UK12" s="445"/>
      <c r="UL12" s="445"/>
      <c r="UM12" s="445"/>
      <c r="UN12" s="445"/>
      <c r="UO12" s="445"/>
      <c r="UP12" s="445"/>
      <c r="UQ12" s="445"/>
      <c r="UR12" s="445"/>
      <c r="US12" s="445"/>
      <c r="UT12" s="445"/>
      <c r="UU12" s="445"/>
      <c r="UV12" s="445"/>
      <c r="UW12" s="445"/>
      <c r="UX12" s="445"/>
      <c r="UY12" s="445"/>
      <c r="UZ12" s="445"/>
      <c r="VA12" s="445"/>
      <c r="VB12" s="445"/>
      <c r="VC12" s="445"/>
      <c r="VD12" s="445"/>
      <c r="VE12" s="445"/>
      <c r="VF12" s="445"/>
      <c r="VG12" s="445"/>
      <c r="VH12" s="445"/>
      <c r="VI12" s="445"/>
      <c r="VJ12" s="445"/>
      <c r="VK12" s="445"/>
      <c r="VL12" s="445"/>
      <c r="VM12" s="445"/>
      <c r="VN12" s="445"/>
      <c r="VO12" s="445"/>
      <c r="VP12" s="445"/>
      <c r="VQ12" s="445"/>
      <c r="VR12" s="445"/>
      <c r="VS12" s="445"/>
      <c r="VT12" s="445"/>
      <c r="VU12" s="445"/>
      <c r="VV12" s="445"/>
      <c r="VW12" s="445"/>
      <c r="VX12" s="445"/>
      <c r="VY12" s="445"/>
      <c r="VZ12" s="445"/>
      <c r="WA12" s="445"/>
      <c r="WB12" s="445"/>
      <c r="WC12" s="445"/>
      <c r="WD12" s="445"/>
      <c r="WE12" s="445"/>
      <c r="WF12" s="445"/>
      <c r="WG12" s="445"/>
      <c r="WH12" s="445"/>
      <c r="WI12" s="445"/>
      <c r="WJ12" s="445"/>
      <c r="WK12" s="445"/>
      <c r="WL12" s="445"/>
      <c r="WM12" s="445"/>
      <c r="WN12" s="445"/>
      <c r="WO12" s="445"/>
      <c r="WP12" s="445"/>
      <c r="WQ12" s="445"/>
      <c r="WR12" s="445"/>
      <c r="WS12" s="445"/>
      <c r="WT12" s="445"/>
      <c r="WU12" s="445"/>
      <c r="WV12" s="445"/>
      <c r="WW12" s="445"/>
      <c r="WX12" s="445"/>
      <c r="WY12" s="445"/>
      <c r="WZ12" s="445"/>
      <c r="XA12" s="445"/>
      <c r="XB12" s="445"/>
      <c r="XC12" s="445"/>
      <c r="XD12" s="445"/>
      <c r="XE12" s="445"/>
      <c r="XF12" s="445"/>
      <c r="XG12" s="445"/>
      <c r="XH12" s="445"/>
      <c r="XI12" s="445"/>
      <c r="XJ12" s="445"/>
      <c r="XK12" s="445"/>
      <c r="XL12" s="445"/>
      <c r="XM12" s="445"/>
      <c r="XN12" s="445"/>
      <c r="XO12" s="445"/>
      <c r="XP12" s="445"/>
      <c r="XQ12" s="445"/>
      <c r="XR12" s="445"/>
      <c r="XS12" s="445"/>
      <c r="XT12" s="445"/>
      <c r="XU12" s="445"/>
      <c r="XV12" s="445"/>
      <c r="XW12" s="445"/>
      <c r="XX12" s="445"/>
      <c r="XY12" s="445"/>
      <c r="XZ12" s="445"/>
      <c r="YA12" s="445"/>
      <c r="YB12" s="445"/>
      <c r="YC12" s="445"/>
      <c r="YD12" s="445"/>
      <c r="YE12" s="445"/>
      <c r="YF12" s="445"/>
      <c r="YG12" s="445"/>
      <c r="YH12" s="445"/>
      <c r="YI12" s="445"/>
      <c r="YJ12" s="445"/>
      <c r="YK12" s="445"/>
      <c r="YL12" s="445"/>
      <c r="YM12" s="445"/>
      <c r="YN12" s="445"/>
      <c r="YO12" s="445"/>
      <c r="YP12" s="445"/>
      <c r="YQ12" s="445"/>
      <c r="YR12" s="445"/>
      <c r="YS12" s="445"/>
      <c r="YT12" s="445"/>
      <c r="YU12" s="445"/>
      <c r="YV12" s="445"/>
      <c r="YW12" s="445"/>
      <c r="YX12" s="445"/>
      <c r="YY12" s="445"/>
      <c r="YZ12" s="445"/>
      <c r="ZA12" s="445"/>
      <c r="ZB12" s="445"/>
      <c r="ZC12" s="445"/>
      <c r="ZD12" s="445"/>
      <c r="ZE12" s="445"/>
      <c r="ZF12" s="445"/>
      <c r="ZG12" s="445"/>
      <c r="ZH12" s="445"/>
      <c r="ZI12" s="445"/>
      <c r="ZJ12" s="445"/>
      <c r="ZK12" s="445"/>
      <c r="ZL12" s="445"/>
      <c r="ZM12" s="445"/>
      <c r="ZN12" s="445"/>
      <c r="ZO12" s="445"/>
      <c r="ZP12" s="445"/>
      <c r="ZQ12" s="445"/>
      <c r="ZR12" s="445"/>
      <c r="ZS12" s="445"/>
      <c r="ZT12" s="445"/>
      <c r="ZU12" s="445"/>
      <c r="ZV12" s="445"/>
      <c r="ZW12" s="445"/>
      <c r="ZX12" s="445"/>
      <c r="ZY12" s="445"/>
      <c r="ZZ12" s="445"/>
      <c r="AAA12" s="445"/>
      <c r="AAB12" s="445"/>
      <c r="AAC12" s="445"/>
      <c r="AAD12" s="445"/>
      <c r="AAE12" s="445"/>
      <c r="AAF12" s="445"/>
      <c r="AAG12" s="445"/>
      <c r="AAH12" s="445"/>
      <c r="AAI12" s="445"/>
      <c r="AAJ12" s="445"/>
      <c r="AAK12" s="445"/>
      <c r="AAL12" s="445"/>
      <c r="AAM12" s="445"/>
      <c r="AAN12" s="445"/>
      <c r="AAO12" s="445"/>
      <c r="AAP12" s="445"/>
      <c r="AAQ12" s="445"/>
      <c r="AAR12" s="445"/>
      <c r="AAS12" s="445"/>
      <c r="AAT12" s="445"/>
      <c r="AAU12" s="445"/>
      <c r="AAV12" s="445"/>
      <c r="AAW12" s="445"/>
      <c r="AAX12" s="445"/>
      <c r="AAY12" s="445"/>
      <c r="AAZ12" s="445"/>
      <c r="ABA12" s="445"/>
      <c r="ABB12" s="445"/>
      <c r="ABC12" s="445"/>
      <c r="ABD12" s="445"/>
      <c r="ABE12" s="445"/>
      <c r="ABF12" s="445"/>
      <c r="ABG12" s="445"/>
      <c r="ABH12" s="445"/>
      <c r="ABI12" s="445"/>
      <c r="ABJ12" s="445"/>
      <c r="ABK12" s="445"/>
      <c r="ABL12" s="445"/>
      <c r="ABM12" s="445"/>
      <c r="ABN12" s="445"/>
      <c r="ABO12" s="445"/>
      <c r="ABP12" s="445"/>
      <c r="ABQ12" s="445"/>
      <c r="ABR12" s="445"/>
      <c r="ABS12" s="445"/>
      <c r="ABT12" s="445"/>
      <c r="ABU12" s="445"/>
      <c r="ABV12" s="445"/>
      <c r="ABW12" s="445"/>
      <c r="ABX12" s="445"/>
      <c r="ABY12" s="445"/>
      <c r="ABZ12" s="445"/>
      <c r="ACA12" s="445"/>
      <c r="ACB12" s="445"/>
      <c r="ACC12" s="445"/>
      <c r="ACD12" s="445"/>
      <c r="ACE12" s="445"/>
      <c r="ACF12" s="445"/>
      <c r="ACG12" s="445"/>
      <c r="ACH12" s="445"/>
      <c r="ACI12" s="445"/>
      <c r="ACJ12" s="445"/>
      <c r="ACK12" s="445"/>
      <c r="ACL12" s="445"/>
      <c r="ACM12" s="445"/>
      <c r="ACN12" s="445"/>
      <c r="ACO12" s="445"/>
      <c r="ACP12" s="445"/>
      <c r="ACQ12" s="445"/>
      <c r="ACR12" s="445"/>
      <c r="ACS12" s="445"/>
      <c r="ACT12" s="445"/>
      <c r="ACU12" s="445"/>
      <c r="ACV12" s="445"/>
      <c r="ACW12" s="445"/>
      <c r="ACX12" s="445"/>
      <c r="ACY12" s="445"/>
      <c r="ACZ12" s="445"/>
      <c r="ADA12" s="445"/>
      <c r="ADB12" s="445"/>
      <c r="ADC12" s="445"/>
      <c r="ADD12" s="445"/>
      <c r="ADE12" s="445"/>
      <c r="ADF12" s="445"/>
      <c r="ADG12" s="445"/>
      <c r="ADH12" s="445"/>
      <c r="ADI12" s="445"/>
      <c r="ADJ12" s="445"/>
      <c r="ADK12" s="445"/>
      <c r="ADL12" s="445"/>
      <c r="ADM12" s="445"/>
      <c r="ADN12" s="445"/>
      <c r="ADO12" s="445"/>
      <c r="ADP12" s="445"/>
      <c r="ADQ12" s="445"/>
      <c r="ADR12" s="445"/>
      <c r="ADS12" s="445"/>
      <c r="ADT12" s="445"/>
      <c r="ADU12" s="445"/>
      <c r="ADV12" s="445"/>
      <c r="ADW12" s="445"/>
      <c r="ADX12" s="445"/>
      <c r="ADY12" s="445"/>
      <c r="ADZ12" s="445"/>
      <c r="AEA12" s="445"/>
      <c r="AEB12" s="445"/>
      <c r="AEC12" s="445"/>
      <c r="AED12" s="445"/>
      <c r="AEE12" s="445"/>
      <c r="AEF12" s="445"/>
      <c r="AEG12" s="445"/>
      <c r="AEH12" s="445"/>
      <c r="AEI12" s="445"/>
      <c r="AEJ12" s="445"/>
      <c r="AEK12" s="445"/>
      <c r="AEL12" s="445"/>
      <c r="AEM12" s="445"/>
      <c r="AEN12" s="445"/>
      <c r="AEO12" s="445"/>
      <c r="AEP12" s="445"/>
      <c r="AEQ12" s="445"/>
      <c r="AER12" s="445"/>
      <c r="AES12" s="445"/>
      <c r="AET12" s="445"/>
      <c r="AEU12" s="445"/>
      <c r="AEV12" s="445"/>
      <c r="AEW12" s="445"/>
      <c r="AEX12" s="445"/>
      <c r="AEY12" s="445"/>
      <c r="AEZ12" s="445"/>
      <c r="AFA12" s="445"/>
      <c r="AFB12" s="445"/>
      <c r="AFC12" s="445"/>
      <c r="AFD12" s="445"/>
      <c r="AFE12" s="445"/>
      <c r="AFF12" s="445"/>
      <c r="AFG12" s="445"/>
      <c r="AFH12" s="445"/>
      <c r="AFI12" s="445"/>
      <c r="AFJ12" s="445"/>
      <c r="AFK12" s="445"/>
      <c r="AFL12" s="445"/>
      <c r="AFM12" s="445"/>
      <c r="AFN12" s="445"/>
      <c r="AFO12" s="445"/>
      <c r="AFP12" s="445"/>
      <c r="AFQ12" s="445"/>
      <c r="AFR12" s="445"/>
      <c r="AFS12" s="445"/>
      <c r="AFT12" s="445"/>
      <c r="AFU12" s="445"/>
      <c r="AFV12" s="445"/>
      <c r="AFW12" s="445"/>
      <c r="AFX12" s="445"/>
      <c r="AFY12" s="445"/>
      <c r="AFZ12" s="445"/>
      <c r="AGA12" s="445"/>
      <c r="AGB12" s="445"/>
      <c r="AGC12" s="445"/>
      <c r="AGD12" s="445"/>
      <c r="AGE12" s="445"/>
      <c r="AGF12" s="445"/>
      <c r="AGG12" s="445"/>
      <c r="AGH12" s="445"/>
      <c r="AGI12" s="445"/>
      <c r="AGJ12" s="445"/>
      <c r="AGK12" s="445"/>
      <c r="AGL12" s="445"/>
      <c r="AGM12" s="445"/>
      <c r="AGN12" s="445"/>
      <c r="AGO12" s="445"/>
      <c r="AGP12" s="445"/>
      <c r="AGQ12" s="445"/>
      <c r="AGR12" s="445"/>
      <c r="AGS12" s="445"/>
      <c r="AGT12" s="445"/>
      <c r="AGU12" s="445"/>
      <c r="AGV12" s="445"/>
      <c r="AGW12" s="445"/>
      <c r="AGX12" s="445"/>
      <c r="AGY12" s="445"/>
      <c r="AGZ12" s="445"/>
      <c r="AHA12" s="445"/>
      <c r="AHB12" s="445"/>
      <c r="AHC12" s="445"/>
      <c r="AHD12" s="445"/>
      <c r="AHE12" s="445"/>
      <c r="AHF12" s="445"/>
      <c r="AHG12" s="445"/>
      <c r="AHH12" s="445"/>
      <c r="AHI12" s="445"/>
      <c r="AHJ12" s="445"/>
      <c r="AHK12" s="445"/>
      <c r="AHL12" s="445"/>
      <c r="AHM12" s="445"/>
      <c r="AHN12" s="445"/>
      <c r="AHO12" s="445"/>
      <c r="AHP12" s="445"/>
      <c r="AHQ12" s="445"/>
      <c r="AHR12" s="445"/>
      <c r="AHS12" s="445"/>
      <c r="AHT12" s="445"/>
      <c r="AHU12" s="445"/>
      <c r="AHV12" s="445"/>
      <c r="AHW12" s="445"/>
      <c r="AHX12" s="445"/>
      <c r="AHY12" s="445"/>
      <c r="AHZ12" s="445"/>
      <c r="AIA12" s="445"/>
      <c r="AIB12" s="445"/>
      <c r="AIC12" s="445"/>
      <c r="AID12" s="445"/>
      <c r="AIE12" s="445"/>
      <c r="AIF12" s="445"/>
      <c r="AIG12" s="445"/>
      <c r="AIH12" s="445"/>
      <c r="AII12" s="445"/>
      <c r="AIJ12" s="445"/>
      <c r="AIK12" s="445"/>
      <c r="AIL12" s="445"/>
      <c r="AIM12" s="445"/>
      <c r="AIN12" s="445"/>
      <c r="AIO12" s="445"/>
      <c r="AIP12" s="445"/>
      <c r="AIQ12" s="445"/>
      <c r="AIR12" s="445"/>
      <c r="AIS12" s="445"/>
      <c r="AIT12" s="445"/>
      <c r="AIU12" s="445"/>
      <c r="AIV12" s="445"/>
      <c r="AIW12" s="445"/>
      <c r="AIX12" s="445"/>
      <c r="AIY12" s="445"/>
      <c r="AIZ12" s="445"/>
      <c r="AJA12" s="445"/>
      <c r="AJB12" s="445"/>
      <c r="AJC12" s="445"/>
      <c r="AJD12" s="445"/>
      <c r="AJE12" s="445"/>
      <c r="AJF12" s="445"/>
      <c r="AJG12" s="445"/>
      <c r="AJH12" s="445"/>
      <c r="AJI12" s="445"/>
      <c r="AJJ12" s="445"/>
      <c r="AJK12" s="445"/>
      <c r="AJL12" s="445"/>
      <c r="AJM12" s="445"/>
      <c r="AJN12" s="445"/>
      <c r="AJO12" s="445"/>
      <c r="AJP12" s="445"/>
      <c r="AJQ12" s="445"/>
      <c r="AJR12" s="445"/>
      <c r="AJS12" s="445"/>
      <c r="AJT12" s="445"/>
      <c r="AJU12" s="445"/>
      <c r="AJV12" s="445"/>
      <c r="AJW12" s="445"/>
      <c r="AJX12" s="445"/>
      <c r="AJY12" s="445"/>
      <c r="AJZ12" s="445"/>
      <c r="AKA12" s="445"/>
      <c r="AKB12" s="445"/>
      <c r="AKC12" s="445"/>
      <c r="AKD12" s="445"/>
      <c r="AKE12" s="445"/>
      <c r="AKF12" s="445"/>
      <c r="AKG12" s="445"/>
      <c r="AKH12" s="445"/>
      <c r="AKI12" s="445"/>
      <c r="AKJ12" s="445"/>
      <c r="AKK12" s="445"/>
      <c r="AKL12" s="445"/>
      <c r="AKM12" s="445"/>
      <c r="AKN12" s="445"/>
      <c r="AKO12" s="445"/>
      <c r="AKP12" s="445"/>
      <c r="AKQ12" s="445"/>
      <c r="AKR12" s="445"/>
      <c r="AKS12" s="445"/>
      <c r="AKT12" s="445"/>
      <c r="AKU12" s="445"/>
      <c r="AKV12" s="445"/>
      <c r="AKW12" s="445"/>
      <c r="AKX12" s="445"/>
      <c r="AKY12" s="445"/>
      <c r="AKZ12" s="445"/>
      <c r="ALA12" s="445"/>
      <c r="ALB12" s="445"/>
      <c r="ALC12" s="445"/>
      <c r="ALD12" s="445"/>
      <c r="ALE12" s="445"/>
      <c r="ALF12" s="445"/>
      <c r="ALG12" s="445"/>
      <c r="ALH12" s="445"/>
      <c r="ALI12" s="445"/>
      <c r="ALJ12" s="445"/>
      <c r="ALK12" s="445"/>
      <c r="ALL12" s="445"/>
      <c r="ALM12" s="445"/>
      <c r="ALN12" s="445"/>
      <c r="ALO12" s="445"/>
      <c r="ALP12" s="445"/>
      <c r="ALQ12" s="445"/>
      <c r="ALR12" s="445"/>
      <c r="ALS12" s="445"/>
      <c r="ALT12" s="445"/>
      <c r="ALU12" s="445"/>
      <c r="ALV12" s="445"/>
      <c r="ALW12" s="445"/>
      <c r="ALX12" s="445"/>
      <c r="ALY12" s="445"/>
      <c r="ALZ12" s="445"/>
      <c r="AMA12" s="445"/>
      <c r="AMB12" s="445"/>
      <c r="AMC12" s="445"/>
      <c r="AMD12" s="445"/>
      <c r="AME12" s="445"/>
      <c r="AMF12" s="445"/>
      <c r="AMG12" s="445"/>
      <c r="AMH12" s="445"/>
      <c r="AMI12" s="445"/>
      <c r="AMJ12" s="445"/>
      <c r="AMK12" s="445"/>
    </row>
    <row r="13" spans="1:1025">
      <c r="A13" s="465" t="s">
        <v>278</v>
      </c>
      <c r="B13" s="781"/>
      <c r="C13" s="461"/>
      <c r="D13" s="781"/>
      <c r="E13" s="461"/>
      <c r="F13" s="781"/>
      <c r="G13" s="461"/>
      <c r="H13" s="781"/>
      <c r="I13" s="461"/>
      <c r="J13" s="781"/>
      <c r="K13" s="461"/>
      <c r="L13" s="781"/>
      <c r="M13" s="461"/>
      <c r="N13" s="781"/>
      <c r="O13" s="461"/>
      <c r="P13" s="781"/>
      <c r="Q13" s="461"/>
      <c r="R13" s="781"/>
      <c r="S13" s="461"/>
      <c r="T13" s="781"/>
      <c r="U13" s="461"/>
      <c r="V13" s="781"/>
      <c r="W13" s="461"/>
      <c r="X13" s="781"/>
      <c r="Y13" s="461"/>
      <c r="Z13" s="786"/>
      <c r="AA13" s="467">
        <f>C13+E13+G13+I13+K13+M13+O13+Q13+S13+U13+W13+Y13</f>
        <v>0</v>
      </c>
      <c r="AB13" s="468"/>
      <c r="AC13" s="469"/>
      <c r="AD13" s="470">
        <f>AC13</f>
        <v>0</v>
      </c>
    </row>
    <row r="14" spans="1:1025">
      <c r="A14" s="471" t="s">
        <v>279</v>
      </c>
      <c r="B14" s="472">
        <f>B8</f>
        <v>0</v>
      </c>
      <c r="C14" s="472">
        <f>SUM(C8:C13)</f>
        <v>0</v>
      </c>
      <c r="D14" s="472">
        <f>D8</f>
        <v>0</v>
      </c>
      <c r="E14" s="472">
        <f>SUM(E8:E13)</f>
        <v>0</v>
      </c>
      <c r="F14" s="472">
        <f>F8</f>
        <v>0</v>
      </c>
      <c r="G14" s="472">
        <f>SUM(G8:G13)</f>
        <v>0</v>
      </c>
      <c r="H14" s="472">
        <f>H8</f>
        <v>0</v>
      </c>
      <c r="I14" s="472">
        <f>SUM(I8:I13)</f>
        <v>0</v>
      </c>
      <c r="J14" s="472">
        <f>J8</f>
        <v>0</v>
      </c>
      <c r="K14" s="472">
        <f>SUM(K8:K13)</f>
        <v>0</v>
      </c>
      <c r="L14" s="472">
        <f>L8</f>
        <v>0</v>
      </c>
      <c r="M14" s="472">
        <f>SUM(M8:M13)</f>
        <v>0</v>
      </c>
      <c r="N14" s="472">
        <f>N8</f>
        <v>0</v>
      </c>
      <c r="O14" s="472">
        <f>SUM(O8:O13)</f>
        <v>0</v>
      </c>
      <c r="P14" s="472">
        <f>P8</f>
        <v>0</v>
      </c>
      <c r="Q14" s="472">
        <f>SUM(Q8:Q13)</f>
        <v>0</v>
      </c>
      <c r="R14" s="472">
        <f>R8</f>
        <v>0</v>
      </c>
      <c r="S14" s="472">
        <f>SUM(S8:S13)</f>
        <v>0</v>
      </c>
      <c r="T14" s="472">
        <f>T8</f>
        <v>0</v>
      </c>
      <c r="U14" s="472">
        <f>SUM(U8:U13)</f>
        <v>0</v>
      </c>
      <c r="V14" s="472">
        <f>V8</f>
        <v>0</v>
      </c>
      <c r="W14" s="472">
        <f>SUM(W8:W13)</f>
        <v>0</v>
      </c>
      <c r="X14" s="472">
        <f>X8</f>
        <v>0</v>
      </c>
      <c r="Y14" s="472">
        <f>SUM(Y8:Y13)</f>
        <v>0</v>
      </c>
      <c r="Z14" s="472">
        <f>Z8</f>
        <v>0</v>
      </c>
      <c r="AA14" s="472">
        <f>SUM(AA8:AA13)</f>
        <v>0</v>
      </c>
      <c r="AB14" s="472">
        <f>AB8</f>
        <v>0</v>
      </c>
      <c r="AC14" s="472"/>
      <c r="AD14" s="473">
        <f>SUM(AD8:AD13)</f>
        <v>0</v>
      </c>
    </row>
    <row r="15" spans="1:1025">
      <c r="A15" s="455" t="s">
        <v>544</v>
      </c>
      <c r="B15" s="456"/>
      <c r="C15" s="456"/>
      <c r="D15" s="456"/>
      <c r="E15" s="456"/>
      <c r="F15" s="456"/>
      <c r="G15" s="456"/>
      <c r="H15" s="456"/>
      <c r="I15" s="456"/>
      <c r="J15" s="456"/>
      <c r="K15" s="456"/>
      <c r="L15" s="456"/>
      <c r="M15" s="456"/>
      <c r="N15" s="456"/>
      <c r="O15" s="456"/>
      <c r="P15" s="456"/>
      <c r="Q15" s="456"/>
      <c r="R15" s="456"/>
      <c r="S15" s="456"/>
      <c r="T15" s="456"/>
      <c r="U15" s="456"/>
      <c r="V15" s="456"/>
      <c r="W15" s="456"/>
      <c r="X15" s="456"/>
      <c r="Y15" s="457"/>
      <c r="Z15" s="458"/>
      <c r="AA15" s="458"/>
      <c r="AB15" s="456"/>
      <c r="AC15" s="456"/>
      <c r="AD15" s="459"/>
    </row>
    <row r="16" spans="1:1025">
      <c r="A16" s="460" t="s">
        <v>276</v>
      </c>
      <c r="B16" s="778"/>
      <c r="C16" s="461"/>
      <c r="D16" s="778"/>
      <c r="E16" s="461"/>
      <c r="F16" s="778"/>
      <c r="G16" s="461"/>
      <c r="H16" s="778"/>
      <c r="I16" s="461"/>
      <c r="J16" s="778"/>
      <c r="K16" s="461"/>
      <c r="L16" s="778"/>
      <c r="M16" s="461"/>
      <c r="N16" s="778"/>
      <c r="O16" s="461"/>
      <c r="P16" s="778"/>
      <c r="Q16" s="461"/>
      <c r="R16" s="778"/>
      <c r="S16" s="461"/>
      <c r="T16" s="778"/>
      <c r="U16" s="461"/>
      <c r="V16" s="778"/>
      <c r="W16" s="461"/>
      <c r="X16" s="778"/>
      <c r="Y16" s="461"/>
      <c r="Z16" s="779">
        <f>B16+D16+F16+H16+J16+L16+N16+P16+R16+T16+V16+X16</f>
        <v>0</v>
      </c>
      <c r="AA16" s="462">
        <f>C16+E16+G16+I16+K16+M16+O16+Q16+S16+U16+W16+Y16</f>
        <v>0</v>
      </c>
      <c r="AB16" s="778"/>
      <c r="AC16" s="461"/>
      <c r="AD16" s="463">
        <f>AB16*AC16</f>
        <v>0</v>
      </c>
    </row>
    <row r="17" spans="1:1025" ht="16.5" customHeight="1">
      <c r="A17" s="464" t="s">
        <v>277</v>
      </c>
      <c r="B17" s="778"/>
      <c r="C17" s="461"/>
      <c r="D17" s="778"/>
      <c r="E17" s="461"/>
      <c r="F17" s="778"/>
      <c r="G17" s="461"/>
      <c r="H17" s="778"/>
      <c r="I17" s="461"/>
      <c r="J17" s="778"/>
      <c r="K17" s="461"/>
      <c r="L17" s="778"/>
      <c r="M17" s="461"/>
      <c r="N17" s="778"/>
      <c r="O17" s="461"/>
      <c r="P17" s="778"/>
      <c r="Q17" s="461"/>
      <c r="R17" s="778"/>
      <c r="S17" s="461"/>
      <c r="T17" s="778"/>
      <c r="U17" s="461"/>
      <c r="V17" s="778"/>
      <c r="W17" s="461"/>
      <c r="X17" s="778"/>
      <c r="Y17" s="461"/>
      <c r="Z17" s="779"/>
      <c r="AA17" s="462">
        <f>C17+E17+G17+I17+K17+M17+O17+Q17+S17+U17+W17+Y17</f>
        <v>0</v>
      </c>
      <c r="AB17" s="778"/>
      <c r="AC17" s="461"/>
      <c r="AD17" s="463">
        <f>AB17*AC17</f>
        <v>0</v>
      </c>
    </row>
    <row r="18" spans="1:1025">
      <c r="A18" s="465" t="s">
        <v>546</v>
      </c>
      <c r="B18" s="778"/>
      <c r="C18" s="461"/>
      <c r="D18" s="778"/>
      <c r="E18" s="461"/>
      <c r="F18" s="778"/>
      <c r="G18" s="461"/>
      <c r="H18" s="778"/>
      <c r="I18" s="461"/>
      <c r="J18" s="778"/>
      <c r="K18" s="461"/>
      <c r="L18" s="778"/>
      <c r="M18" s="461"/>
      <c r="N18" s="778"/>
      <c r="O18" s="461"/>
      <c r="P18" s="778"/>
      <c r="Q18" s="461"/>
      <c r="R18" s="778"/>
      <c r="S18" s="461"/>
      <c r="T18" s="778"/>
      <c r="U18" s="461"/>
      <c r="V18" s="778"/>
      <c r="W18" s="461"/>
      <c r="X18" s="778"/>
      <c r="Y18" s="461"/>
      <c r="Z18" s="779"/>
      <c r="AA18" s="462">
        <f>C18+E18+G18+I18+K18+M18+O18+Q18+S18+U18+W18+Y18</f>
        <v>0</v>
      </c>
      <c r="AB18" s="778"/>
      <c r="AC18" s="461"/>
      <c r="AD18" s="463">
        <f>AB18*AC18</f>
        <v>0</v>
      </c>
    </row>
    <row r="19" spans="1:1025">
      <c r="A19" s="465" t="s">
        <v>547</v>
      </c>
      <c r="B19" s="778"/>
      <c r="C19" s="461"/>
      <c r="D19" s="778"/>
      <c r="E19" s="461"/>
      <c r="F19" s="778"/>
      <c r="G19" s="461"/>
      <c r="H19" s="778"/>
      <c r="I19" s="461"/>
      <c r="J19" s="778"/>
      <c r="K19" s="461"/>
      <c r="L19" s="778"/>
      <c r="M19" s="461"/>
      <c r="N19" s="778"/>
      <c r="O19" s="461"/>
      <c r="P19" s="778"/>
      <c r="Q19" s="461"/>
      <c r="R19" s="778"/>
      <c r="S19" s="461"/>
      <c r="T19" s="778"/>
      <c r="U19" s="461"/>
      <c r="V19" s="778"/>
      <c r="W19" s="461"/>
      <c r="X19" s="778"/>
      <c r="Y19" s="461"/>
      <c r="Z19" s="779"/>
      <c r="AA19" s="462">
        <f>C19+E19+G19+I19+K19+M19+O19+Q19+S19+U19+W19+Y19</f>
        <v>0</v>
      </c>
      <c r="AB19" s="778"/>
      <c r="AC19" s="461"/>
      <c r="AD19" s="463">
        <f>AB19*AC19</f>
        <v>0</v>
      </c>
    </row>
    <row r="20" spans="1:1025">
      <c r="A20" s="465" t="s">
        <v>329</v>
      </c>
      <c r="B20" s="780"/>
      <c r="C20" s="461"/>
      <c r="D20" s="780"/>
      <c r="E20" s="461"/>
      <c r="F20" s="780"/>
      <c r="G20" s="461"/>
      <c r="H20" s="780"/>
      <c r="I20" s="461"/>
      <c r="J20" s="780"/>
      <c r="K20" s="461"/>
      <c r="L20" s="780"/>
      <c r="M20" s="461"/>
      <c r="N20" s="780"/>
      <c r="O20" s="461"/>
      <c r="P20" s="780"/>
      <c r="Q20" s="461"/>
      <c r="R20" s="780"/>
      <c r="S20" s="461"/>
      <c r="T20" s="780"/>
      <c r="U20" s="461"/>
      <c r="V20" s="780"/>
      <c r="W20" s="461"/>
      <c r="X20" s="780"/>
      <c r="Y20" s="461"/>
      <c r="Z20" s="785"/>
      <c r="AA20" s="462">
        <f>C20+E20+G20+I20+K20+M20+O20+Q20+S20+U20+W20+Y20</f>
        <v>0</v>
      </c>
      <c r="AB20" s="525"/>
      <c r="AC20" s="468"/>
      <c r="AD20" s="470"/>
      <c r="AE20" s="445"/>
      <c r="AF20" s="445"/>
      <c r="AG20" s="445"/>
      <c r="AH20" s="445"/>
      <c r="AI20" s="445"/>
      <c r="AJ20" s="445"/>
      <c r="AK20" s="445"/>
      <c r="AL20" s="445"/>
      <c r="AM20" s="445"/>
      <c r="AN20" s="445"/>
      <c r="AO20" s="445"/>
      <c r="AP20" s="445"/>
      <c r="AQ20" s="445"/>
      <c r="AR20" s="445"/>
      <c r="AS20" s="445"/>
      <c r="AT20" s="445"/>
      <c r="AU20" s="445"/>
      <c r="AV20" s="445"/>
      <c r="AW20" s="445"/>
      <c r="AX20" s="445"/>
      <c r="AY20" s="445"/>
      <c r="AZ20" s="445"/>
      <c r="BA20" s="445"/>
      <c r="BB20" s="445"/>
      <c r="BC20" s="445"/>
      <c r="BD20" s="445"/>
      <c r="BE20" s="445"/>
      <c r="BF20" s="445"/>
      <c r="BG20" s="445"/>
      <c r="BH20" s="445"/>
      <c r="BI20" s="445"/>
      <c r="BJ20" s="445"/>
      <c r="BK20" s="445"/>
      <c r="BL20" s="445"/>
      <c r="BM20" s="445"/>
      <c r="BN20" s="445"/>
      <c r="BO20" s="445"/>
      <c r="BP20" s="445"/>
      <c r="BQ20" s="445"/>
      <c r="BR20" s="445"/>
      <c r="BS20" s="445"/>
      <c r="BT20" s="445"/>
      <c r="BU20" s="445"/>
      <c r="BV20" s="445"/>
      <c r="BW20" s="445"/>
      <c r="BX20" s="445"/>
      <c r="BY20" s="445"/>
      <c r="BZ20" s="445"/>
      <c r="CA20" s="445"/>
      <c r="CB20" s="445"/>
      <c r="CC20" s="445"/>
      <c r="CD20" s="445"/>
      <c r="CE20" s="445"/>
      <c r="CF20" s="445"/>
      <c r="CG20" s="445"/>
      <c r="CH20" s="445"/>
      <c r="CI20" s="445"/>
      <c r="CJ20" s="445"/>
      <c r="CK20" s="445"/>
      <c r="CL20" s="445"/>
      <c r="CM20" s="445"/>
      <c r="CN20" s="445"/>
      <c r="CO20" s="445"/>
      <c r="CP20" s="445"/>
      <c r="CQ20" s="445"/>
      <c r="CR20" s="445"/>
      <c r="CS20" s="445"/>
      <c r="CT20" s="445"/>
      <c r="CU20" s="445"/>
      <c r="CV20" s="445"/>
      <c r="CW20" s="445"/>
      <c r="CX20" s="445"/>
      <c r="CY20" s="445"/>
      <c r="CZ20" s="445"/>
      <c r="DA20" s="445"/>
      <c r="DB20" s="445"/>
      <c r="DC20" s="445"/>
      <c r="DD20" s="445"/>
      <c r="DE20" s="445"/>
      <c r="DF20" s="445"/>
      <c r="DG20" s="445"/>
      <c r="DH20" s="445"/>
      <c r="DI20" s="445"/>
      <c r="DJ20" s="445"/>
      <c r="DK20" s="445"/>
      <c r="DL20" s="445"/>
      <c r="DM20" s="445"/>
      <c r="DN20" s="445"/>
      <c r="DO20" s="445"/>
      <c r="DP20" s="445"/>
      <c r="DQ20" s="445"/>
      <c r="DR20" s="445"/>
      <c r="DS20" s="445"/>
      <c r="DT20" s="445"/>
      <c r="DU20" s="445"/>
      <c r="DV20" s="445"/>
      <c r="DW20" s="445"/>
      <c r="DX20" s="445"/>
      <c r="DY20" s="445"/>
      <c r="DZ20" s="445"/>
      <c r="EA20" s="445"/>
      <c r="EB20" s="445"/>
      <c r="EC20" s="445"/>
      <c r="ED20" s="445"/>
      <c r="EE20" s="445"/>
      <c r="EF20" s="445"/>
      <c r="EG20" s="445"/>
      <c r="EH20" s="445"/>
      <c r="EI20" s="445"/>
      <c r="EJ20" s="445"/>
      <c r="EK20" s="445"/>
      <c r="EL20" s="445"/>
      <c r="EM20" s="445"/>
      <c r="EN20" s="445"/>
      <c r="EO20" s="445"/>
      <c r="EP20" s="445"/>
      <c r="EQ20" s="445"/>
      <c r="ER20" s="445"/>
      <c r="ES20" s="445"/>
      <c r="ET20" s="445"/>
      <c r="EU20" s="445"/>
      <c r="EV20" s="445"/>
      <c r="EW20" s="445"/>
      <c r="EX20" s="445"/>
      <c r="EY20" s="445"/>
      <c r="EZ20" s="445"/>
      <c r="FA20" s="445"/>
      <c r="FB20" s="445"/>
      <c r="FC20" s="445"/>
      <c r="FD20" s="445"/>
      <c r="FE20" s="445"/>
      <c r="FF20" s="445"/>
      <c r="FG20" s="445"/>
      <c r="FH20" s="445"/>
      <c r="FI20" s="445"/>
      <c r="FJ20" s="445"/>
      <c r="FK20" s="445"/>
      <c r="FL20" s="445"/>
      <c r="FM20" s="445"/>
      <c r="FN20" s="445"/>
      <c r="FO20" s="445"/>
      <c r="FP20" s="445"/>
      <c r="FQ20" s="445"/>
      <c r="FR20" s="445"/>
      <c r="FS20" s="445"/>
      <c r="FT20" s="445"/>
      <c r="FU20" s="445"/>
      <c r="FV20" s="445"/>
      <c r="FW20" s="445"/>
      <c r="FX20" s="445"/>
      <c r="FY20" s="445"/>
      <c r="FZ20" s="445"/>
      <c r="GA20" s="445"/>
      <c r="GB20" s="445"/>
      <c r="GC20" s="445"/>
      <c r="GD20" s="445"/>
      <c r="GE20" s="445"/>
      <c r="GF20" s="445"/>
      <c r="GG20" s="445"/>
      <c r="GH20" s="445"/>
      <c r="GI20" s="445"/>
      <c r="GJ20" s="445"/>
      <c r="GK20" s="445"/>
      <c r="GL20" s="445"/>
      <c r="GM20" s="445"/>
      <c r="GN20" s="445"/>
      <c r="GO20" s="445"/>
      <c r="GP20" s="445"/>
      <c r="GQ20" s="445"/>
      <c r="GR20" s="445"/>
      <c r="GS20" s="445"/>
      <c r="GT20" s="445"/>
      <c r="GU20" s="445"/>
      <c r="GV20" s="445"/>
      <c r="GW20" s="445"/>
      <c r="GX20" s="445"/>
      <c r="GY20" s="445"/>
      <c r="GZ20" s="445"/>
      <c r="HA20" s="445"/>
      <c r="HB20" s="445"/>
      <c r="HC20" s="445"/>
      <c r="HD20" s="445"/>
      <c r="HE20" s="445"/>
      <c r="HF20" s="445"/>
      <c r="HG20" s="445"/>
      <c r="HH20" s="445"/>
      <c r="HI20" s="445"/>
      <c r="HJ20" s="445"/>
      <c r="HK20" s="445"/>
      <c r="HL20" s="445"/>
      <c r="HM20" s="445"/>
      <c r="HN20" s="445"/>
      <c r="HO20" s="445"/>
      <c r="HP20" s="445"/>
      <c r="HQ20" s="445"/>
      <c r="HR20" s="445"/>
      <c r="HS20" s="445"/>
      <c r="HT20" s="445"/>
      <c r="HU20" s="445"/>
      <c r="HV20" s="445"/>
      <c r="HW20" s="445"/>
      <c r="HX20" s="445"/>
      <c r="HY20" s="445"/>
      <c r="HZ20" s="445"/>
      <c r="IA20" s="445"/>
      <c r="IB20" s="445"/>
      <c r="IC20" s="445"/>
      <c r="ID20" s="445"/>
      <c r="IE20" s="445"/>
      <c r="IF20" s="445"/>
      <c r="IG20" s="445"/>
      <c r="IH20" s="445"/>
      <c r="II20" s="445"/>
      <c r="IJ20" s="445"/>
      <c r="IK20" s="445"/>
      <c r="IL20" s="445"/>
      <c r="IM20" s="445"/>
      <c r="IN20" s="445"/>
      <c r="IO20" s="445"/>
      <c r="IP20" s="445"/>
      <c r="IQ20" s="445"/>
      <c r="IR20" s="445"/>
      <c r="IS20" s="445"/>
      <c r="IT20" s="445"/>
      <c r="IU20" s="445"/>
      <c r="IV20" s="445"/>
      <c r="IW20" s="445"/>
      <c r="IX20" s="445"/>
      <c r="IY20" s="445"/>
      <c r="IZ20" s="445"/>
      <c r="JA20" s="445"/>
      <c r="JB20" s="445"/>
      <c r="JC20" s="445"/>
      <c r="JD20" s="445"/>
      <c r="JE20" s="445"/>
      <c r="JF20" s="445"/>
      <c r="JG20" s="445"/>
      <c r="JH20" s="445"/>
      <c r="JI20" s="445"/>
      <c r="JJ20" s="445"/>
      <c r="JK20" s="445"/>
      <c r="JL20" s="445"/>
      <c r="JM20" s="445"/>
      <c r="JN20" s="445"/>
      <c r="JO20" s="445"/>
      <c r="JP20" s="445"/>
      <c r="JQ20" s="445"/>
      <c r="JR20" s="445"/>
      <c r="JS20" s="445"/>
      <c r="JT20" s="445"/>
      <c r="JU20" s="445"/>
      <c r="JV20" s="445"/>
      <c r="JW20" s="445"/>
      <c r="JX20" s="445"/>
      <c r="JY20" s="445"/>
      <c r="JZ20" s="445"/>
      <c r="KA20" s="445"/>
      <c r="KB20" s="445"/>
      <c r="KC20" s="445"/>
      <c r="KD20" s="445"/>
      <c r="KE20" s="445"/>
      <c r="KF20" s="445"/>
      <c r="KG20" s="445"/>
      <c r="KH20" s="445"/>
      <c r="KI20" s="445"/>
      <c r="KJ20" s="445"/>
      <c r="KK20" s="445"/>
      <c r="KL20" s="445"/>
      <c r="KM20" s="445"/>
      <c r="KN20" s="445"/>
      <c r="KO20" s="445"/>
      <c r="KP20" s="445"/>
      <c r="KQ20" s="445"/>
      <c r="KR20" s="445"/>
      <c r="KS20" s="445"/>
      <c r="KT20" s="445"/>
      <c r="KU20" s="445"/>
      <c r="KV20" s="445"/>
      <c r="KW20" s="445"/>
      <c r="KX20" s="445"/>
      <c r="KY20" s="445"/>
      <c r="KZ20" s="445"/>
      <c r="LA20" s="445"/>
      <c r="LB20" s="445"/>
      <c r="LC20" s="445"/>
      <c r="LD20" s="445"/>
      <c r="LE20" s="445"/>
      <c r="LF20" s="445"/>
      <c r="LG20" s="445"/>
      <c r="LH20" s="445"/>
      <c r="LI20" s="445"/>
      <c r="LJ20" s="445"/>
      <c r="LK20" s="445"/>
      <c r="LL20" s="445"/>
      <c r="LM20" s="445"/>
      <c r="LN20" s="445"/>
      <c r="LO20" s="445"/>
      <c r="LP20" s="445"/>
      <c r="LQ20" s="445"/>
      <c r="LR20" s="445"/>
      <c r="LS20" s="445"/>
      <c r="LT20" s="445"/>
      <c r="LU20" s="445"/>
      <c r="LV20" s="445"/>
      <c r="LW20" s="445"/>
      <c r="LX20" s="445"/>
      <c r="LY20" s="445"/>
      <c r="LZ20" s="445"/>
      <c r="MA20" s="445"/>
      <c r="MB20" s="445"/>
      <c r="MC20" s="445"/>
      <c r="MD20" s="445"/>
      <c r="ME20" s="445"/>
      <c r="MF20" s="445"/>
      <c r="MG20" s="445"/>
      <c r="MH20" s="445"/>
      <c r="MI20" s="445"/>
      <c r="MJ20" s="445"/>
      <c r="MK20" s="445"/>
      <c r="ML20" s="445"/>
      <c r="MM20" s="445"/>
      <c r="MN20" s="445"/>
      <c r="MO20" s="445"/>
      <c r="MP20" s="445"/>
      <c r="MQ20" s="445"/>
      <c r="MR20" s="445"/>
      <c r="MS20" s="445"/>
      <c r="MT20" s="445"/>
      <c r="MU20" s="445"/>
      <c r="MV20" s="445"/>
      <c r="MW20" s="445"/>
      <c r="MX20" s="445"/>
      <c r="MY20" s="445"/>
      <c r="MZ20" s="445"/>
      <c r="NA20" s="445"/>
      <c r="NB20" s="445"/>
      <c r="NC20" s="445"/>
      <c r="ND20" s="445"/>
      <c r="NE20" s="445"/>
      <c r="NF20" s="445"/>
      <c r="NG20" s="445"/>
      <c r="NH20" s="445"/>
      <c r="NI20" s="445"/>
      <c r="NJ20" s="445"/>
      <c r="NK20" s="445"/>
      <c r="NL20" s="445"/>
      <c r="NM20" s="445"/>
      <c r="NN20" s="445"/>
      <c r="NO20" s="445"/>
      <c r="NP20" s="445"/>
      <c r="NQ20" s="445"/>
      <c r="NR20" s="445"/>
      <c r="NS20" s="445"/>
      <c r="NT20" s="445"/>
      <c r="NU20" s="445"/>
      <c r="NV20" s="445"/>
      <c r="NW20" s="445"/>
      <c r="NX20" s="445"/>
      <c r="NY20" s="445"/>
      <c r="NZ20" s="445"/>
      <c r="OA20" s="445"/>
      <c r="OB20" s="445"/>
      <c r="OC20" s="445"/>
      <c r="OD20" s="445"/>
      <c r="OE20" s="445"/>
      <c r="OF20" s="445"/>
      <c r="OG20" s="445"/>
      <c r="OH20" s="445"/>
      <c r="OI20" s="445"/>
      <c r="OJ20" s="445"/>
      <c r="OK20" s="445"/>
      <c r="OL20" s="445"/>
      <c r="OM20" s="445"/>
      <c r="ON20" s="445"/>
      <c r="OO20" s="445"/>
      <c r="OP20" s="445"/>
      <c r="OQ20" s="445"/>
      <c r="OR20" s="445"/>
      <c r="OS20" s="445"/>
      <c r="OT20" s="445"/>
      <c r="OU20" s="445"/>
      <c r="OV20" s="445"/>
      <c r="OW20" s="445"/>
      <c r="OX20" s="445"/>
      <c r="OY20" s="445"/>
      <c r="OZ20" s="445"/>
      <c r="PA20" s="445"/>
      <c r="PB20" s="445"/>
      <c r="PC20" s="445"/>
      <c r="PD20" s="445"/>
      <c r="PE20" s="445"/>
      <c r="PF20" s="445"/>
      <c r="PG20" s="445"/>
      <c r="PH20" s="445"/>
      <c r="PI20" s="445"/>
      <c r="PJ20" s="445"/>
      <c r="PK20" s="445"/>
      <c r="PL20" s="445"/>
      <c r="PM20" s="445"/>
      <c r="PN20" s="445"/>
      <c r="PO20" s="445"/>
      <c r="PP20" s="445"/>
      <c r="PQ20" s="445"/>
      <c r="PR20" s="445"/>
      <c r="PS20" s="445"/>
      <c r="PT20" s="445"/>
      <c r="PU20" s="445"/>
      <c r="PV20" s="445"/>
      <c r="PW20" s="445"/>
      <c r="PX20" s="445"/>
      <c r="PY20" s="445"/>
      <c r="PZ20" s="445"/>
      <c r="QA20" s="445"/>
      <c r="QB20" s="445"/>
      <c r="QC20" s="445"/>
      <c r="QD20" s="445"/>
      <c r="QE20" s="445"/>
      <c r="QF20" s="445"/>
      <c r="QG20" s="445"/>
      <c r="QH20" s="445"/>
      <c r="QI20" s="445"/>
      <c r="QJ20" s="445"/>
      <c r="QK20" s="445"/>
      <c r="QL20" s="445"/>
      <c r="QM20" s="445"/>
      <c r="QN20" s="445"/>
      <c r="QO20" s="445"/>
      <c r="QP20" s="445"/>
      <c r="QQ20" s="445"/>
      <c r="QR20" s="445"/>
      <c r="QS20" s="445"/>
      <c r="QT20" s="445"/>
      <c r="QU20" s="445"/>
      <c r="QV20" s="445"/>
      <c r="QW20" s="445"/>
      <c r="QX20" s="445"/>
      <c r="QY20" s="445"/>
      <c r="QZ20" s="445"/>
      <c r="RA20" s="445"/>
      <c r="RB20" s="445"/>
      <c r="RC20" s="445"/>
      <c r="RD20" s="445"/>
      <c r="RE20" s="445"/>
      <c r="RF20" s="445"/>
      <c r="RG20" s="445"/>
      <c r="RH20" s="445"/>
      <c r="RI20" s="445"/>
      <c r="RJ20" s="445"/>
      <c r="RK20" s="445"/>
      <c r="RL20" s="445"/>
      <c r="RM20" s="445"/>
      <c r="RN20" s="445"/>
      <c r="RO20" s="445"/>
      <c r="RP20" s="445"/>
      <c r="RQ20" s="445"/>
      <c r="RR20" s="445"/>
      <c r="RS20" s="445"/>
      <c r="RT20" s="445"/>
      <c r="RU20" s="445"/>
      <c r="RV20" s="445"/>
      <c r="RW20" s="445"/>
      <c r="RX20" s="445"/>
      <c r="RY20" s="445"/>
      <c r="RZ20" s="445"/>
      <c r="SA20" s="445"/>
      <c r="SB20" s="445"/>
      <c r="SC20" s="445"/>
      <c r="SD20" s="445"/>
      <c r="SE20" s="445"/>
      <c r="SF20" s="445"/>
      <c r="SG20" s="445"/>
      <c r="SH20" s="445"/>
      <c r="SI20" s="445"/>
      <c r="SJ20" s="445"/>
      <c r="SK20" s="445"/>
      <c r="SL20" s="445"/>
      <c r="SM20" s="445"/>
      <c r="SN20" s="445"/>
      <c r="SO20" s="445"/>
      <c r="SP20" s="445"/>
      <c r="SQ20" s="445"/>
      <c r="SR20" s="445"/>
      <c r="SS20" s="445"/>
      <c r="ST20" s="445"/>
      <c r="SU20" s="445"/>
      <c r="SV20" s="445"/>
      <c r="SW20" s="445"/>
      <c r="SX20" s="445"/>
      <c r="SY20" s="445"/>
      <c r="SZ20" s="445"/>
      <c r="TA20" s="445"/>
      <c r="TB20" s="445"/>
      <c r="TC20" s="445"/>
      <c r="TD20" s="445"/>
      <c r="TE20" s="445"/>
      <c r="TF20" s="445"/>
      <c r="TG20" s="445"/>
      <c r="TH20" s="445"/>
      <c r="TI20" s="445"/>
      <c r="TJ20" s="445"/>
      <c r="TK20" s="445"/>
      <c r="TL20" s="445"/>
      <c r="TM20" s="445"/>
      <c r="TN20" s="445"/>
      <c r="TO20" s="445"/>
      <c r="TP20" s="445"/>
      <c r="TQ20" s="445"/>
      <c r="TR20" s="445"/>
      <c r="TS20" s="445"/>
      <c r="TT20" s="445"/>
      <c r="TU20" s="445"/>
      <c r="TV20" s="445"/>
      <c r="TW20" s="445"/>
      <c r="TX20" s="445"/>
      <c r="TY20" s="445"/>
      <c r="TZ20" s="445"/>
      <c r="UA20" s="445"/>
      <c r="UB20" s="445"/>
      <c r="UC20" s="445"/>
      <c r="UD20" s="445"/>
      <c r="UE20" s="445"/>
      <c r="UF20" s="445"/>
      <c r="UG20" s="445"/>
      <c r="UH20" s="445"/>
      <c r="UI20" s="445"/>
      <c r="UJ20" s="445"/>
      <c r="UK20" s="445"/>
      <c r="UL20" s="445"/>
      <c r="UM20" s="445"/>
      <c r="UN20" s="445"/>
      <c r="UO20" s="445"/>
      <c r="UP20" s="445"/>
      <c r="UQ20" s="445"/>
      <c r="UR20" s="445"/>
      <c r="US20" s="445"/>
      <c r="UT20" s="445"/>
      <c r="UU20" s="445"/>
      <c r="UV20" s="445"/>
      <c r="UW20" s="445"/>
      <c r="UX20" s="445"/>
      <c r="UY20" s="445"/>
      <c r="UZ20" s="445"/>
      <c r="VA20" s="445"/>
      <c r="VB20" s="445"/>
      <c r="VC20" s="445"/>
      <c r="VD20" s="445"/>
      <c r="VE20" s="445"/>
      <c r="VF20" s="445"/>
      <c r="VG20" s="445"/>
      <c r="VH20" s="445"/>
      <c r="VI20" s="445"/>
      <c r="VJ20" s="445"/>
      <c r="VK20" s="445"/>
      <c r="VL20" s="445"/>
      <c r="VM20" s="445"/>
      <c r="VN20" s="445"/>
      <c r="VO20" s="445"/>
      <c r="VP20" s="445"/>
      <c r="VQ20" s="445"/>
      <c r="VR20" s="445"/>
      <c r="VS20" s="445"/>
      <c r="VT20" s="445"/>
      <c r="VU20" s="445"/>
      <c r="VV20" s="445"/>
      <c r="VW20" s="445"/>
      <c r="VX20" s="445"/>
      <c r="VY20" s="445"/>
      <c r="VZ20" s="445"/>
      <c r="WA20" s="445"/>
      <c r="WB20" s="445"/>
      <c r="WC20" s="445"/>
      <c r="WD20" s="445"/>
      <c r="WE20" s="445"/>
      <c r="WF20" s="445"/>
      <c r="WG20" s="445"/>
      <c r="WH20" s="445"/>
      <c r="WI20" s="445"/>
      <c r="WJ20" s="445"/>
      <c r="WK20" s="445"/>
      <c r="WL20" s="445"/>
      <c r="WM20" s="445"/>
      <c r="WN20" s="445"/>
      <c r="WO20" s="445"/>
      <c r="WP20" s="445"/>
      <c r="WQ20" s="445"/>
      <c r="WR20" s="445"/>
      <c r="WS20" s="445"/>
      <c r="WT20" s="445"/>
      <c r="WU20" s="445"/>
      <c r="WV20" s="445"/>
      <c r="WW20" s="445"/>
      <c r="WX20" s="445"/>
      <c r="WY20" s="445"/>
      <c r="WZ20" s="445"/>
      <c r="XA20" s="445"/>
      <c r="XB20" s="445"/>
      <c r="XC20" s="445"/>
      <c r="XD20" s="445"/>
      <c r="XE20" s="445"/>
      <c r="XF20" s="445"/>
      <c r="XG20" s="445"/>
      <c r="XH20" s="445"/>
      <c r="XI20" s="445"/>
      <c r="XJ20" s="445"/>
      <c r="XK20" s="445"/>
      <c r="XL20" s="445"/>
      <c r="XM20" s="445"/>
      <c r="XN20" s="445"/>
      <c r="XO20" s="445"/>
      <c r="XP20" s="445"/>
      <c r="XQ20" s="445"/>
      <c r="XR20" s="445"/>
      <c r="XS20" s="445"/>
      <c r="XT20" s="445"/>
      <c r="XU20" s="445"/>
      <c r="XV20" s="445"/>
      <c r="XW20" s="445"/>
      <c r="XX20" s="445"/>
      <c r="XY20" s="445"/>
      <c r="XZ20" s="445"/>
      <c r="YA20" s="445"/>
      <c r="YB20" s="445"/>
      <c r="YC20" s="445"/>
      <c r="YD20" s="445"/>
      <c r="YE20" s="445"/>
      <c r="YF20" s="445"/>
      <c r="YG20" s="445"/>
      <c r="YH20" s="445"/>
      <c r="YI20" s="445"/>
      <c r="YJ20" s="445"/>
      <c r="YK20" s="445"/>
      <c r="YL20" s="445"/>
      <c r="YM20" s="445"/>
      <c r="YN20" s="445"/>
      <c r="YO20" s="445"/>
      <c r="YP20" s="445"/>
      <c r="YQ20" s="445"/>
      <c r="YR20" s="445"/>
      <c r="YS20" s="445"/>
      <c r="YT20" s="445"/>
      <c r="YU20" s="445"/>
      <c r="YV20" s="445"/>
      <c r="YW20" s="445"/>
      <c r="YX20" s="445"/>
      <c r="YY20" s="445"/>
      <c r="YZ20" s="445"/>
      <c r="ZA20" s="445"/>
      <c r="ZB20" s="445"/>
      <c r="ZC20" s="445"/>
      <c r="ZD20" s="445"/>
      <c r="ZE20" s="445"/>
      <c r="ZF20" s="445"/>
      <c r="ZG20" s="445"/>
      <c r="ZH20" s="445"/>
      <c r="ZI20" s="445"/>
      <c r="ZJ20" s="445"/>
      <c r="ZK20" s="445"/>
      <c r="ZL20" s="445"/>
      <c r="ZM20" s="445"/>
      <c r="ZN20" s="445"/>
      <c r="ZO20" s="445"/>
      <c r="ZP20" s="445"/>
      <c r="ZQ20" s="445"/>
      <c r="ZR20" s="445"/>
      <c r="ZS20" s="445"/>
      <c r="ZT20" s="445"/>
      <c r="ZU20" s="445"/>
      <c r="ZV20" s="445"/>
      <c r="ZW20" s="445"/>
      <c r="ZX20" s="445"/>
      <c r="ZY20" s="445"/>
      <c r="ZZ20" s="445"/>
      <c r="AAA20" s="445"/>
      <c r="AAB20" s="445"/>
      <c r="AAC20" s="445"/>
      <c r="AAD20" s="445"/>
      <c r="AAE20" s="445"/>
      <c r="AAF20" s="445"/>
      <c r="AAG20" s="445"/>
      <c r="AAH20" s="445"/>
      <c r="AAI20" s="445"/>
      <c r="AAJ20" s="445"/>
      <c r="AAK20" s="445"/>
      <c r="AAL20" s="445"/>
      <c r="AAM20" s="445"/>
      <c r="AAN20" s="445"/>
      <c r="AAO20" s="445"/>
      <c r="AAP20" s="445"/>
      <c r="AAQ20" s="445"/>
      <c r="AAR20" s="445"/>
      <c r="AAS20" s="445"/>
      <c r="AAT20" s="445"/>
      <c r="AAU20" s="445"/>
      <c r="AAV20" s="445"/>
      <c r="AAW20" s="445"/>
      <c r="AAX20" s="445"/>
      <c r="AAY20" s="445"/>
      <c r="AAZ20" s="445"/>
      <c r="ABA20" s="445"/>
      <c r="ABB20" s="445"/>
      <c r="ABC20" s="445"/>
      <c r="ABD20" s="445"/>
      <c r="ABE20" s="445"/>
      <c r="ABF20" s="445"/>
      <c r="ABG20" s="445"/>
      <c r="ABH20" s="445"/>
      <c r="ABI20" s="445"/>
      <c r="ABJ20" s="445"/>
      <c r="ABK20" s="445"/>
      <c r="ABL20" s="445"/>
      <c r="ABM20" s="445"/>
      <c r="ABN20" s="445"/>
      <c r="ABO20" s="445"/>
      <c r="ABP20" s="445"/>
      <c r="ABQ20" s="445"/>
      <c r="ABR20" s="445"/>
      <c r="ABS20" s="445"/>
      <c r="ABT20" s="445"/>
      <c r="ABU20" s="445"/>
      <c r="ABV20" s="445"/>
      <c r="ABW20" s="445"/>
      <c r="ABX20" s="445"/>
      <c r="ABY20" s="445"/>
      <c r="ABZ20" s="445"/>
      <c r="ACA20" s="445"/>
      <c r="ACB20" s="445"/>
      <c r="ACC20" s="445"/>
      <c r="ACD20" s="445"/>
      <c r="ACE20" s="445"/>
      <c r="ACF20" s="445"/>
      <c r="ACG20" s="445"/>
      <c r="ACH20" s="445"/>
      <c r="ACI20" s="445"/>
      <c r="ACJ20" s="445"/>
      <c r="ACK20" s="445"/>
      <c r="ACL20" s="445"/>
      <c r="ACM20" s="445"/>
      <c r="ACN20" s="445"/>
      <c r="ACO20" s="445"/>
      <c r="ACP20" s="445"/>
      <c r="ACQ20" s="445"/>
      <c r="ACR20" s="445"/>
      <c r="ACS20" s="445"/>
      <c r="ACT20" s="445"/>
      <c r="ACU20" s="445"/>
      <c r="ACV20" s="445"/>
      <c r="ACW20" s="445"/>
      <c r="ACX20" s="445"/>
      <c r="ACY20" s="445"/>
      <c r="ACZ20" s="445"/>
      <c r="ADA20" s="445"/>
      <c r="ADB20" s="445"/>
      <c r="ADC20" s="445"/>
      <c r="ADD20" s="445"/>
      <c r="ADE20" s="445"/>
      <c r="ADF20" s="445"/>
      <c r="ADG20" s="445"/>
      <c r="ADH20" s="445"/>
      <c r="ADI20" s="445"/>
      <c r="ADJ20" s="445"/>
      <c r="ADK20" s="445"/>
      <c r="ADL20" s="445"/>
      <c r="ADM20" s="445"/>
      <c r="ADN20" s="445"/>
      <c r="ADO20" s="445"/>
      <c r="ADP20" s="445"/>
      <c r="ADQ20" s="445"/>
      <c r="ADR20" s="445"/>
      <c r="ADS20" s="445"/>
      <c r="ADT20" s="445"/>
      <c r="ADU20" s="445"/>
      <c r="ADV20" s="445"/>
      <c r="ADW20" s="445"/>
      <c r="ADX20" s="445"/>
      <c r="ADY20" s="445"/>
      <c r="ADZ20" s="445"/>
      <c r="AEA20" s="445"/>
      <c r="AEB20" s="445"/>
      <c r="AEC20" s="445"/>
      <c r="AED20" s="445"/>
      <c r="AEE20" s="445"/>
      <c r="AEF20" s="445"/>
      <c r="AEG20" s="445"/>
      <c r="AEH20" s="445"/>
      <c r="AEI20" s="445"/>
      <c r="AEJ20" s="445"/>
      <c r="AEK20" s="445"/>
      <c r="AEL20" s="445"/>
      <c r="AEM20" s="445"/>
      <c r="AEN20" s="445"/>
      <c r="AEO20" s="445"/>
      <c r="AEP20" s="445"/>
      <c r="AEQ20" s="445"/>
      <c r="AER20" s="445"/>
      <c r="AES20" s="445"/>
      <c r="AET20" s="445"/>
      <c r="AEU20" s="445"/>
      <c r="AEV20" s="445"/>
      <c r="AEW20" s="445"/>
      <c r="AEX20" s="445"/>
      <c r="AEY20" s="445"/>
      <c r="AEZ20" s="445"/>
      <c r="AFA20" s="445"/>
      <c r="AFB20" s="445"/>
      <c r="AFC20" s="445"/>
      <c r="AFD20" s="445"/>
      <c r="AFE20" s="445"/>
      <c r="AFF20" s="445"/>
      <c r="AFG20" s="445"/>
      <c r="AFH20" s="445"/>
      <c r="AFI20" s="445"/>
      <c r="AFJ20" s="445"/>
      <c r="AFK20" s="445"/>
      <c r="AFL20" s="445"/>
      <c r="AFM20" s="445"/>
      <c r="AFN20" s="445"/>
      <c r="AFO20" s="445"/>
      <c r="AFP20" s="445"/>
      <c r="AFQ20" s="445"/>
      <c r="AFR20" s="445"/>
      <c r="AFS20" s="445"/>
      <c r="AFT20" s="445"/>
      <c r="AFU20" s="445"/>
      <c r="AFV20" s="445"/>
      <c r="AFW20" s="445"/>
      <c r="AFX20" s="445"/>
      <c r="AFY20" s="445"/>
      <c r="AFZ20" s="445"/>
      <c r="AGA20" s="445"/>
      <c r="AGB20" s="445"/>
      <c r="AGC20" s="445"/>
      <c r="AGD20" s="445"/>
      <c r="AGE20" s="445"/>
      <c r="AGF20" s="445"/>
      <c r="AGG20" s="445"/>
      <c r="AGH20" s="445"/>
      <c r="AGI20" s="445"/>
      <c r="AGJ20" s="445"/>
      <c r="AGK20" s="445"/>
      <c r="AGL20" s="445"/>
      <c r="AGM20" s="445"/>
      <c r="AGN20" s="445"/>
      <c r="AGO20" s="445"/>
      <c r="AGP20" s="445"/>
      <c r="AGQ20" s="445"/>
      <c r="AGR20" s="445"/>
      <c r="AGS20" s="445"/>
      <c r="AGT20" s="445"/>
      <c r="AGU20" s="445"/>
      <c r="AGV20" s="445"/>
      <c r="AGW20" s="445"/>
      <c r="AGX20" s="445"/>
      <c r="AGY20" s="445"/>
      <c r="AGZ20" s="445"/>
      <c r="AHA20" s="445"/>
      <c r="AHB20" s="445"/>
      <c r="AHC20" s="445"/>
      <c r="AHD20" s="445"/>
      <c r="AHE20" s="445"/>
      <c r="AHF20" s="445"/>
      <c r="AHG20" s="445"/>
      <c r="AHH20" s="445"/>
      <c r="AHI20" s="445"/>
      <c r="AHJ20" s="445"/>
      <c r="AHK20" s="445"/>
      <c r="AHL20" s="445"/>
      <c r="AHM20" s="445"/>
      <c r="AHN20" s="445"/>
      <c r="AHO20" s="445"/>
      <c r="AHP20" s="445"/>
      <c r="AHQ20" s="445"/>
      <c r="AHR20" s="445"/>
      <c r="AHS20" s="445"/>
      <c r="AHT20" s="445"/>
      <c r="AHU20" s="445"/>
      <c r="AHV20" s="445"/>
      <c r="AHW20" s="445"/>
      <c r="AHX20" s="445"/>
      <c r="AHY20" s="445"/>
      <c r="AHZ20" s="445"/>
      <c r="AIA20" s="445"/>
      <c r="AIB20" s="445"/>
      <c r="AIC20" s="445"/>
      <c r="AID20" s="445"/>
      <c r="AIE20" s="445"/>
      <c r="AIF20" s="445"/>
      <c r="AIG20" s="445"/>
      <c r="AIH20" s="445"/>
      <c r="AII20" s="445"/>
      <c r="AIJ20" s="445"/>
      <c r="AIK20" s="445"/>
      <c r="AIL20" s="445"/>
      <c r="AIM20" s="445"/>
      <c r="AIN20" s="445"/>
      <c r="AIO20" s="445"/>
      <c r="AIP20" s="445"/>
      <c r="AIQ20" s="445"/>
      <c r="AIR20" s="445"/>
      <c r="AIS20" s="445"/>
      <c r="AIT20" s="445"/>
      <c r="AIU20" s="445"/>
      <c r="AIV20" s="445"/>
      <c r="AIW20" s="445"/>
      <c r="AIX20" s="445"/>
      <c r="AIY20" s="445"/>
      <c r="AIZ20" s="445"/>
      <c r="AJA20" s="445"/>
      <c r="AJB20" s="445"/>
      <c r="AJC20" s="445"/>
      <c r="AJD20" s="445"/>
      <c r="AJE20" s="445"/>
      <c r="AJF20" s="445"/>
      <c r="AJG20" s="445"/>
      <c r="AJH20" s="445"/>
      <c r="AJI20" s="445"/>
      <c r="AJJ20" s="445"/>
      <c r="AJK20" s="445"/>
      <c r="AJL20" s="445"/>
      <c r="AJM20" s="445"/>
      <c r="AJN20" s="445"/>
      <c r="AJO20" s="445"/>
      <c r="AJP20" s="445"/>
      <c r="AJQ20" s="445"/>
      <c r="AJR20" s="445"/>
      <c r="AJS20" s="445"/>
      <c r="AJT20" s="445"/>
      <c r="AJU20" s="445"/>
      <c r="AJV20" s="445"/>
      <c r="AJW20" s="445"/>
      <c r="AJX20" s="445"/>
      <c r="AJY20" s="445"/>
      <c r="AJZ20" s="445"/>
      <c r="AKA20" s="445"/>
      <c r="AKB20" s="445"/>
      <c r="AKC20" s="445"/>
      <c r="AKD20" s="445"/>
      <c r="AKE20" s="445"/>
      <c r="AKF20" s="445"/>
      <c r="AKG20" s="445"/>
      <c r="AKH20" s="445"/>
      <c r="AKI20" s="445"/>
      <c r="AKJ20" s="445"/>
      <c r="AKK20" s="445"/>
      <c r="AKL20" s="445"/>
      <c r="AKM20" s="445"/>
      <c r="AKN20" s="445"/>
      <c r="AKO20" s="445"/>
      <c r="AKP20" s="445"/>
      <c r="AKQ20" s="445"/>
      <c r="AKR20" s="445"/>
      <c r="AKS20" s="445"/>
      <c r="AKT20" s="445"/>
      <c r="AKU20" s="445"/>
      <c r="AKV20" s="445"/>
      <c r="AKW20" s="445"/>
      <c r="AKX20" s="445"/>
      <c r="AKY20" s="445"/>
      <c r="AKZ20" s="445"/>
      <c r="ALA20" s="445"/>
      <c r="ALB20" s="445"/>
      <c r="ALC20" s="445"/>
      <c r="ALD20" s="445"/>
      <c r="ALE20" s="445"/>
      <c r="ALF20" s="445"/>
      <c r="ALG20" s="445"/>
      <c r="ALH20" s="445"/>
      <c r="ALI20" s="445"/>
      <c r="ALJ20" s="445"/>
      <c r="ALK20" s="445"/>
      <c r="ALL20" s="445"/>
      <c r="ALM20" s="445"/>
      <c r="ALN20" s="445"/>
      <c r="ALO20" s="445"/>
      <c r="ALP20" s="445"/>
      <c r="ALQ20" s="445"/>
      <c r="ALR20" s="445"/>
      <c r="ALS20" s="445"/>
      <c r="ALT20" s="445"/>
      <c r="ALU20" s="445"/>
      <c r="ALV20" s="445"/>
      <c r="ALW20" s="445"/>
      <c r="ALX20" s="445"/>
      <c r="ALY20" s="445"/>
      <c r="ALZ20" s="445"/>
      <c r="AMA20" s="445"/>
      <c r="AMB20" s="445"/>
      <c r="AMC20" s="445"/>
      <c r="AMD20" s="445"/>
      <c r="AME20" s="445"/>
      <c r="AMF20" s="445"/>
      <c r="AMG20" s="445"/>
      <c r="AMH20" s="445"/>
      <c r="AMI20" s="445"/>
      <c r="AMJ20" s="445"/>
      <c r="AMK20" s="445"/>
    </row>
    <row r="21" spans="1:1025">
      <c r="A21" s="465" t="s">
        <v>278</v>
      </c>
      <c r="B21" s="781"/>
      <c r="C21" s="461"/>
      <c r="D21" s="781"/>
      <c r="E21" s="461"/>
      <c r="F21" s="781"/>
      <c r="G21" s="461"/>
      <c r="H21" s="781"/>
      <c r="I21" s="461"/>
      <c r="J21" s="781"/>
      <c r="K21" s="461"/>
      <c r="L21" s="781"/>
      <c r="M21" s="461"/>
      <c r="N21" s="781"/>
      <c r="O21" s="461"/>
      <c r="P21" s="781"/>
      <c r="Q21" s="461"/>
      <c r="R21" s="781"/>
      <c r="S21" s="461"/>
      <c r="T21" s="781"/>
      <c r="U21" s="461"/>
      <c r="V21" s="781"/>
      <c r="W21" s="461"/>
      <c r="X21" s="781"/>
      <c r="Y21" s="461"/>
      <c r="Z21" s="786"/>
      <c r="AA21" s="467">
        <f>C21+E21+G21+I21+K21+M21+O21+Q21+S21+U21+W21+Y21</f>
        <v>0</v>
      </c>
      <c r="AB21" s="468"/>
      <c r="AC21" s="468"/>
      <c r="AD21" s="470">
        <f>AC21</f>
        <v>0</v>
      </c>
    </row>
    <row r="22" spans="1:1025">
      <c r="A22" s="471" t="s">
        <v>279</v>
      </c>
      <c r="B22" s="472">
        <f>B16</f>
        <v>0</v>
      </c>
      <c r="C22" s="474">
        <f>SUM(C16:C21)</f>
        <v>0</v>
      </c>
      <c r="D22" s="474">
        <f>D16</f>
        <v>0</v>
      </c>
      <c r="E22" s="474">
        <f>SUM(E16:E21)</f>
        <v>0</v>
      </c>
      <c r="F22" s="474">
        <f>SUM(F16)</f>
        <v>0</v>
      </c>
      <c r="G22" s="474">
        <f>SUM(G16:G21)</f>
        <v>0</v>
      </c>
      <c r="H22" s="474">
        <f>SUM(H16)</f>
        <v>0</v>
      </c>
      <c r="I22" s="474">
        <f>SUM(I16:I21)</f>
        <v>0</v>
      </c>
      <c r="J22" s="474">
        <f>SUM(J16)</f>
        <v>0</v>
      </c>
      <c r="K22" s="474">
        <f>SUM(K16:K21)</f>
        <v>0</v>
      </c>
      <c r="L22" s="474">
        <f>SUM(L16)</f>
        <v>0</v>
      </c>
      <c r="M22" s="474">
        <f>SUM(M16:M21)</f>
        <v>0</v>
      </c>
      <c r="N22" s="474">
        <f>SUM(N16)</f>
        <v>0</v>
      </c>
      <c r="O22" s="474">
        <f>SUM(O16:O21)</f>
        <v>0</v>
      </c>
      <c r="P22" s="474">
        <f>SUM(P16)</f>
        <v>0</v>
      </c>
      <c r="Q22" s="474">
        <f>SUM(Q16:Q21)</f>
        <v>0</v>
      </c>
      <c r="R22" s="474">
        <f>SUM(R16)</f>
        <v>0</v>
      </c>
      <c r="S22" s="474">
        <f>SUM(S16:S21)</f>
        <v>0</v>
      </c>
      <c r="T22" s="474">
        <f>SUM(T16)</f>
        <v>0</v>
      </c>
      <c r="U22" s="474">
        <f>SUM(U16:U21)</f>
        <v>0</v>
      </c>
      <c r="V22" s="474">
        <f>SUM(V16)</f>
        <v>0</v>
      </c>
      <c r="W22" s="474">
        <f>SUM(W16:W21)</f>
        <v>0</v>
      </c>
      <c r="X22" s="474">
        <f>SUM(X16)</f>
        <v>0</v>
      </c>
      <c r="Y22" s="474">
        <f>SUM(Y16:Y21)</f>
        <v>0</v>
      </c>
      <c r="Z22" s="474">
        <f>Z16</f>
        <v>0</v>
      </c>
      <c r="AA22" s="474">
        <f>SUM(AA16:AA21)</f>
        <v>0</v>
      </c>
      <c r="AB22" s="474">
        <f>AB16</f>
        <v>0</v>
      </c>
      <c r="AC22" s="474"/>
      <c r="AD22" s="475">
        <f>SUM(AD16:AD21)</f>
        <v>0</v>
      </c>
    </row>
    <row r="23" spans="1:1025" ht="18" customHeight="1">
      <c r="A23" s="476" t="s">
        <v>280</v>
      </c>
      <c r="B23" s="472">
        <f>B17</f>
        <v>0</v>
      </c>
      <c r="C23" s="472">
        <f>SUM(C17:C22)</f>
        <v>0</v>
      </c>
      <c r="D23" s="472">
        <f>D17</f>
        <v>0</v>
      </c>
      <c r="E23" s="472">
        <f>SUM(E17:E22)</f>
        <v>0</v>
      </c>
      <c r="F23" s="472">
        <f>F17</f>
        <v>0</v>
      </c>
      <c r="G23" s="472">
        <f>SUM(G17:G22)</f>
        <v>0</v>
      </c>
      <c r="H23" s="472">
        <f>H17</f>
        <v>0</v>
      </c>
      <c r="I23" s="472">
        <f>SUM(I17:I22)</f>
        <v>0</v>
      </c>
      <c r="J23" s="472">
        <f>J17</f>
        <v>0</v>
      </c>
      <c r="K23" s="472">
        <f>SUM(K17:K22)</f>
        <v>0</v>
      </c>
      <c r="L23" s="472">
        <f>L17</f>
        <v>0</v>
      </c>
      <c r="M23" s="472">
        <f>SUM(M17:M22)</f>
        <v>0</v>
      </c>
      <c r="N23" s="472">
        <f>N17</f>
        <v>0</v>
      </c>
      <c r="O23" s="472">
        <f>SUM(O17:O22)</f>
        <v>0</v>
      </c>
      <c r="P23" s="472">
        <f>P17</f>
        <v>0</v>
      </c>
      <c r="Q23" s="472">
        <f>SUM(Q17:Q22)</f>
        <v>0</v>
      </c>
      <c r="R23" s="472">
        <f>R17</f>
        <v>0</v>
      </c>
      <c r="S23" s="472">
        <f>SUM(S17:S22)</f>
        <v>0</v>
      </c>
      <c r="T23" s="472">
        <f>T17</f>
        <v>0</v>
      </c>
      <c r="U23" s="472">
        <f>SUM(U17:U22)</f>
        <v>0</v>
      </c>
      <c r="V23" s="472">
        <f>V17</f>
        <v>0</v>
      </c>
      <c r="W23" s="472">
        <f>SUM(W17:W22)</f>
        <v>0</v>
      </c>
      <c r="X23" s="472">
        <f>X17</f>
        <v>0</v>
      </c>
      <c r="Y23" s="472">
        <f>SUM(Y17:Y22)</f>
        <v>0</v>
      </c>
      <c r="Z23" s="472">
        <f>Z17</f>
        <v>0</v>
      </c>
      <c r="AA23" s="472">
        <f>AA14+AA22</f>
        <v>0</v>
      </c>
      <c r="AB23" s="472">
        <f>AB14+AB22</f>
        <v>0</v>
      </c>
      <c r="AC23" s="472"/>
      <c r="AD23" s="473">
        <f>AD14+AD22</f>
        <v>0</v>
      </c>
    </row>
    <row r="24" spans="1:1025">
      <c r="A24" s="455" t="s">
        <v>281</v>
      </c>
      <c r="B24" s="456"/>
      <c r="C24" s="456"/>
      <c r="D24" s="456"/>
      <c r="E24" s="456"/>
      <c r="F24" s="456"/>
      <c r="G24" s="456"/>
      <c r="H24" s="456"/>
      <c r="I24" s="456"/>
      <c r="J24" s="456"/>
      <c r="K24" s="456"/>
      <c r="L24" s="456"/>
      <c r="M24" s="456"/>
      <c r="N24" s="456"/>
      <c r="O24" s="456"/>
      <c r="P24" s="456"/>
      <c r="Q24" s="456"/>
      <c r="R24" s="456"/>
      <c r="S24" s="456"/>
      <c r="T24" s="456"/>
      <c r="U24" s="456"/>
      <c r="V24" s="456"/>
      <c r="W24" s="456"/>
      <c r="X24" s="456"/>
      <c r="Y24" s="457"/>
      <c r="Z24" s="458"/>
      <c r="AA24" s="458"/>
      <c r="AB24" s="477"/>
      <c r="AC24" s="477"/>
      <c r="AD24" s="459"/>
    </row>
    <row r="25" spans="1:1025">
      <c r="A25" s="460" t="s">
        <v>276</v>
      </c>
      <c r="B25" s="778"/>
      <c r="C25" s="461"/>
      <c r="D25" s="778"/>
      <c r="E25" s="461"/>
      <c r="F25" s="778"/>
      <c r="G25" s="461"/>
      <c r="H25" s="778"/>
      <c r="I25" s="461"/>
      <c r="J25" s="778"/>
      <c r="K25" s="461"/>
      <c r="L25" s="778"/>
      <c r="M25" s="461"/>
      <c r="N25" s="778"/>
      <c r="O25" s="461"/>
      <c r="P25" s="778"/>
      <c r="Q25" s="461"/>
      <c r="R25" s="778"/>
      <c r="S25" s="461"/>
      <c r="T25" s="778"/>
      <c r="U25" s="461"/>
      <c r="V25" s="778"/>
      <c r="W25" s="461"/>
      <c r="X25" s="778"/>
      <c r="Y25" s="461"/>
      <c r="Z25" s="779">
        <f>B25+D25+F25+H25+J25+L25+N25+P25+R25+T25+V25+X25</f>
        <v>0</v>
      </c>
      <c r="AA25" s="462">
        <f>C25+E25+G25+I25+K25+M25+O25+Q25+S25+U25+W25+Y25</f>
        <v>0</v>
      </c>
      <c r="AB25" s="778"/>
      <c r="AC25" s="461"/>
      <c r="AD25" s="463">
        <f>AB25*AC25</f>
        <v>0</v>
      </c>
    </row>
    <row r="26" spans="1:1025" ht="16.5" customHeight="1">
      <c r="A26" s="464" t="s">
        <v>277</v>
      </c>
      <c r="B26" s="778"/>
      <c r="C26" s="461"/>
      <c r="D26" s="778"/>
      <c r="E26" s="461"/>
      <c r="F26" s="778"/>
      <c r="G26" s="461"/>
      <c r="H26" s="778"/>
      <c r="I26" s="461"/>
      <c r="J26" s="778"/>
      <c r="K26" s="461"/>
      <c r="L26" s="778"/>
      <c r="M26" s="461"/>
      <c r="N26" s="778"/>
      <c r="O26" s="461"/>
      <c r="P26" s="778"/>
      <c r="Q26" s="461"/>
      <c r="R26" s="778"/>
      <c r="S26" s="461"/>
      <c r="T26" s="778"/>
      <c r="U26" s="461"/>
      <c r="V26" s="778"/>
      <c r="W26" s="461"/>
      <c r="X26" s="778"/>
      <c r="Y26" s="461"/>
      <c r="Z26" s="779"/>
      <c r="AA26" s="462">
        <f>C26+E26+G26+I26+K26+M26+O26+Q26+S26+U26+W26+Y26</f>
        <v>0</v>
      </c>
      <c r="AB26" s="778"/>
      <c r="AC26" s="461"/>
      <c r="AD26" s="463">
        <f>AB26*AC26</f>
        <v>0</v>
      </c>
    </row>
    <row r="27" spans="1:1025">
      <c r="A27" s="465" t="s">
        <v>546</v>
      </c>
      <c r="B27" s="778"/>
      <c r="C27" s="461"/>
      <c r="D27" s="778"/>
      <c r="E27" s="461"/>
      <c r="F27" s="778"/>
      <c r="G27" s="461"/>
      <c r="H27" s="778"/>
      <c r="I27" s="461"/>
      <c r="J27" s="778"/>
      <c r="K27" s="461"/>
      <c r="L27" s="778"/>
      <c r="M27" s="461"/>
      <c r="N27" s="778"/>
      <c r="O27" s="461"/>
      <c r="P27" s="778"/>
      <c r="Q27" s="461"/>
      <c r="R27" s="778"/>
      <c r="S27" s="461"/>
      <c r="T27" s="778"/>
      <c r="U27" s="461"/>
      <c r="V27" s="778"/>
      <c r="W27" s="461"/>
      <c r="X27" s="778"/>
      <c r="Y27" s="461"/>
      <c r="Z27" s="779"/>
      <c r="AA27" s="462">
        <f>C27+E27+G27+I27+K27+M27+O27+Q27+S27+U27+W27+Y27</f>
        <v>0</v>
      </c>
      <c r="AB27" s="778"/>
      <c r="AC27" s="461"/>
      <c r="AD27" s="463">
        <f>AB27*AC27</f>
        <v>0</v>
      </c>
    </row>
    <row r="28" spans="1:1025">
      <c r="A28" s="465" t="s">
        <v>547</v>
      </c>
      <c r="B28" s="778"/>
      <c r="C28" s="461"/>
      <c r="D28" s="778"/>
      <c r="E28" s="461"/>
      <c r="F28" s="778"/>
      <c r="G28" s="461"/>
      <c r="H28" s="778"/>
      <c r="I28" s="461"/>
      <c r="J28" s="778"/>
      <c r="K28" s="461"/>
      <c r="L28" s="778"/>
      <c r="M28" s="461"/>
      <c r="N28" s="778"/>
      <c r="O28" s="461"/>
      <c r="P28" s="778"/>
      <c r="Q28" s="461"/>
      <c r="R28" s="778"/>
      <c r="S28" s="461"/>
      <c r="T28" s="778"/>
      <c r="U28" s="461"/>
      <c r="V28" s="778"/>
      <c r="W28" s="461"/>
      <c r="X28" s="778"/>
      <c r="Y28" s="461"/>
      <c r="Z28" s="779"/>
      <c r="AA28" s="462">
        <f>C28+E28+G28+I28+K28+M28+O28+Q28+S28+U28+W28+Y28</f>
        <v>0</v>
      </c>
      <c r="AB28" s="778"/>
      <c r="AC28" s="461"/>
      <c r="AD28" s="463">
        <f>AB28*AC28</f>
        <v>0</v>
      </c>
    </row>
    <row r="29" spans="1:1025">
      <c r="A29" s="465" t="s">
        <v>329</v>
      </c>
      <c r="B29" s="780"/>
      <c r="C29" s="461"/>
      <c r="D29" s="780"/>
      <c r="E29" s="461"/>
      <c r="F29" s="780"/>
      <c r="G29" s="461"/>
      <c r="H29" s="780"/>
      <c r="I29" s="461"/>
      <c r="J29" s="780"/>
      <c r="K29" s="461"/>
      <c r="L29" s="780"/>
      <c r="M29" s="461"/>
      <c r="N29" s="780"/>
      <c r="O29" s="461"/>
      <c r="P29" s="780"/>
      <c r="Q29" s="461"/>
      <c r="R29" s="780"/>
      <c r="S29" s="461"/>
      <c r="T29" s="780"/>
      <c r="U29" s="461"/>
      <c r="V29" s="780"/>
      <c r="W29" s="461"/>
      <c r="X29" s="780"/>
      <c r="Y29" s="461"/>
      <c r="Z29" s="785"/>
      <c r="AA29" s="462">
        <f>C29+E29+G29+I29+K29+M29+O29+Q29+S29+U29+W29+Y29</f>
        <v>0</v>
      </c>
      <c r="AB29" s="525"/>
      <c r="AC29" s="468"/>
      <c r="AD29" s="470"/>
      <c r="AE29" s="445"/>
      <c r="AF29" s="445"/>
      <c r="AG29" s="445"/>
      <c r="AH29" s="445"/>
      <c r="AI29" s="445"/>
      <c r="AJ29" s="445"/>
      <c r="AK29" s="445"/>
      <c r="AL29" s="445"/>
      <c r="AM29" s="445"/>
      <c r="AN29" s="445"/>
      <c r="AO29" s="445"/>
      <c r="AP29" s="445"/>
      <c r="AQ29" s="445"/>
      <c r="AR29" s="445"/>
      <c r="AS29" s="445"/>
      <c r="AT29" s="445"/>
      <c r="AU29" s="445"/>
      <c r="AV29" s="445"/>
      <c r="AW29" s="445"/>
      <c r="AX29" s="445"/>
      <c r="AY29" s="445"/>
      <c r="AZ29" s="445"/>
      <c r="BA29" s="445"/>
      <c r="BB29" s="445"/>
      <c r="BC29" s="445"/>
      <c r="BD29" s="445"/>
      <c r="BE29" s="445"/>
      <c r="BF29" s="445"/>
      <c r="BG29" s="445"/>
      <c r="BH29" s="445"/>
      <c r="BI29" s="445"/>
      <c r="BJ29" s="445"/>
      <c r="BK29" s="445"/>
      <c r="BL29" s="445"/>
      <c r="BM29" s="445"/>
      <c r="BN29" s="445"/>
      <c r="BO29" s="445"/>
      <c r="BP29" s="445"/>
      <c r="BQ29" s="445"/>
      <c r="BR29" s="445"/>
      <c r="BS29" s="445"/>
      <c r="BT29" s="445"/>
      <c r="BU29" s="445"/>
      <c r="BV29" s="445"/>
      <c r="BW29" s="445"/>
      <c r="BX29" s="445"/>
      <c r="BY29" s="445"/>
      <c r="BZ29" s="445"/>
      <c r="CA29" s="445"/>
      <c r="CB29" s="445"/>
      <c r="CC29" s="445"/>
      <c r="CD29" s="445"/>
      <c r="CE29" s="445"/>
      <c r="CF29" s="445"/>
      <c r="CG29" s="445"/>
      <c r="CH29" s="445"/>
      <c r="CI29" s="445"/>
      <c r="CJ29" s="445"/>
      <c r="CK29" s="445"/>
      <c r="CL29" s="445"/>
      <c r="CM29" s="445"/>
      <c r="CN29" s="445"/>
      <c r="CO29" s="445"/>
      <c r="CP29" s="445"/>
      <c r="CQ29" s="445"/>
      <c r="CR29" s="445"/>
      <c r="CS29" s="445"/>
      <c r="CT29" s="445"/>
      <c r="CU29" s="445"/>
      <c r="CV29" s="445"/>
      <c r="CW29" s="445"/>
      <c r="CX29" s="445"/>
      <c r="CY29" s="445"/>
      <c r="CZ29" s="445"/>
      <c r="DA29" s="445"/>
      <c r="DB29" s="445"/>
      <c r="DC29" s="445"/>
      <c r="DD29" s="445"/>
      <c r="DE29" s="445"/>
      <c r="DF29" s="445"/>
      <c r="DG29" s="445"/>
      <c r="DH29" s="445"/>
      <c r="DI29" s="445"/>
      <c r="DJ29" s="445"/>
      <c r="DK29" s="445"/>
      <c r="DL29" s="445"/>
      <c r="DM29" s="445"/>
      <c r="DN29" s="445"/>
      <c r="DO29" s="445"/>
      <c r="DP29" s="445"/>
      <c r="DQ29" s="445"/>
      <c r="DR29" s="445"/>
      <c r="DS29" s="445"/>
      <c r="DT29" s="445"/>
      <c r="DU29" s="445"/>
      <c r="DV29" s="445"/>
      <c r="DW29" s="445"/>
      <c r="DX29" s="445"/>
      <c r="DY29" s="445"/>
      <c r="DZ29" s="445"/>
      <c r="EA29" s="445"/>
      <c r="EB29" s="445"/>
      <c r="EC29" s="445"/>
      <c r="ED29" s="445"/>
      <c r="EE29" s="445"/>
      <c r="EF29" s="445"/>
      <c r="EG29" s="445"/>
      <c r="EH29" s="445"/>
      <c r="EI29" s="445"/>
      <c r="EJ29" s="445"/>
      <c r="EK29" s="445"/>
      <c r="EL29" s="445"/>
      <c r="EM29" s="445"/>
      <c r="EN29" s="445"/>
      <c r="EO29" s="445"/>
      <c r="EP29" s="445"/>
      <c r="EQ29" s="445"/>
      <c r="ER29" s="445"/>
      <c r="ES29" s="445"/>
      <c r="ET29" s="445"/>
      <c r="EU29" s="445"/>
      <c r="EV29" s="445"/>
      <c r="EW29" s="445"/>
      <c r="EX29" s="445"/>
      <c r="EY29" s="445"/>
      <c r="EZ29" s="445"/>
      <c r="FA29" s="445"/>
      <c r="FB29" s="445"/>
      <c r="FC29" s="445"/>
      <c r="FD29" s="445"/>
      <c r="FE29" s="445"/>
      <c r="FF29" s="445"/>
      <c r="FG29" s="445"/>
      <c r="FH29" s="445"/>
      <c r="FI29" s="445"/>
      <c r="FJ29" s="445"/>
      <c r="FK29" s="445"/>
      <c r="FL29" s="445"/>
      <c r="FM29" s="445"/>
      <c r="FN29" s="445"/>
      <c r="FO29" s="445"/>
      <c r="FP29" s="445"/>
      <c r="FQ29" s="445"/>
      <c r="FR29" s="445"/>
      <c r="FS29" s="445"/>
      <c r="FT29" s="445"/>
      <c r="FU29" s="445"/>
      <c r="FV29" s="445"/>
      <c r="FW29" s="445"/>
      <c r="FX29" s="445"/>
      <c r="FY29" s="445"/>
      <c r="FZ29" s="445"/>
      <c r="GA29" s="445"/>
      <c r="GB29" s="445"/>
      <c r="GC29" s="445"/>
      <c r="GD29" s="445"/>
      <c r="GE29" s="445"/>
      <c r="GF29" s="445"/>
      <c r="GG29" s="445"/>
      <c r="GH29" s="445"/>
      <c r="GI29" s="445"/>
      <c r="GJ29" s="445"/>
      <c r="GK29" s="445"/>
      <c r="GL29" s="445"/>
      <c r="GM29" s="445"/>
      <c r="GN29" s="445"/>
      <c r="GO29" s="445"/>
      <c r="GP29" s="445"/>
      <c r="GQ29" s="445"/>
      <c r="GR29" s="445"/>
      <c r="GS29" s="445"/>
      <c r="GT29" s="445"/>
      <c r="GU29" s="445"/>
      <c r="GV29" s="445"/>
      <c r="GW29" s="445"/>
      <c r="GX29" s="445"/>
      <c r="GY29" s="445"/>
      <c r="GZ29" s="445"/>
      <c r="HA29" s="445"/>
      <c r="HB29" s="445"/>
      <c r="HC29" s="445"/>
      <c r="HD29" s="445"/>
      <c r="HE29" s="445"/>
      <c r="HF29" s="445"/>
      <c r="HG29" s="445"/>
      <c r="HH29" s="445"/>
      <c r="HI29" s="445"/>
      <c r="HJ29" s="445"/>
      <c r="HK29" s="445"/>
      <c r="HL29" s="445"/>
      <c r="HM29" s="445"/>
      <c r="HN29" s="445"/>
      <c r="HO29" s="445"/>
      <c r="HP29" s="445"/>
      <c r="HQ29" s="445"/>
      <c r="HR29" s="445"/>
      <c r="HS29" s="445"/>
      <c r="HT29" s="445"/>
      <c r="HU29" s="445"/>
      <c r="HV29" s="445"/>
      <c r="HW29" s="445"/>
      <c r="HX29" s="445"/>
      <c r="HY29" s="445"/>
      <c r="HZ29" s="445"/>
      <c r="IA29" s="445"/>
      <c r="IB29" s="445"/>
      <c r="IC29" s="445"/>
      <c r="ID29" s="445"/>
      <c r="IE29" s="445"/>
      <c r="IF29" s="445"/>
      <c r="IG29" s="445"/>
      <c r="IH29" s="445"/>
      <c r="II29" s="445"/>
      <c r="IJ29" s="445"/>
      <c r="IK29" s="445"/>
      <c r="IL29" s="445"/>
      <c r="IM29" s="445"/>
      <c r="IN29" s="445"/>
      <c r="IO29" s="445"/>
      <c r="IP29" s="445"/>
      <c r="IQ29" s="445"/>
      <c r="IR29" s="445"/>
      <c r="IS29" s="445"/>
      <c r="IT29" s="445"/>
      <c r="IU29" s="445"/>
      <c r="IV29" s="445"/>
      <c r="IW29" s="445"/>
      <c r="IX29" s="445"/>
      <c r="IY29" s="445"/>
      <c r="IZ29" s="445"/>
      <c r="JA29" s="445"/>
      <c r="JB29" s="445"/>
      <c r="JC29" s="445"/>
      <c r="JD29" s="445"/>
      <c r="JE29" s="445"/>
      <c r="JF29" s="445"/>
      <c r="JG29" s="445"/>
      <c r="JH29" s="445"/>
      <c r="JI29" s="445"/>
      <c r="JJ29" s="445"/>
      <c r="JK29" s="445"/>
      <c r="JL29" s="445"/>
      <c r="JM29" s="445"/>
      <c r="JN29" s="445"/>
      <c r="JO29" s="445"/>
      <c r="JP29" s="445"/>
      <c r="JQ29" s="445"/>
      <c r="JR29" s="445"/>
      <c r="JS29" s="445"/>
      <c r="JT29" s="445"/>
      <c r="JU29" s="445"/>
      <c r="JV29" s="445"/>
      <c r="JW29" s="445"/>
      <c r="JX29" s="445"/>
      <c r="JY29" s="445"/>
      <c r="JZ29" s="445"/>
      <c r="KA29" s="445"/>
      <c r="KB29" s="445"/>
      <c r="KC29" s="445"/>
      <c r="KD29" s="445"/>
      <c r="KE29" s="445"/>
      <c r="KF29" s="445"/>
      <c r="KG29" s="445"/>
      <c r="KH29" s="445"/>
      <c r="KI29" s="445"/>
      <c r="KJ29" s="445"/>
      <c r="KK29" s="445"/>
      <c r="KL29" s="445"/>
      <c r="KM29" s="445"/>
      <c r="KN29" s="445"/>
      <c r="KO29" s="445"/>
      <c r="KP29" s="445"/>
      <c r="KQ29" s="445"/>
      <c r="KR29" s="445"/>
      <c r="KS29" s="445"/>
      <c r="KT29" s="445"/>
      <c r="KU29" s="445"/>
      <c r="KV29" s="445"/>
      <c r="KW29" s="445"/>
      <c r="KX29" s="445"/>
      <c r="KY29" s="445"/>
      <c r="KZ29" s="445"/>
      <c r="LA29" s="445"/>
      <c r="LB29" s="445"/>
      <c r="LC29" s="445"/>
      <c r="LD29" s="445"/>
      <c r="LE29" s="445"/>
      <c r="LF29" s="445"/>
      <c r="LG29" s="445"/>
      <c r="LH29" s="445"/>
      <c r="LI29" s="445"/>
      <c r="LJ29" s="445"/>
      <c r="LK29" s="445"/>
      <c r="LL29" s="445"/>
      <c r="LM29" s="445"/>
      <c r="LN29" s="445"/>
      <c r="LO29" s="445"/>
      <c r="LP29" s="445"/>
      <c r="LQ29" s="445"/>
      <c r="LR29" s="445"/>
      <c r="LS29" s="445"/>
      <c r="LT29" s="445"/>
      <c r="LU29" s="445"/>
      <c r="LV29" s="445"/>
      <c r="LW29" s="445"/>
      <c r="LX29" s="445"/>
      <c r="LY29" s="445"/>
      <c r="LZ29" s="445"/>
      <c r="MA29" s="445"/>
      <c r="MB29" s="445"/>
      <c r="MC29" s="445"/>
      <c r="MD29" s="445"/>
      <c r="ME29" s="445"/>
      <c r="MF29" s="445"/>
      <c r="MG29" s="445"/>
      <c r="MH29" s="445"/>
      <c r="MI29" s="445"/>
      <c r="MJ29" s="445"/>
      <c r="MK29" s="445"/>
      <c r="ML29" s="445"/>
      <c r="MM29" s="445"/>
      <c r="MN29" s="445"/>
      <c r="MO29" s="445"/>
      <c r="MP29" s="445"/>
      <c r="MQ29" s="445"/>
      <c r="MR29" s="445"/>
      <c r="MS29" s="445"/>
      <c r="MT29" s="445"/>
      <c r="MU29" s="445"/>
      <c r="MV29" s="445"/>
      <c r="MW29" s="445"/>
      <c r="MX29" s="445"/>
      <c r="MY29" s="445"/>
      <c r="MZ29" s="445"/>
      <c r="NA29" s="445"/>
      <c r="NB29" s="445"/>
      <c r="NC29" s="445"/>
      <c r="ND29" s="445"/>
      <c r="NE29" s="445"/>
      <c r="NF29" s="445"/>
      <c r="NG29" s="445"/>
      <c r="NH29" s="445"/>
      <c r="NI29" s="445"/>
      <c r="NJ29" s="445"/>
      <c r="NK29" s="445"/>
      <c r="NL29" s="445"/>
      <c r="NM29" s="445"/>
      <c r="NN29" s="445"/>
      <c r="NO29" s="445"/>
      <c r="NP29" s="445"/>
      <c r="NQ29" s="445"/>
      <c r="NR29" s="445"/>
      <c r="NS29" s="445"/>
      <c r="NT29" s="445"/>
      <c r="NU29" s="445"/>
      <c r="NV29" s="445"/>
      <c r="NW29" s="445"/>
      <c r="NX29" s="445"/>
      <c r="NY29" s="445"/>
      <c r="NZ29" s="445"/>
      <c r="OA29" s="445"/>
      <c r="OB29" s="445"/>
      <c r="OC29" s="445"/>
      <c r="OD29" s="445"/>
      <c r="OE29" s="445"/>
      <c r="OF29" s="445"/>
      <c r="OG29" s="445"/>
      <c r="OH29" s="445"/>
      <c r="OI29" s="445"/>
      <c r="OJ29" s="445"/>
      <c r="OK29" s="445"/>
      <c r="OL29" s="445"/>
      <c r="OM29" s="445"/>
      <c r="ON29" s="445"/>
      <c r="OO29" s="445"/>
      <c r="OP29" s="445"/>
      <c r="OQ29" s="445"/>
      <c r="OR29" s="445"/>
      <c r="OS29" s="445"/>
      <c r="OT29" s="445"/>
      <c r="OU29" s="445"/>
      <c r="OV29" s="445"/>
      <c r="OW29" s="445"/>
      <c r="OX29" s="445"/>
      <c r="OY29" s="445"/>
      <c r="OZ29" s="445"/>
      <c r="PA29" s="445"/>
      <c r="PB29" s="445"/>
      <c r="PC29" s="445"/>
      <c r="PD29" s="445"/>
      <c r="PE29" s="445"/>
      <c r="PF29" s="445"/>
      <c r="PG29" s="445"/>
      <c r="PH29" s="445"/>
      <c r="PI29" s="445"/>
      <c r="PJ29" s="445"/>
      <c r="PK29" s="445"/>
      <c r="PL29" s="445"/>
      <c r="PM29" s="445"/>
      <c r="PN29" s="445"/>
      <c r="PO29" s="445"/>
      <c r="PP29" s="445"/>
      <c r="PQ29" s="445"/>
      <c r="PR29" s="445"/>
      <c r="PS29" s="445"/>
      <c r="PT29" s="445"/>
      <c r="PU29" s="445"/>
      <c r="PV29" s="445"/>
      <c r="PW29" s="445"/>
      <c r="PX29" s="445"/>
      <c r="PY29" s="445"/>
      <c r="PZ29" s="445"/>
      <c r="QA29" s="445"/>
      <c r="QB29" s="445"/>
      <c r="QC29" s="445"/>
      <c r="QD29" s="445"/>
      <c r="QE29" s="445"/>
      <c r="QF29" s="445"/>
      <c r="QG29" s="445"/>
      <c r="QH29" s="445"/>
      <c r="QI29" s="445"/>
      <c r="QJ29" s="445"/>
      <c r="QK29" s="445"/>
      <c r="QL29" s="445"/>
      <c r="QM29" s="445"/>
      <c r="QN29" s="445"/>
      <c r="QO29" s="445"/>
      <c r="QP29" s="445"/>
      <c r="QQ29" s="445"/>
      <c r="QR29" s="445"/>
      <c r="QS29" s="445"/>
      <c r="QT29" s="445"/>
      <c r="QU29" s="445"/>
      <c r="QV29" s="445"/>
      <c r="QW29" s="445"/>
      <c r="QX29" s="445"/>
      <c r="QY29" s="445"/>
      <c r="QZ29" s="445"/>
      <c r="RA29" s="445"/>
      <c r="RB29" s="445"/>
      <c r="RC29" s="445"/>
      <c r="RD29" s="445"/>
      <c r="RE29" s="445"/>
      <c r="RF29" s="445"/>
      <c r="RG29" s="445"/>
      <c r="RH29" s="445"/>
      <c r="RI29" s="445"/>
      <c r="RJ29" s="445"/>
      <c r="RK29" s="445"/>
      <c r="RL29" s="445"/>
      <c r="RM29" s="445"/>
      <c r="RN29" s="445"/>
      <c r="RO29" s="445"/>
      <c r="RP29" s="445"/>
      <c r="RQ29" s="445"/>
      <c r="RR29" s="445"/>
      <c r="RS29" s="445"/>
      <c r="RT29" s="445"/>
      <c r="RU29" s="445"/>
      <c r="RV29" s="445"/>
      <c r="RW29" s="445"/>
      <c r="RX29" s="445"/>
      <c r="RY29" s="445"/>
      <c r="RZ29" s="445"/>
      <c r="SA29" s="445"/>
      <c r="SB29" s="445"/>
      <c r="SC29" s="445"/>
      <c r="SD29" s="445"/>
      <c r="SE29" s="445"/>
      <c r="SF29" s="445"/>
      <c r="SG29" s="445"/>
      <c r="SH29" s="445"/>
      <c r="SI29" s="445"/>
      <c r="SJ29" s="445"/>
      <c r="SK29" s="445"/>
      <c r="SL29" s="445"/>
      <c r="SM29" s="445"/>
      <c r="SN29" s="445"/>
      <c r="SO29" s="445"/>
      <c r="SP29" s="445"/>
      <c r="SQ29" s="445"/>
      <c r="SR29" s="445"/>
      <c r="SS29" s="445"/>
      <c r="ST29" s="445"/>
      <c r="SU29" s="445"/>
      <c r="SV29" s="445"/>
      <c r="SW29" s="445"/>
      <c r="SX29" s="445"/>
      <c r="SY29" s="445"/>
      <c r="SZ29" s="445"/>
      <c r="TA29" s="445"/>
      <c r="TB29" s="445"/>
      <c r="TC29" s="445"/>
      <c r="TD29" s="445"/>
      <c r="TE29" s="445"/>
      <c r="TF29" s="445"/>
      <c r="TG29" s="445"/>
      <c r="TH29" s="445"/>
      <c r="TI29" s="445"/>
      <c r="TJ29" s="445"/>
      <c r="TK29" s="445"/>
      <c r="TL29" s="445"/>
      <c r="TM29" s="445"/>
      <c r="TN29" s="445"/>
      <c r="TO29" s="445"/>
      <c r="TP29" s="445"/>
      <c r="TQ29" s="445"/>
      <c r="TR29" s="445"/>
      <c r="TS29" s="445"/>
      <c r="TT29" s="445"/>
      <c r="TU29" s="445"/>
      <c r="TV29" s="445"/>
      <c r="TW29" s="445"/>
      <c r="TX29" s="445"/>
      <c r="TY29" s="445"/>
      <c r="TZ29" s="445"/>
      <c r="UA29" s="445"/>
      <c r="UB29" s="445"/>
      <c r="UC29" s="445"/>
      <c r="UD29" s="445"/>
      <c r="UE29" s="445"/>
      <c r="UF29" s="445"/>
      <c r="UG29" s="445"/>
      <c r="UH29" s="445"/>
      <c r="UI29" s="445"/>
      <c r="UJ29" s="445"/>
      <c r="UK29" s="445"/>
      <c r="UL29" s="445"/>
      <c r="UM29" s="445"/>
      <c r="UN29" s="445"/>
      <c r="UO29" s="445"/>
      <c r="UP29" s="445"/>
      <c r="UQ29" s="445"/>
      <c r="UR29" s="445"/>
      <c r="US29" s="445"/>
      <c r="UT29" s="445"/>
      <c r="UU29" s="445"/>
      <c r="UV29" s="445"/>
      <c r="UW29" s="445"/>
      <c r="UX29" s="445"/>
      <c r="UY29" s="445"/>
      <c r="UZ29" s="445"/>
      <c r="VA29" s="445"/>
      <c r="VB29" s="445"/>
      <c r="VC29" s="445"/>
      <c r="VD29" s="445"/>
      <c r="VE29" s="445"/>
      <c r="VF29" s="445"/>
      <c r="VG29" s="445"/>
      <c r="VH29" s="445"/>
      <c r="VI29" s="445"/>
      <c r="VJ29" s="445"/>
      <c r="VK29" s="445"/>
      <c r="VL29" s="445"/>
      <c r="VM29" s="445"/>
      <c r="VN29" s="445"/>
      <c r="VO29" s="445"/>
      <c r="VP29" s="445"/>
      <c r="VQ29" s="445"/>
      <c r="VR29" s="445"/>
      <c r="VS29" s="445"/>
      <c r="VT29" s="445"/>
      <c r="VU29" s="445"/>
      <c r="VV29" s="445"/>
      <c r="VW29" s="445"/>
      <c r="VX29" s="445"/>
      <c r="VY29" s="445"/>
      <c r="VZ29" s="445"/>
      <c r="WA29" s="445"/>
      <c r="WB29" s="445"/>
      <c r="WC29" s="445"/>
      <c r="WD29" s="445"/>
      <c r="WE29" s="445"/>
      <c r="WF29" s="445"/>
      <c r="WG29" s="445"/>
      <c r="WH29" s="445"/>
      <c r="WI29" s="445"/>
      <c r="WJ29" s="445"/>
      <c r="WK29" s="445"/>
      <c r="WL29" s="445"/>
      <c r="WM29" s="445"/>
      <c r="WN29" s="445"/>
      <c r="WO29" s="445"/>
      <c r="WP29" s="445"/>
      <c r="WQ29" s="445"/>
      <c r="WR29" s="445"/>
      <c r="WS29" s="445"/>
      <c r="WT29" s="445"/>
      <c r="WU29" s="445"/>
      <c r="WV29" s="445"/>
      <c r="WW29" s="445"/>
      <c r="WX29" s="445"/>
      <c r="WY29" s="445"/>
      <c r="WZ29" s="445"/>
      <c r="XA29" s="445"/>
      <c r="XB29" s="445"/>
      <c r="XC29" s="445"/>
      <c r="XD29" s="445"/>
      <c r="XE29" s="445"/>
      <c r="XF29" s="445"/>
      <c r="XG29" s="445"/>
      <c r="XH29" s="445"/>
      <c r="XI29" s="445"/>
      <c r="XJ29" s="445"/>
      <c r="XK29" s="445"/>
      <c r="XL29" s="445"/>
      <c r="XM29" s="445"/>
      <c r="XN29" s="445"/>
      <c r="XO29" s="445"/>
      <c r="XP29" s="445"/>
      <c r="XQ29" s="445"/>
      <c r="XR29" s="445"/>
      <c r="XS29" s="445"/>
      <c r="XT29" s="445"/>
      <c r="XU29" s="445"/>
      <c r="XV29" s="445"/>
      <c r="XW29" s="445"/>
      <c r="XX29" s="445"/>
      <c r="XY29" s="445"/>
      <c r="XZ29" s="445"/>
      <c r="YA29" s="445"/>
      <c r="YB29" s="445"/>
      <c r="YC29" s="445"/>
      <c r="YD29" s="445"/>
      <c r="YE29" s="445"/>
      <c r="YF29" s="445"/>
      <c r="YG29" s="445"/>
      <c r="YH29" s="445"/>
      <c r="YI29" s="445"/>
      <c r="YJ29" s="445"/>
      <c r="YK29" s="445"/>
      <c r="YL29" s="445"/>
      <c r="YM29" s="445"/>
      <c r="YN29" s="445"/>
      <c r="YO29" s="445"/>
      <c r="YP29" s="445"/>
      <c r="YQ29" s="445"/>
      <c r="YR29" s="445"/>
      <c r="YS29" s="445"/>
      <c r="YT29" s="445"/>
      <c r="YU29" s="445"/>
      <c r="YV29" s="445"/>
      <c r="YW29" s="445"/>
      <c r="YX29" s="445"/>
      <c r="YY29" s="445"/>
      <c r="YZ29" s="445"/>
      <c r="ZA29" s="445"/>
      <c r="ZB29" s="445"/>
      <c r="ZC29" s="445"/>
      <c r="ZD29" s="445"/>
      <c r="ZE29" s="445"/>
      <c r="ZF29" s="445"/>
      <c r="ZG29" s="445"/>
      <c r="ZH29" s="445"/>
      <c r="ZI29" s="445"/>
      <c r="ZJ29" s="445"/>
      <c r="ZK29" s="445"/>
      <c r="ZL29" s="445"/>
      <c r="ZM29" s="445"/>
      <c r="ZN29" s="445"/>
      <c r="ZO29" s="445"/>
      <c r="ZP29" s="445"/>
      <c r="ZQ29" s="445"/>
      <c r="ZR29" s="445"/>
      <c r="ZS29" s="445"/>
      <c r="ZT29" s="445"/>
      <c r="ZU29" s="445"/>
      <c r="ZV29" s="445"/>
      <c r="ZW29" s="445"/>
      <c r="ZX29" s="445"/>
      <c r="ZY29" s="445"/>
      <c r="ZZ29" s="445"/>
      <c r="AAA29" s="445"/>
      <c r="AAB29" s="445"/>
      <c r="AAC29" s="445"/>
      <c r="AAD29" s="445"/>
      <c r="AAE29" s="445"/>
      <c r="AAF29" s="445"/>
      <c r="AAG29" s="445"/>
      <c r="AAH29" s="445"/>
      <c r="AAI29" s="445"/>
      <c r="AAJ29" s="445"/>
      <c r="AAK29" s="445"/>
      <c r="AAL29" s="445"/>
      <c r="AAM29" s="445"/>
      <c r="AAN29" s="445"/>
      <c r="AAO29" s="445"/>
      <c r="AAP29" s="445"/>
      <c r="AAQ29" s="445"/>
      <c r="AAR29" s="445"/>
      <c r="AAS29" s="445"/>
      <c r="AAT29" s="445"/>
      <c r="AAU29" s="445"/>
      <c r="AAV29" s="445"/>
      <c r="AAW29" s="445"/>
      <c r="AAX29" s="445"/>
      <c r="AAY29" s="445"/>
      <c r="AAZ29" s="445"/>
      <c r="ABA29" s="445"/>
      <c r="ABB29" s="445"/>
      <c r="ABC29" s="445"/>
      <c r="ABD29" s="445"/>
      <c r="ABE29" s="445"/>
      <c r="ABF29" s="445"/>
      <c r="ABG29" s="445"/>
      <c r="ABH29" s="445"/>
      <c r="ABI29" s="445"/>
      <c r="ABJ29" s="445"/>
      <c r="ABK29" s="445"/>
      <c r="ABL29" s="445"/>
      <c r="ABM29" s="445"/>
      <c r="ABN29" s="445"/>
      <c r="ABO29" s="445"/>
      <c r="ABP29" s="445"/>
      <c r="ABQ29" s="445"/>
      <c r="ABR29" s="445"/>
      <c r="ABS29" s="445"/>
      <c r="ABT29" s="445"/>
      <c r="ABU29" s="445"/>
      <c r="ABV29" s="445"/>
      <c r="ABW29" s="445"/>
      <c r="ABX29" s="445"/>
      <c r="ABY29" s="445"/>
      <c r="ABZ29" s="445"/>
      <c r="ACA29" s="445"/>
      <c r="ACB29" s="445"/>
      <c r="ACC29" s="445"/>
      <c r="ACD29" s="445"/>
      <c r="ACE29" s="445"/>
      <c r="ACF29" s="445"/>
      <c r="ACG29" s="445"/>
      <c r="ACH29" s="445"/>
      <c r="ACI29" s="445"/>
      <c r="ACJ29" s="445"/>
      <c r="ACK29" s="445"/>
      <c r="ACL29" s="445"/>
      <c r="ACM29" s="445"/>
      <c r="ACN29" s="445"/>
      <c r="ACO29" s="445"/>
      <c r="ACP29" s="445"/>
      <c r="ACQ29" s="445"/>
      <c r="ACR29" s="445"/>
      <c r="ACS29" s="445"/>
      <c r="ACT29" s="445"/>
      <c r="ACU29" s="445"/>
      <c r="ACV29" s="445"/>
      <c r="ACW29" s="445"/>
      <c r="ACX29" s="445"/>
      <c r="ACY29" s="445"/>
      <c r="ACZ29" s="445"/>
      <c r="ADA29" s="445"/>
      <c r="ADB29" s="445"/>
      <c r="ADC29" s="445"/>
      <c r="ADD29" s="445"/>
      <c r="ADE29" s="445"/>
      <c r="ADF29" s="445"/>
      <c r="ADG29" s="445"/>
      <c r="ADH29" s="445"/>
      <c r="ADI29" s="445"/>
      <c r="ADJ29" s="445"/>
      <c r="ADK29" s="445"/>
      <c r="ADL29" s="445"/>
      <c r="ADM29" s="445"/>
      <c r="ADN29" s="445"/>
      <c r="ADO29" s="445"/>
      <c r="ADP29" s="445"/>
      <c r="ADQ29" s="445"/>
      <c r="ADR29" s="445"/>
      <c r="ADS29" s="445"/>
      <c r="ADT29" s="445"/>
      <c r="ADU29" s="445"/>
      <c r="ADV29" s="445"/>
      <c r="ADW29" s="445"/>
      <c r="ADX29" s="445"/>
      <c r="ADY29" s="445"/>
      <c r="ADZ29" s="445"/>
      <c r="AEA29" s="445"/>
      <c r="AEB29" s="445"/>
      <c r="AEC29" s="445"/>
      <c r="AED29" s="445"/>
      <c r="AEE29" s="445"/>
      <c r="AEF29" s="445"/>
      <c r="AEG29" s="445"/>
      <c r="AEH29" s="445"/>
      <c r="AEI29" s="445"/>
      <c r="AEJ29" s="445"/>
      <c r="AEK29" s="445"/>
      <c r="AEL29" s="445"/>
      <c r="AEM29" s="445"/>
      <c r="AEN29" s="445"/>
      <c r="AEO29" s="445"/>
      <c r="AEP29" s="445"/>
      <c r="AEQ29" s="445"/>
      <c r="AER29" s="445"/>
      <c r="AES29" s="445"/>
      <c r="AET29" s="445"/>
      <c r="AEU29" s="445"/>
      <c r="AEV29" s="445"/>
      <c r="AEW29" s="445"/>
      <c r="AEX29" s="445"/>
      <c r="AEY29" s="445"/>
      <c r="AEZ29" s="445"/>
      <c r="AFA29" s="445"/>
      <c r="AFB29" s="445"/>
      <c r="AFC29" s="445"/>
      <c r="AFD29" s="445"/>
      <c r="AFE29" s="445"/>
      <c r="AFF29" s="445"/>
      <c r="AFG29" s="445"/>
      <c r="AFH29" s="445"/>
      <c r="AFI29" s="445"/>
      <c r="AFJ29" s="445"/>
      <c r="AFK29" s="445"/>
      <c r="AFL29" s="445"/>
      <c r="AFM29" s="445"/>
      <c r="AFN29" s="445"/>
      <c r="AFO29" s="445"/>
      <c r="AFP29" s="445"/>
      <c r="AFQ29" s="445"/>
      <c r="AFR29" s="445"/>
      <c r="AFS29" s="445"/>
      <c r="AFT29" s="445"/>
      <c r="AFU29" s="445"/>
      <c r="AFV29" s="445"/>
      <c r="AFW29" s="445"/>
      <c r="AFX29" s="445"/>
      <c r="AFY29" s="445"/>
      <c r="AFZ29" s="445"/>
      <c r="AGA29" s="445"/>
      <c r="AGB29" s="445"/>
      <c r="AGC29" s="445"/>
      <c r="AGD29" s="445"/>
      <c r="AGE29" s="445"/>
      <c r="AGF29" s="445"/>
      <c r="AGG29" s="445"/>
      <c r="AGH29" s="445"/>
      <c r="AGI29" s="445"/>
      <c r="AGJ29" s="445"/>
      <c r="AGK29" s="445"/>
      <c r="AGL29" s="445"/>
      <c r="AGM29" s="445"/>
      <c r="AGN29" s="445"/>
      <c r="AGO29" s="445"/>
      <c r="AGP29" s="445"/>
      <c r="AGQ29" s="445"/>
      <c r="AGR29" s="445"/>
      <c r="AGS29" s="445"/>
      <c r="AGT29" s="445"/>
      <c r="AGU29" s="445"/>
      <c r="AGV29" s="445"/>
      <c r="AGW29" s="445"/>
      <c r="AGX29" s="445"/>
      <c r="AGY29" s="445"/>
      <c r="AGZ29" s="445"/>
      <c r="AHA29" s="445"/>
      <c r="AHB29" s="445"/>
      <c r="AHC29" s="445"/>
      <c r="AHD29" s="445"/>
      <c r="AHE29" s="445"/>
      <c r="AHF29" s="445"/>
      <c r="AHG29" s="445"/>
      <c r="AHH29" s="445"/>
      <c r="AHI29" s="445"/>
      <c r="AHJ29" s="445"/>
      <c r="AHK29" s="445"/>
      <c r="AHL29" s="445"/>
      <c r="AHM29" s="445"/>
      <c r="AHN29" s="445"/>
      <c r="AHO29" s="445"/>
      <c r="AHP29" s="445"/>
      <c r="AHQ29" s="445"/>
      <c r="AHR29" s="445"/>
      <c r="AHS29" s="445"/>
      <c r="AHT29" s="445"/>
      <c r="AHU29" s="445"/>
      <c r="AHV29" s="445"/>
      <c r="AHW29" s="445"/>
      <c r="AHX29" s="445"/>
      <c r="AHY29" s="445"/>
      <c r="AHZ29" s="445"/>
      <c r="AIA29" s="445"/>
      <c r="AIB29" s="445"/>
      <c r="AIC29" s="445"/>
      <c r="AID29" s="445"/>
      <c r="AIE29" s="445"/>
      <c r="AIF29" s="445"/>
      <c r="AIG29" s="445"/>
      <c r="AIH29" s="445"/>
      <c r="AII29" s="445"/>
      <c r="AIJ29" s="445"/>
      <c r="AIK29" s="445"/>
      <c r="AIL29" s="445"/>
      <c r="AIM29" s="445"/>
      <c r="AIN29" s="445"/>
      <c r="AIO29" s="445"/>
      <c r="AIP29" s="445"/>
      <c r="AIQ29" s="445"/>
      <c r="AIR29" s="445"/>
      <c r="AIS29" s="445"/>
      <c r="AIT29" s="445"/>
      <c r="AIU29" s="445"/>
      <c r="AIV29" s="445"/>
      <c r="AIW29" s="445"/>
      <c r="AIX29" s="445"/>
      <c r="AIY29" s="445"/>
      <c r="AIZ29" s="445"/>
      <c r="AJA29" s="445"/>
      <c r="AJB29" s="445"/>
      <c r="AJC29" s="445"/>
      <c r="AJD29" s="445"/>
      <c r="AJE29" s="445"/>
      <c r="AJF29" s="445"/>
      <c r="AJG29" s="445"/>
      <c r="AJH29" s="445"/>
      <c r="AJI29" s="445"/>
      <c r="AJJ29" s="445"/>
      <c r="AJK29" s="445"/>
      <c r="AJL29" s="445"/>
      <c r="AJM29" s="445"/>
      <c r="AJN29" s="445"/>
      <c r="AJO29" s="445"/>
      <c r="AJP29" s="445"/>
      <c r="AJQ29" s="445"/>
      <c r="AJR29" s="445"/>
      <c r="AJS29" s="445"/>
      <c r="AJT29" s="445"/>
      <c r="AJU29" s="445"/>
      <c r="AJV29" s="445"/>
      <c r="AJW29" s="445"/>
      <c r="AJX29" s="445"/>
      <c r="AJY29" s="445"/>
      <c r="AJZ29" s="445"/>
      <c r="AKA29" s="445"/>
      <c r="AKB29" s="445"/>
      <c r="AKC29" s="445"/>
      <c r="AKD29" s="445"/>
      <c r="AKE29" s="445"/>
      <c r="AKF29" s="445"/>
      <c r="AKG29" s="445"/>
      <c r="AKH29" s="445"/>
      <c r="AKI29" s="445"/>
      <c r="AKJ29" s="445"/>
      <c r="AKK29" s="445"/>
      <c r="AKL29" s="445"/>
      <c r="AKM29" s="445"/>
      <c r="AKN29" s="445"/>
      <c r="AKO29" s="445"/>
      <c r="AKP29" s="445"/>
      <c r="AKQ29" s="445"/>
      <c r="AKR29" s="445"/>
      <c r="AKS29" s="445"/>
      <c r="AKT29" s="445"/>
      <c r="AKU29" s="445"/>
      <c r="AKV29" s="445"/>
      <c r="AKW29" s="445"/>
      <c r="AKX29" s="445"/>
      <c r="AKY29" s="445"/>
      <c r="AKZ29" s="445"/>
      <c r="ALA29" s="445"/>
      <c r="ALB29" s="445"/>
      <c r="ALC29" s="445"/>
      <c r="ALD29" s="445"/>
      <c r="ALE29" s="445"/>
      <c r="ALF29" s="445"/>
      <c r="ALG29" s="445"/>
      <c r="ALH29" s="445"/>
      <c r="ALI29" s="445"/>
      <c r="ALJ29" s="445"/>
      <c r="ALK29" s="445"/>
      <c r="ALL29" s="445"/>
      <c r="ALM29" s="445"/>
      <c r="ALN29" s="445"/>
      <c r="ALO29" s="445"/>
      <c r="ALP29" s="445"/>
      <c r="ALQ29" s="445"/>
      <c r="ALR29" s="445"/>
      <c r="ALS29" s="445"/>
      <c r="ALT29" s="445"/>
      <c r="ALU29" s="445"/>
      <c r="ALV29" s="445"/>
      <c r="ALW29" s="445"/>
      <c r="ALX29" s="445"/>
      <c r="ALY29" s="445"/>
      <c r="ALZ29" s="445"/>
      <c r="AMA29" s="445"/>
      <c r="AMB29" s="445"/>
      <c r="AMC29" s="445"/>
      <c r="AMD29" s="445"/>
      <c r="AME29" s="445"/>
      <c r="AMF29" s="445"/>
      <c r="AMG29" s="445"/>
      <c r="AMH29" s="445"/>
      <c r="AMI29" s="445"/>
      <c r="AMJ29" s="445"/>
      <c r="AMK29" s="445"/>
    </row>
    <row r="30" spans="1:1025">
      <c r="A30" s="465" t="s">
        <v>278</v>
      </c>
      <c r="B30" s="781"/>
      <c r="C30" s="461"/>
      <c r="D30" s="781"/>
      <c r="E30" s="461"/>
      <c r="F30" s="781"/>
      <c r="G30" s="461"/>
      <c r="H30" s="781"/>
      <c r="I30" s="461"/>
      <c r="J30" s="781"/>
      <c r="K30" s="461"/>
      <c r="L30" s="781"/>
      <c r="M30" s="461"/>
      <c r="N30" s="781"/>
      <c r="O30" s="461"/>
      <c r="P30" s="781"/>
      <c r="Q30" s="461"/>
      <c r="R30" s="781"/>
      <c r="S30" s="461"/>
      <c r="T30" s="781"/>
      <c r="U30" s="461"/>
      <c r="V30" s="781"/>
      <c r="W30" s="461"/>
      <c r="X30" s="781"/>
      <c r="Y30" s="461"/>
      <c r="Z30" s="786"/>
      <c r="AA30" s="467">
        <f>C30+E30+G30+I30+K30+M30+O30+Q30+S30+U30+W30+Y30</f>
        <v>0</v>
      </c>
      <c r="AB30" s="468"/>
      <c r="AC30" s="468"/>
      <c r="AD30" s="470">
        <f>AC30</f>
        <v>0</v>
      </c>
    </row>
    <row r="31" spans="1:1025">
      <c r="A31" s="471" t="s">
        <v>279</v>
      </c>
      <c r="B31" s="472">
        <f>B25</f>
        <v>0</v>
      </c>
      <c r="C31" s="472">
        <f>SUM(C25:C30)</f>
        <v>0</v>
      </c>
      <c r="D31" s="472">
        <f>D25</f>
        <v>0</v>
      </c>
      <c r="E31" s="472">
        <f>SUM(E25:E30)</f>
        <v>0</v>
      </c>
      <c r="F31" s="472">
        <f>F25</f>
        <v>0</v>
      </c>
      <c r="G31" s="472">
        <f>SUM(G25:G30)</f>
        <v>0</v>
      </c>
      <c r="H31" s="472">
        <f>H25</f>
        <v>0</v>
      </c>
      <c r="I31" s="472">
        <f>SUM(I25:I30)</f>
        <v>0</v>
      </c>
      <c r="J31" s="472">
        <f>J25</f>
        <v>0</v>
      </c>
      <c r="K31" s="472">
        <f>SUM(K25:K30)</f>
        <v>0</v>
      </c>
      <c r="L31" s="472">
        <f>L25</f>
        <v>0</v>
      </c>
      <c r="M31" s="472">
        <f>SUM(M25:M30)</f>
        <v>0</v>
      </c>
      <c r="N31" s="472">
        <f>N25</f>
        <v>0</v>
      </c>
      <c r="O31" s="472">
        <f>SUM(O25:O30)</f>
        <v>0</v>
      </c>
      <c r="P31" s="472">
        <f>P25</f>
        <v>0</v>
      </c>
      <c r="Q31" s="472">
        <f>SUM(Q25:Q30)</f>
        <v>0</v>
      </c>
      <c r="R31" s="472">
        <f>R25</f>
        <v>0</v>
      </c>
      <c r="S31" s="472">
        <f>SUM(S25:S30)</f>
        <v>0</v>
      </c>
      <c r="T31" s="472">
        <f>T25</f>
        <v>0</v>
      </c>
      <c r="U31" s="472">
        <f>SUM(U25:U30)</f>
        <v>0</v>
      </c>
      <c r="V31" s="472">
        <f>V25</f>
        <v>0</v>
      </c>
      <c r="W31" s="472">
        <f>SUM(W25:W30)</f>
        <v>0</v>
      </c>
      <c r="X31" s="472">
        <f>X25</f>
        <v>0</v>
      </c>
      <c r="Y31" s="472">
        <f>SUM(Y25:Y30)</f>
        <v>0</v>
      </c>
      <c r="Z31" s="472">
        <f>Z25</f>
        <v>0</v>
      </c>
      <c r="AA31" s="474">
        <f>SUM(AA25:AA30)</f>
        <v>0</v>
      </c>
      <c r="AB31" s="472">
        <f>AB25</f>
        <v>0</v>
      </c>
      <c r="AC31" s="474"/>
      <c r="AD31" s="475">
        <f>SUM(AD25:AD30)</f>
        <v>0</v>
      </c>
    </row>
    <row r="32" spans="1:1025" ht="18" customHeight="1">
      <c r="A32" s="476" t="s">
        <v>282</v>
      </c>
      <c r="B32" s="474">
        <f t="shared" ref="B32:AB32" si="0">B31</f>
        <v>0</v>
      </c>
      <c r="C32" s="474">
        <f t="shared" si="0"/>
        <v>0</v>
      </c>
      <c r="D32" s="474">
        <f t="shared" si="0"/>
        <v>0</v>
      </c>
      <c r="E32" s="474">
        <f t="shared" si="0"/>
        <v>0</v>
      </c>
      <c r="F32" s="474">
        <f t="shared" si="0"/>
        <v>0</v>
      </c>
      <c r="G32" s="474">
        <f t="shared" si="0"/>
        <v>0</v>
      </c>
      <c r="H32" s="474">
        <f t="shared" si="0"/>
        <v>0</v>
      </c>
      <c r="I32" s="474">
        <f t="shared" si="0"/>
        <v>0</v>
      </c>
      <c r="J32" s="474">
        <f t="shared" si="0"/>
        <v>0</v>
      </c>
      <c r="K32" s="474">
        <f t="shared" si="0"/>
        <v>0</v>
      </c>
      <c r="L32" s="474">
        <f t="shared" si="0"/>
        <v>0</v>
      </c>
      <c r="M32" s="474">
        <f t="shared" si="0"/>
        <v>0</v>
      </c>
      <c r="N32" s="474">
        <f t="shared" si="0"/>
        <v>0</v>
      </c>
      <c r="O32" s="474">
        <f t="shared" si="0"/>
        <v>0</v>
      </c>
      <c r="P32" s="474">
        <f t="shared" si="0"/>
        <v>0</v>
      </c>
      <c r="Q32" s="474">
        <f t="shared" si="0"/>
        <v>0</v>
      </c>
      <c r="R32" s="474">
        <f t="shared" si="0"/>
        <v>0</v>
      </c>
      <c r="S32" s="474">
        <f t="shared" si="0"/>
        <v>0</v>
      </c>
      <c r="T32" s="474">
        <f t="shared" si="0"/>
        <v>0</v>
      </c>
      <c r="U32" s="474">
        <f t="shared" si="0"/>
        <v>0</v>
      </c>
      <c r="V32" s="474">
        <f t="shared" si="0"/>
        <v>0</v>
      </c>
      <c r="W32" s="474">
        <f t="shared" si="0"/>
        <v>0</v>
      </c>
      <c r="X32" s="474">
        <f t="shared" si="0"/>
        <v>0</v>
      </c>
      <c r="Y32" s="474">
        <f t="shared" si="0"/>
        <v>0</v>
      </c>
      <c r="Z32" s="474">
        <f t="shared" si="0"/>
        <v>0</v>
      </c>
      <c r="AA32" s="474">
        <f t="shared" si="0"/>
        <v>0</v>
      </c>
      <c r="AB32" s="474">
        <f t="shared" si="0"/>
        <v>0</v>
      </c>
      <c r="AC32" s="474"/>
      <c r="AD32" s="474">
        <f>AD31</f>
        <v>0</v>
      </c>
    </row>
    <row r="33" spans="1:1025" ht="18" customHeight="1">
      <c r="A33" s="476" t="s">
        <v>283</v>
      </c>
      <c r="B33" s="472">
        <f t="shared" ref="B33:AB33" si="1">B23+B32</f>
        <v>0</v>
      </c>
      <c r="C33" s="472">
        <f t="shared" si="1"/>
        <v>0</v>
      </c>
      <c r="D33" s="472">
        <f t="shared" si="1"/>
        <v>0</v>
      </c>
      <c r="E33" s="472">
        <f t="shared" si="1"/>
        <v>0</v>
      </c>
      <c r="F33" s="472">
        <f t="shared" si="1"/>
        <v>0</v>
      </c>
      <c r="G33" s="472">
        <f t="shared" si="1"/>
        <v>0</v>
      </c>
      <c r="H33" s="472">
        <f t="shared" si="1"/>
        <v>0</v>
      </c>
      <c r="I33" s="472">
        <f t="shared" si="1"/>
        <v>0</v>
      </c>
      <c r="J33" s="472">
        <f t="shared" si="1"/>
        <v>0</v>
      </c>
      <c r="K33" s="472">
        <f t="shared" si="1"/>
        <v>0</v>
      </c>
      <c r="L33" s="472">
        <f t="shared" si="1"/>
        <v>0</v>
      </c>
      <c r="M33" s="472">
        <f t="shared" si="1"/>
        <v>0</v>
      </c>
      <c r="N33" s="472">
        <f t="shared" si="1"/>
        <v>0</v>
      </c>
      <c r="O33" s="472">
        <f t="shared" si="1"/>
        <v>0</v>
      </c>
      <c r="P33" s="472">
        <f t="shared" si="1"/>
        <v>0</v>
      </c>
      <c r="Q33" s="472">
        <f t="shared" si="1"/>
        <v>0</v>
      </c>
      <c r="R33" s="472">
        <f t="shared" si="1"/>
        <v>0</v>
      </c>
      <c r="S33" s="472">
        <f t="shared" si="1"/>
        <v>0</v>
      </c>
      <c r="T33" s="472">
        <f t="shared" si="1"/>
        <v>0</v>
      </c>
      <c r="U33" s="472">
        <f t="shared" si="1"/>
        <v>0</v>
      </c>
      <c r="V33" s="472">
        <f t="shared" si="1"/>
        <v>0</v>
      </c>
      <c r="W33" s="472">
        <f t="shared" si="1"/>
        <v>0</v>
      </c>
      <c r="X33" s="472">
        <f t="shared" si="1"/>
        <v>0</v>
      </c>
      <c r="Y33" s="472">
        <f t="shared" si="1"/>
        <v>0</v>
      </c>
      <c r="Z33" s="472">
        <f t="shared" si="1"/>
        <v>0</v>
      </c>
      <c r="AA33" s="472">
        <f t="shared" si="1"/>
        <v>0</v>
      </c>
      <c r="AB33" s="472">
        <f t="shared" si="1"/>
        <v>0</v>
      </c>
      <c r="AC33" s="472"/>
      <c r="AD33" s="472">
        <f>AD23+AD32</f>
        <v>0</v>
      </c>
    </row>
    <row r="34" spans="1:1025">
      <c r="A34" s="478" t="s">
        <v>284</v>
      </c>
      <c r="B34" s="456"/>
      <c r="C34" s="456"/>
      <c r="D34" s="456"/>
      <c r="E34" s="456"/>
      <c r="F34" s="456"/>
      <c r="G34" s="456"/>
      <c r="H34" s="456"/>
      <c r="I34" s="456"/>
      <c r="J34" s="456"/>
      <c r="K34" s="456"/>
      <c r="L34" s="456"/>
      <c r="M34" s="456"/>
      <c r="N34" s="456"/>
      <c r="O34" s="456"/>
      <c r="P34" s="456"/>
      <c r="Q34" s="456"/>
      <c r="R34" s="456"/>
      <c r="S34" s="456"/>
      <c r="T34" s="456"/>
      <c r="U34" s="456"/>
      <c r="V34" s="456"/>
      <c r="W34" s="456"/>
      <c r="X34" s="456"/>
      <c r="Y34" s="457"/>
      <c r="Z34" s="458"/>
      <c r="AA34" s="479"/>
      <c r="AB34" s="456"/>
      <c r="AC34" s="456"/>
      <c r="AD34" s="459"/>
    </row>
    <row r="35" spans="1:1025">
      <c r="A35" s="460" t="s">
        <v>276</v>
      </c>
      <c r="B35" s="778"/>
      <c r="C35" s="461"/>
      <c r="D35" s="778"/>
      <c r="E35" s="461"/>
      <c r="F35" s="778"/>
      <c r="G35" s="461"/>
      <c r="H35" s="778"/>
      <c r="I35" s="461"/>
      <c r="J35" s="778"/>
      <c r="K35" s="461"/>
      <c r="L35" s="778"/>
      <c r="M35" s="461"/>
      <c r="N35" s="778"/>
      <c r="O35" s="461"/>
      <c r="P35" s="778"/>
      <c r="Q35" s="461"/>
      <c r="R35" s="778"/>
      <c r="S35" s="461"/>
      <c r="T35" s="778"/>
      <c r="U35" s="461"/>
      <c r="V35" s="778"/>
      <c r="W35" s="461"/>
      <c r="X35" s="778"/>
      <c r="Y35" s="461"/>
      <c r="Z35" s="779">
        <f>B35+D35+F35+H35+J35+L35+N35+P35+R35+T35+V35+X35</f>
        <v>0</v>
      </c>
      <c r="AA35" s="462">
        <f>C35+E35+G35+I35+K35+M35+O35+Q35+S35+U35+W35+Y35</f>
        <v>0</v>
      </c>
      <c r="AB35" s="778"/>
      <c r="AC35" s="461"/>
      <c r="AD35" s="463">
        <f>AB35*AC35</f>
        <v>0</v>
      </c>
    </row>
    <row r="36" spans="1:1025">
      <c r="A36" s="464" t="s">
        <v>277</v>
      </c>
      <c r="B36" s="778"/>
      <c r="C36" s="461"/>
      <c r="D36" s="778"/>
      <c r="E36" s="461"/>
      <c r="F36" s="778"/>
      <c r="G36" s="461"/>
      <c r="H36" s="778"/>
      <c r="I36" s="461"/>
      <c r="J36" s="778"/>
      <c r="K36" s="461"/>
      <c r="L36" s="778"/>
      <c r="M36" s="461"/>
      <c r="N36" s="778"/>
      <c r="O36" s="461"/>
      <c r="P36" s="778"/>
      <c r="Q36" s="461"/>
      <c r="R36" s="778"/>
      <c r="S36" s="461"/>
      <c r="T36" s="778"/>
      <c r="U36" s="461"/>
      <c r="V36" s="778"/>
      <c r="W36" s="461"/>
      <c r="X36" s="778"/>
      <c r="Y36" s="461"/>
      <c r="Z36" s="779"/>
      <c r="AA36" s="462">
        <f>C36+E36+G36+I36+K36+M36+O36+Q36+S36+U36+W36+Y36</f>
        <v>0</v>
      </c>
      <c r="AB36" s="778"/>
      <c r="AC36" s="461"/>
      <c r="AD36" s="463">
        <f>AB36*AC36</f>
        <v>0</v>
      </c>
    </row>
    <row r="37" spans="1:1025">
      <c r="A37" s="465" t="s">
        <v>546</v>
      </c>
      <c r="B37" s="778"/>
      <c r="C37" s="461"/>
      <c r="D37" s="778"/>
      <c r="E37" s="461"/>
      <c r="F37" s="778"/>
      <c r="G37" s="461"/>
      <c r="H37" s="778"/>
      <c r="I37" s="461"/>
      <c r="J37" s="778"/>
      <c r="K37" s="461"/>
      <c r="L37" s="778"/>
      <c r="M37" s="461"/>
      <c r="N37" s="778"/>
      <c r="O37" s="461"/>
      <c r="P37" s="778"/>
      <c r="Q37" s="461"/>
      <c r="R37" s="778"/>
      <c r="S37" s="461"/>
      <c r="T37" s="778"/>
      <c r="U37" s="461"/>
      <c r="V37" s="778"/>
      <c r="W37" s="461"/>
      <c r="X37" s="778"/>
      <c r="Y37" s="461"/>
      <c r="Z37" s="779"/>
      <c r="AA37" s="462">
        <f>C37+E37+G37+I37+K37+M37+O37+Q37+S37+U37+W37+Y37</f>
        <v>0</v>
      </c>
      <c r="AB37" s="778"/>
      <c r="AC37" s="461"/>
      <c r="AD37" s="463">
        <f>AB37*AC37</f>
        <v>0</v>
      </c>
    </row>
    <row r="38" spans="1:1025">
      <c r="A38" s="465" t="s">
        <v>547</v>
      </c>
      <c r="B38" s="778"/>
      <c r="C38" s="461"/>
      <c r="D38" s="778"/>
      <c r="E38" s="461"/>
      <c r="F38" s="778"/>
      <c r="G38" s="461"/>
      <c r="H38" s="778"/>
      <c r="I38" s="461"/>
      <c r="J38" s="778"/>
      <c r="K38" s="461"/>
      <c r="L38" s="778"/>
      <c r="M38" s="461"/>
      <c r="N38" s="778"/>
      <c r="O38" s="461"/>
      <c r="P38" s="778"/>
      <c r="Q38" s="461"/>
      <c r="R38" s="778"/>
      <c r="S38" s="461"/>
      <c r="T38" s="778"/>
      <c r="U38" s="461"/>
      <c r="V38" s="778"/>
      <c r="W38" s="461"/>
      <c r="X38" s="778"/>
      <c r="Y38" s="461"/>
      <c r="Z38" s="779"/>
      <c r="AA38" s="462">
        <f>C38+E38+G38+I38+K38+M38+O38+Q38+S38+U38+W38+Y38</f>
        <v>0</v>
      </c>
      <c r="AB38" s="778"/>
      <c r="AC38" s="461"/>
      <c r="AD38" s="463">
        <f>AB38*AC38</f>
        <v>0</v>
      </c>
    </row>
    <row r="39" spans="1:1025">
      <c r="A39" s="465" t="s">
        <v>329</v>
      </c>
      <c r="B39" s="780"/>
      <c r="C39" s="461"/>
      <c r="D39" s="780"/>
      <c r="E39" s="461"/>
      <c r="F39" s="780"/>
      <c r="G39" s="461"/>
      <c r="H39" s="780"/>
      <c r="I39" s="461"/>
      <c r="J39" s="780"/>
      <c r="K39" s="461"/>
      <c r="L39" s="780"/>
      <c r="M39" s="461"/>
      <c r="N39" s="780"/>
      <c r="O39" s="461"/>
      <c r="P39" s="780"/>
      <c r="Q39" s="461"/>
      <c r="R39" s="780"/>
      <c r="S39" s="461"/>
      <c r="T39" s="780"/>
      <c r="U39" s="461"/>
      <c r="V39" s="780"/>
      <c r="W39" s="461"/>
      <c r="X39" s="780"/>
      <c r="Y39" s="461"/>
      <c r="Z39" s="785"/>
      <c r="AA39" s="462">
        <f>C39+E39+G39+I39+K39+M39+O39+Q39+S39+U39+W39+Y39</f>
        <v>0</v>
      </c>
      <c r="AB39" s="525"/>
      <c r="AC39" s="468"/>
      <c r="AD39" s="470"/>
      <c r="AE39" s="445"/>
      <c r="AF39" s="445"/>
      <c r="AG39" s="445"/>
      <c r="AH39" s="445"/>
      <c r="AI39" s="445"/>
      <c r="AJ39" s="445"/>
      <c r="AK39" s="445"/>
      <c r="AL39" s="445"/>
      <c r="AM39" s="445"/>
      <c r="AN39" s="445"/>
      <c r="AO39" s="445"/>
      <c r="AP39" s="445"/>
      <c r="AQ39" s="445"/>
      <c r="AR39" s="445"/>
      <c r="AS39" s="445"/>
      <c r="AT39" s="445"/>
      <c r="AU39" s="445"/>
      <c r="AV39" s="445"/>
      <c r="AW39" s="445"/>
      <c r="AX39" s="445"/>
      <c r="AY39" s="445"/>
      <c r="AZ39" s="445"/>
      <c r="BA39" s="445"/>
      <c r="BB39" s="445"/>
      <c r="BC39" s="445"/>
      <c r="BD39" s="445"/>
      <c r="BE39" s="445"/>
      <c r="BF39" s="445"/>
      <c r="BG39" s="445"/>
      <c r="BH39" s="445"/>
      <c r="BI39" s="445"/>
      <c r="BJ39" s="445"/>
      <c r="BK39" s="445"/>
      <c r="BL39" s="445"/>
      <c r="BM39" s="445"/>
      <c r="BN39" s="445"/>
      <c r="BO39" s="445"/>
      <c r="BP39" s="445"/>
      <c r="BQ39" s="445"/>
      <c r="BR39" s="445"/>
      <c r="BS39" s="445"/>
      <c r="BT39" s="445"/>
      <c r="BU39" s="445"/>
      <c r="BV39" s="445"/>
      <c r="BW39" s="445"/>
      <c r="BX39" s="445"/>
      <c r="BY39" s="445"/>
      <c r="BZ39" s="445"/>
      <c r="CA39" s="445"/>
      <c r="CB39" s="445"/>
      <c r="CC39" s="445"/>
      <c r="CD39" s="445"/>
      <c r="CE39" s="445"/>
      <c r="CF39" s="445"/>
      <c r="CG39" s="445"/>
      <c r="CH39" s="445"/>
      <c r="CI39" s="445"/>
      <c r="CJ39" s="445"/>
      <c r="CK39" s="445"/>
      <c r="CL39" s="445"/>
      <c r="CM39" s="445"/>
      <c r="CN39" s="445"/>
      <c r="CO39" s="445"/>
      <c r="CP39" s="445"/>
      <c r="CQ39" s="445"/>
      <c r="CR39" s="445"/>
      <c r="CS39" s="445"/>
      <c r="CT39" s="445"/>
      <c r="CU39" s="445"/>
      <c r="CV39" s="445"/>
      <c r="CW39" s="445"/>
      <c r="CX39" s="445"/>
      <c r="CY39" s="445"/>
      <c r="CZ39" s="445"/>
      <c r="DA39" s="445"/>
      <c r="DB39" s="445"/>
      <c r="DC39" s="445"/>
      <c r="DD39" s="445"/>
      <c r="DE39" s="445"/>
      <c r="DF39" s="445"/>
      <c r="DG39" s="445"/>
      <c r="DH39" s="445"/>
      <c r="DI39" s="445"/>
      <c r="DJ39" s="445"/>
      <c r="DK39" s="445"/>
      <c r="DL39" s="445"/>
      <c r="DM39" s="445"/>
      <c r="DN39" s="445"/>
      <c r="DO39" s="445"/>
      <c r="DP39" s="445"/>
      <c r="DQ39" s="445"/>
      <c r="DR39" s="445"/>
      <c r="DS39" s="445"/>
      <c r="DT39" s="445"/>
      <c r="DU39" s="445"/>
      <c r="DV39" s="445"/>
      <c r="DW39" s="445"/>
      <c r="DX39" s="445"/>
      <c r="DY39" s="445"/>
      <c r="DZ39" s="445"/>
      <c r="EA39" s="445"/>
      <c r="EB39" s="445"/>
      <c r="EC39" s="445"/>
      <c r="ED39" s="445"/>
      <c r="EE39" s="445"/>
      <c r="EF39" s="445"/>
      <c r="EG39" s="445"/>
      <c r="EH39" s="445"/>
      <c r="EI39" s="445"/>
      <c r="EJ39" s="445"/>
      <c r="EK39" s="445"/>
      <c r="EL39" s="445"/>
      <c r="EM39" s="445"/>
      <c r="EN39" s="445"/>
      <c r="EO39" s="445"/>
      <c r="EP39" s="445"/>
      <c r="EQ39" s="445"/>
      <c r="ER39" s="445"/>
      <c r="ES39" s="445"/>
      <c r="ET39" s="445"/>
      <c r="EU39" s="445"/>
      <c r="EV39" s="445"/>
      <c r="EW39" s="445"/>
      <c r="EX39" s="445"/>
      <c r="EY39" s="445"/>
      <c r="EZ39" s="445"/>
      <c r="FA39" s="445"/>
      <c r="FB39" s="445"/>
      <c r="FC39" s="445"/>
      <c r="FD39" s="445"/>
      <c r="FE39" s="445"/>
      <c r="FF39" s="445"/>
      <c r="FG39" s="445"/>
      <c r="FH39" s="445"/>
      <c r="FI39" s="445"/>
      <c r="FJ39" s="445"/>
      <c r="FK39" s="445"/>
      <c r="FL39" s="445"/>
      <c r="FM39" s="445"/>
      <c r="FN39" s="445"/>
      <c r="FO39" s="445"/>
      <c r="FP39" s="445"/>
      <c r="FQ39" s="445"/>
      <c r="FR39" s="445"/>
      <c r="FS39" s="445"/>
      <c r="FT39" s="445"/>
      <c r="FU39" s="445"/>
      <c r="FV39" s="445"/>
      <c r="FW39" s="445"/>
      <c r="FX39" s="445"/>
      <c r="FY39" s="445"/>
      <c r="FZ39" s="445"/>
      <c r="GA39" s="445"/>
      <c r="GB39" s="445"/>
      <c r="GC39" s="445"/>
      <c r="GD39" s="445"/>
      <c r="GE39" s="445"/>
      <c r="GF39" s="445"/>
      <c r="GG39" s="445"/>
      <c r="GH39" s="445"/>
      <c r="GI39" s="445"/>
      <c r="GJ39" s="445"/>
      <c r="GK39" s="445"/>
      <c r="GL39" s="445"/>
      <c r="GM39" s="445"/>
      <c r="GN39" s="445"/>
      <c r="GO39" s="445"/>
      <c r="GP39" s="445"/>
      <c r="GQ39" s="445"/>
      <c r="GR39" s="445"/>
      <c r="GS39" s="445"/>
      <c r="GT39" s="445"/>
      <c r="GU39" s="445"/>
      <c r="GV39" s="445"/>
      <c r="GW39" s="445"/>
      <c r="GX39" s="445"/>
      <c r="GY39" s="445"/>
      <c r="GZ39" s="445"/>
      <c r="HA39" s="445"/>
      <c r="HB39" s="445"/>
      <c r="HC39" s="445"/>
      <c r="HD39" s="445"/>
      <c r="HE39" s="445"/>
      <c r="HF39" s="445"/>
      <c r="HG39" s="445"/>
      <c r="HH39" s="445"/>
      <c r="HI39" s="445"/>
      <c r="HJ39" s="445"/>
      <c r="HK39" s="445"/>
      <c r="HL39" s="445"/>
      <c r="HM39" s="445"/>
      <c r="HN39" s="445"/>
      <c r="HO39" s="445"/>
      <c r="HP39" s="445"/>
      <c r="HQ39" s="445"/>
      <c r="HR39" s="445"/>
      <c r="HS39" s="445"/>
      <c r="HT39" s="445"/>
      <c r="HU39" s="445"/>
      <c r="HV39" s="445"/>
      <c r="HW39" s="445"/>
      <c r="HX39" s="445"/>
      <c r="HY39" s="445"/>
      <c r="HZ39" s="445"/>
      <c r="IA39" s="445"/>
      <c r="IB39" s="445"/>
      <c r="IC39" s="445"/>
      <c r="ID39" s="445"/>
      <c r="IE39" s="445"/>
      <c r="IF39" s="445"/>
      <c r="IG39" s="445"/>
      <c r="IH39" s="445"/>
      <c r="II39" s="445"/>
      <c r="IJ39" s="445"/>
      <c r="IK39" s="445"/>
      <c r="IL39" s="445"/>
      <c r="IM39" s="445"/>
      <c r="IN39" s="445"/>
      <c r="IO39" s="445"/>
      <c r="IP39" s="445"/>
      <c r="IQ39" s="445"/>
      <c r="IR39" s="445"/>
      <c r="IS39" s="445"/>
      <c r="IT39" s="445"/>
      <c r="IU39" s="445"/>
      <c r="IV39" s="445"/>
      <c r="IW39" s="445"/>
      <c r="IX39" s="445"/>
      <c r="IY39" s="445"/>
      <c r="IZ39" s="445"/>
      <c r="JA39" s="445"/>
      <c r="JB39" s="445"/>
      <c r="JC39" s="445"/>
      <c r="JD39" s="445"/>
      <c r="JE39" s="445"/>
      <c r="JF39" s="445"/>
      <c r="JG39" s="445"/>
      <c r="JH39" s="445"/>
      <c r="JI39" s="445"/>
      <c r="JJ39" s="445"/>
      <c r="JK39" s="445"/>
      <c r="JL39" s="445"/>
      <c r="JM39" s="445"/>
      <c r="JN39" s="445"/>
      <c r="JO39" s="445"/>
      <c r="JP39" s="445"/>
      <c r="JQ39" s="445"/>
      <c r="JR39" s="445"/>
      <c r="JS39" s="445"/>
      <c r="JT39" s="445"/>
      <c r="JU39" s="445"/>
      <c r="JV39" s="445"/>
      <c r="JW39" s="445"/>
      <c r="JX39" s="445"/>
      <c r="JY39" s="445"/>
      <c r="JZ39" s="445"/>
      <c r="KA39" s="445"/>
      <c r="KB39" s="445"/>
      <c r="KC39" s="445"/>
      <c r="KD39" s="445"/>
      <c r="KE39" s="445"/>
      <c r="KF39" s="445"/>
      <c r="KG39" s="445"/>
      <c r="KH39" s="445"/>
      <c r="KI39" s="445"/>
      <c r="KJ39" s="445"/>
      <c r="KK39" s="445"/>
      <c r="KL39" s="445"/>
      <c r="KM39" s="445"/>
      <c r="KN39" s="445"/>
      <c r="KO39" s="445"/>
      <c r="KP39" s="445"/>
      <c r="KQ39" s="445"/>
      <c r="KR39" s="445"/>
      <c r="KS39" s="445"/>
      <c r="KT39" s="445"/>
      <c r="KU39" s="445"/>
      <c r="KV39" s="445"/>
      <c r="KW39" s="445"/>
      <c r="KX39" s="445"/>
      <c r="KY39" s="445"/>
      <c r="KZ39" s="445"/>
      <c r="LA39" s="445"/>
      <c r="LB39" s="445"/>
      <c r="LC39" s="445"/>
      <c r="LD39" s="445"/>
      <c r="LE39" s="445"/>
      <c r="LF39" s="445"/>
      <c r="LG39" s="445"/>
      <c r="LH39" s="445"/>
      <c r="LI39" s="445"/>
      <c r="LJ39" s="445"/>
      <c r="LK39" s="445"/>
      <c r="LL39" s="445"/>
      <c r="LM39" s="445"/>
      <c r="LN39" s="445"/>
      <c r="LO39" s="445"/>
      <c r="LP39" s="445"/>
      <c r="LQ39" s="445"/>
      <c r="LR39" s="445"/>
      <c r="LS39" s="445"/>
      <c r="LT39" s="445"/>
      <c r="LU39" s="445"/>
      <c r="LV39" s="445"/>
      <c r="LW39" s="445"/>
      <c r="LX39" s="445"/>
      <c r="LY39" s="445"/>
      <c r="LZ39" s="445"/>
      <c r="MA39" s="445"/>
      <c r="MB39" s="445"/>
      <c r="MC39" s="445"/>
      <c r="MD39" s="445"/>
      <c r="ME39" s="445"/>
      <c r="MF39" s="445"/>
      <c r="MG39" s="445"/>
      <c r="MH39" s="445"/>
      <c r="MI39" s="445"/>
      <c r="MJ39" s="445"/>
      <c r="MK39" s="445"/>
      <c r="ML39" s="445"/>
      <c r="MM39" s="445"/>
      <c r="MN39" s="445"/>
      <c r="MO39" s="445"/>
      <c r="MP39" s="445"/>
      <c r="MQ39" s="445"/>
      <c r="MR39" s="445"/>
      <c r="MS39" s="445"/>
      <c r="MT39" s="445"/>
      <c r="MU39" s="445"/>
      <c r="MV39" s="445"/>
      <c r="MW39" s="445"/>
      <c r="MX39" s="445"/>
      <c r="MY39" s="445"/>
      <c r="MZ39" s="445"/>
      <c r="NA39" s="445"/>
      <c r="NB39" s="445"/>
      <c r="NC39" s="445"/>
      <c r="ND39" s="445"/>
      <c r="NE39" s="445"/>
      <c r="NF39" s="445"/>
      <c r="NG39" s="445"/>
      <c r="NH39" s="445"/>
      <c r="NI39" s="445"/>
      <c r="NJ39" s="445"/>
      <c r="NK39" s="445"/>
      <c r="NL39" s="445"/>
      <c r="NM39" s="445"/>
      <c r="NN39" s="445"/>
      <c r="NO39" s="445"/>
      <c r="NP39" s="445"/>
      <c r="NQ39" s="445"/>
      <c r="NR39" s="445"/>
      <c r="NS39" s="445"/>
      <c r="NT39" s="445"/>
      <c r="NU39" s="445"/>
      <c r="NV39" s="445"/>
      <c r="NW39" s="445"/>
      <c r="NX39" s="445"/>
      <c r="NY39" s="445"/>
      <c r="NZ39" s="445"/>
      <c r="OA39" s="445"/>
      <c r="OB39" s="445"/>
      <c r="OC39" s="445"/>
      <c r="OD39" s="445"/>
      <c r="OE39" s="445"/>
      <c r="OF39" s="445"/>
      <c r="OG39" s="445"/>
      <c r="OH39" s="445"/>
      <c r="OI39" s="445"/>
      <c r="OJ39" s="445"/>
      <c r="OK39" s="445"/>
      <c r="OL39" s="445"/>
      <c r="OM39" s="445"/>
      <c r="ON39" s="445"/>
      <c r="OO39" s="445"/>
      <c r="OP39" s="445"/>
      <c r="OQ39" s="445"/>
      <c r="OR39" s="445"/>
      <c r="OS39" s="445"/>
      <c r="OT39" s="445"/>
      <c r="OU39" s="445"/>
      <c r="OV39" s="445"/>
      <c r="OW39" s="445"/>
      <c r="OX39" s="445"/>
      <c r="OY39" s="445"/>
      <c r="OZ39" s="445"/>
      <c r="PA39" s="445"/>
      <c r="PB39" s="445"/>
      <c r="PC39" s="445"/>
      <c r="PD39" s="445"/>
      <c r="PE39" s="445"/>
      <c r="PF39" s="445"/>
      <c r="PG39" s="445"/>
      <c r="PH39" s="445"/>
      <c r="PI39" s="445"/>
      <c r="PJ39" s="445"/>
      <c r="PK39" s="445"/>
      <c r="PL39" s="445"/>
      <c r="PM39" s="445"/>
      <c r="PN39" s="445"/>
      <c r="PO39" s="445"/>
      <c r="PP39" s="445"/>
      <c r="PQ39" s="445"/>
      <c r="PR39" s="445"/>
      <c r="PS39" s="445"/>
      <c r="PT39" s="445"/>
      <c r="PU39" s="445"/>
      <c r="PV39" s="445"/>
      <c r="PW39" s="445"/>
      <c r="PX39" s="445"/>
      <c r="PY39" s="445"/>
      <c r="PZ39" s="445"/>
      <c r="QA39" s="445"/>
      <c r="QB39" s="445"/>
      <c r="QC39" s="445"/>
      <c r="QD39" s="445"/>
      <c r="QE39" s="445"/>
      <c r="QF39" s="445"/>
      <c r="QG39" s="445"/>
      <c r="QH39" s="445"/>
      <c r="QI39" s="445"/>
      <c r="QJ39" s="445"/>
      <c r="QK39" s="445"/>
      <c r="QL39" s="445"/>
      <c r="QM39" s="445"/>
      <c r="QN39" s="445"/>
      <c r="QO39" s="445"/>
      <c r="QP39" s="445"/>
      <c r="QQ39" s="445"/>
      <c r="QR39" s="445"/>
      <c r="QS39" s="445"/>
      <c r="QT39" s="445"/>
      <c r="QU39" s="445"/>
      <c r="QV39" s="445"/>
      <c r="QW39" s="445"/>
      <c r="QX39" s="445"/>
      <c r="QY39" s="445"/>
      <c r="QZ39" s="445"/>
      <c r="RA39" s="445"/>
      <c r="RB39" s="445"/>
      <c r="RC39" s="445"/>
      <c r="RD39" s="445"/>
      <c r="RE39" s="445"/>
      <c r="RF39" s="445"/>
      <c r="RG39" s="445"/>
      <c r="RH39" s="445"/>
      <c r="RI39" s="445"/>
      <c r="RJ39" s="445"/>
      <c r="RK39" s="445"/>
      <c r="RL39" s="445"/>
      <c r="RM39" s="445"/>
      <c r="RN39" s="445"/>
      <c r="RO39" s="445"/>
      <c r="RP39" s="445"/>
      <c r="RQ39" s="445"/>
      <c r="RR39" s="445"/>
      <c r="RS39" s="445"/>
      <c r="RT39" s="445"/>
      <c r="RU39" s="445"/>
      <c r="RV39" s="445"/>
      <c r="RW39" s="445"/>
      <c r="RX39" s="445"/>
      <c r="RY39" s="445"/>
      <c r="RZ39" s="445"/>
      <c r="SA39" s="445"/>
      <c r="SB39" s="445"/>
      <c r="SC39" s="445"/>
      <c r="SD39" s="445"/>
      <c r="SE39" s="445"/>
      <c r="SF39" s="445"/>
      <c r="SG39" s="445"/>
      <c r="SH39" s="445"/>
      <c r="SI39" s="445"/>
      <c r="SJ39" s="445"/>
      <c r="SK39" s="445"/>
      <c r="SL39" s="445"/>
      <c r="SM39" s="445"/>
      <c r="SN39" s="445"/>
      <c r="SO39" s="445"/>
      <c r="SP39" s="445"/>
      <c r="SQ39" s="445"/>
      <c r="SR39" s="445"/>
      <c r="SS39" s="445"/>
      <c r="ST39" s="445"/>
      <c r="SU39" s="445"/>
      <c r="SV39" s="445"/>
      <c r="SW39" s="445"/>
      <c r="SX39" s="445"/>
      <c r="SY39" s="445"/>
      <c r="SZ39" s="445"/>
      <c r="TA39" s="445"/>
      <c r="TB39" s="445"/>
      <c r="TC39" s="445"/>
      <c r="TD39" s="445"/>
      <c r="TE39" s="445"/>
      <c r="TF39" s="445"/>
      <c r="TG39" s="445"/>
      <c r="TH39" s="445"/>
      <c r="TI39" s="445"/>
      <c r="TJ39" s="445"/>
      <c r="TK39" s="445"/>
      <c r="TL39" s="445"/>
      <c r="TM39" s="445"/>
      <c r="TN39" s="445"/>
      <c r="TO39" s="445"/>
      <c r="TP39" s="445"/>
      <c r="TQ39" s="445"/>
      <c r="TR39" s="445"/>
      <c r="TS39" s="445"/>
      <c r="TT39" s="445"/>
      <c r="TU39" s="445"/>
      <c r="TV39" s="445"/>
      <c r="TW39" s="445"/>
      <c r="TX39" s="445"/>
      <c r="TY39" s="445"/>
      <c r="TZ39" s="445"/>
      <c r="UA39" s="445"/>
      <c r="UB39" s="445"/>
      <c r="UC39" s="445"/>
      <c r="UD39" s="445"/>
      <c r="UE39" s="445"/>
      <c r="UF39" s="445"/>
      <c r="UG39" s="445"/>
      <c r="UH39" s="445"/>
      <c r="UI39" s="445"/>
      <c r="UJ39" s="445"/>
      <c r="UK39" s="445"/>
      <c r="UL39" s="445"/>
      <c r="UM39" s="445"/>
      <c r="UN39" s="445"/>
      <c r="UO39" s="445"/>
      <c r="UP39" s="445"/>
      <c r="UQ39" s="445"/>
      <c r="UR39" s="445"/>
      <c r="US39" s="445"/>
      <c r="UT39" s="445"/>
      <c r="UU39" s="445"/>
      <c r="UV39" s="445"/>
      <c r="UW39" s="445"/>
      <c r="UX39" s="445"/>
      <c r="UY39" s="445"/>
      <c r="UZ39" s="445"/>
      <c r="VA39" s="445"/>
      <c r="VB39" s="445"/>
      <c r="VC39" s="445"/>
      <c r="VD39" s="445"/>
      <c r="VE39" s="445"/>
      <c r="VF39" s="445"/>
      <c r="VG39" s="445"/>
      <c r="VH39" s="445"/>
      <c r="VI39" s="445"/>
      <c r="VJ39" s="445"/>
      <c r="VK39" s="445"/>
      <c r="VL39" s="445"/>
      <c r="VM39" s="445"/>
      <c r="VN39" s="445"/>
      <c r="VO39" s="445"/>
      <c r="VP39" s="445"/>
      <c r="VQ39" s="445"/>
      <c r="VR39" s="445"/>
      <c r="VS39" s="445"/>
      <c r="VT39" s="445"/>
      <c r="VU39" s="445"/>
      <c r="VV39" s="445"/>
      <c r="VW39" s="445"/>
      <c r="VX39" s="445"/>
      <c r="VY39" s="445"/>
      <c r="VZ39" s="445"/>
      <c r="WA39" s="445"/>
      <c r="WB39" s="445"/>
      <c r="WC39" s="445"/>
      <c r="WD39" s="445"/>
      <c r="WE39" s="445"/>
      <c r="WF39" s="445"/>
      <c r="WG39" s="445"/>
      <c r="WH39" s="445"/>
      <c r="WI39" s="445"/>
      <c r="WJ39" s="445"/>
      <c r="WK39" s="445"/>
      <c r="WL39" s="445"/>
      <c r="WM39" s="445"/>
      <c r="WN39" s="445"/>
      <c r="WO39" s="445"/>
      <c r="WP39" s="445"/>
      <c r="WQ39" s="445"/>
      <c r="WR39" s="445"/>
      <c r="WS39" s="445"/>
      <c r="WT39" s="445"/>
      <c r="WU39" s="445"/>
      <c r="WV39" s="445"/>
      <c r="WW39" s="445"/>
      <c r="WX39" s="445"/>
      <c r="WY39" s="445"/>
      <c r="WZ39" s="445"/>
      <c r="XA39" s="445"/>
      <c r="XB39" s="445"/>
      <c r="XC39" s="445"/>
      <c r="XD39" s="445"/>
      <c r="XE39" s="445"/>
      <c r="XF39" s="445"/>
      <c r="XG39" s="445"/>
      <c r="XH39" s="445"/>
      <c r="XI39" s="445"/>
      <c r="XJ39" s="445"/>
      <c r="XK39" s="445"/>
      <c r="XL39" s="445"/>
      <c r="XM39" s="445"/>
      <c r="XN39" s="445"/>
      <c r="XO39" s="445"/>
      <c r="XP39" s="445"/>
      <c r="XQ39" s="445"/>
      <c r="XR39" s="445"/>
      <c r="XS39" s="445"/>
      <c r="XT39" s="445"/>
      <c r="XU39" s="445"/>
      <c r="XV39" s="445"/>
      <c r="XW39" s="445"/>
      <c r="XX39" s="445"/>
      <c r="XY39" s="445"/>
      <c r="XZ39" s="445"/>
      <c r="YA39" s="445"/>
      <c r="YB39" s="445"/>
      <c r="YC39" s="445"/>
      <c r="YD39" s="445"/>
      <c r="YE39" s="445"/>
      <c r="YF39" s="445"/>
      <c r="YG39" s="445"/>
      <c r="YH39" s="445"/>
      <c r="YI39" s="445"/>
      <c r="YJ39" s="445"/>
      <c r="YK39" s="445"/>
      <c r="YL39" s="445"/>
      <c r="YM39" s="445"/>
      <c r="YN39" s="445"/>
      <c r="YO39" s="445"/>
      <c r="YP39" s="445"/>
      <c r="YQ39" s="445"/>
      <c r="YR39" s="445"/>
      <c r="YS39" s="445"/>
      <c r="YT39" s="445"/>
      <c r="YU39" s="445"/>
      <c r="YV39" s="445"/>
      <c r="YW39" s="445"/>
      <c r="YX39" s="445"/>
      <c r="YY39" s="445"/>
      <c r="YZ39" s="445"/>
      <c r="ZA39" s="445"/>
      <c r="ZB39" s="445"/>
      <c r="ZC39" s="445"/>
      <c r="ZD39" s="445"/>
      <c r="ZE39" s="445"/>
      <c r="ZF39" s="445"/>
      <c r="ZG39" s="445"/>
      <c r="ZH39" s="445"/>
      <c r="ZI39" s="445"/>
      <c r="ZJ39" s="445"/>
      <c r="ZK39" s="445"/>
      <c r="ZL39" s="445"/>
      <c r="ZM39" s="445"/>
      <c r="ZN39" s="445"/>
      <c r="ZO39" s="445"/>
      <c r="ZP39" s="445"/>
      <c r="ZQ39" s="445"/>
      <c r="ZR39" s="445"/>
      <c r="ZS39" s="445"/>
      <c r="ZT39" s="445"/>
      <c r="ZU39" s="445"/>
      <c r="ZV39" s="445"/>
      <c r="ZW39" s="445"/>
      <c r="ZX39" s="445"/>
      <c r="ZY39" s="445"/>
      <c r="ZZ39" s="445"/>
      <c r="AAA39" s="445"/>
      <c r="AAB39" s="445"/>
      <c r="AAC39" s="445"/>
      <c r="AAD39" s="445"/>
      <c r="AAE39" s="445"/>
      <c r="AAF39" s="445"/>
      <c r="AAG39" s="445"/>
      <c r="AAH39" s="445"/>
      <c r="AAI39" s="445"/>
      <c r="AAJ39" s="445"/>
      <c r="AAK39" s="445"/>
      <c r="AAL39" s="445"/>
      <c r="AAM39" s="445"/>
      <c r="AAN39" s="445"/>
      <c r="AAO39" s="445"/>
      <c r="AAP39" s="445"/>
      <c r="AAQ39" s="445"/>
      <c r="AAR39" s="445"/>
      <c r="AAS39" s="445"/>
      <c r="AAT39" s="445"/>
      <c r="AAU39" s="445"/>
      <c r="AAV39" s="445"/>
      <c r="AAW39" s="445"/>
      <c r="AAX39" s="445"/>
      <c r="AAY39" s="445"/>
      <c r="AAZ39" s="445"/>
      <c r="ABA39" s="445"/>
      <c r="ABB39" s="445"/>
      <c r="ABC39" s="445"/>
      <c r="ABD39" s="445"/>
      <c r="ABE39" s="445"/>
      <c r="ABF39" s="445"/>
      <c r="ABG39" s="445"/>
      <c r="ABH39" s="445"/>
      <c r="ABI39" s="445"/>
      <c r="ABJ39" s="445"/>
      <c r="ABK39" s="445"/>
      <c r="ABL39" s="445"/>
      <c r="ABM39" s="445"/>
      <c r="ABN39" s="445"/>
      <c r="ABO39" s="445"/>
      <c r="ABP39" s="445"/>
      <c r="ABQ39" s="445"/>
      <c r="ABR39" s="445"/>
      <c r="ABS39" s="445"/>
      <c r="ABT39" s="445"/>
      <c r="ABU39" s="445"/>
      <c r="ABV39" s="445"/>
      <c r="ABW39" s="445"/>
      <c r="ABX39" s="445"/>
      <c r="ABY39" s="445"/>
      <c r="ABZ39" s="445"/>
      <c r="ACA39" s="445"/>
      <c r="ACB39" s="445"/>
      <c r="ACC39" s="445"/>
      <c r="ACD39" s="445"/>
      <c r="ACE39" s="445"/>
      <c r="ACF39" s="445"/>
      <c r="ACG39" s="445"/>
      <c r="ACH39" s="445"/>
      <c r="ACI39" s="445"/>
      <c r="ACJ39" s="445"/>
      <c r="ACK39" s="445"/>
      <c r="ACL39" s="445"/>
      <c r="ACM39" s="445"/>
      <c r="ACN39" s="445"/>
      <c r="ACO39" s="445"/>
      <c r="ACP39" s="445"/>
      <c r="ACQ39" s="445"/>
      <c r="ACR39" s="445"/>
      <c r="ACS39" s="445"/>
      <c r="ACT39" s="445"/>
      <c r="ACU39" s="445"/>
      <c r="ACV39" s="445"/>
      <c r="ACW39" s="445"/>
      <c r="ACX39" s="445"/>
      <c r="ACY39" s="445"/>
      <c r="ACZ39" s="445"/>
      <c r="ADA39" s="445"/>
      <c r="ADB39" s="445"/>
      <c r="ADC39" s="445"/>
      <c r="ADD39" s="445"/>
      <c r="ADE39" s="445"/>
      <c r="ADF39" s="445"/>
      <c r="ADG39" s="445"/>
      <c r="ADH39" s="445"/>
      <c r="ADI39" s="445"/>
      <c r="ADJ39" s="445"/>
      <c r="ADK39" s="445"/>
      <c r="ADL39" s="445"/>
      <c r="ADM39" s="445"/>
      <c r="ADN39" s="445"/>
      <c r="ADO39" s="445"/>
      <c r="ADP39" s="445"/>
      <c r="ADQ39" s="445"/>
      <c r="ADR39" s="445"/>
      <c r="ADS39" s="445"/>
      <c r="ADT39" s="445"/>
      <c r="ADU39" s="445"/>
      <c r="ADV39" s="445"/>
      <c r="ADW39" s="445"/>
      <c r="ADX39" s="445"/>
      <c r="ADY39" s="445"/>
      <c r="ADZ39" s="445"/>
      <c r="AEA39" s="445"/>
      <c r="AEB39" s="445"/>
      <c r="AEC39" s="445"/>
      <c r="AED39" s="445"/>
      <c r="AEE39" s="445"/>
      <c r="AEF39" s="445"/>
      <c r="AEG39" s="445"/>
      <c r="AEH39" s="445"/>
      <c r="AEI39" s="445"/>
      <c r="AEJ39" s="445"/>
      <c r="AEK39" s="445"/>
      <c r="AEL39" s="445"/>
      <c r="AEM39" s="445"/>
      <c r="AEN39" s="445"/>
      <c r="AEO39" s="445"/>
      <c r="AEP39" s="445"/>
      <c r="AEQ39" s="445"/>
      <c r="AER39" s="445"/>
      <c r="AES39" s="445"/>
      <c r="AET39" s="445"/>
      <c r="AEU39" s="445"/>
      <c r="AEV39" s="445"/>
      <c r="AEW39" s="445"/>
      <c r="AEX39" s="445"/>
      <c r="AEY39" s="445"/>
      <c r="AEZ39" s="445"/>
      <c r="AFA39" s="445"/>
      <c r="AFB39" s="445"/>
      <c r="AFC39" s="445"/>
      <c r="AFD39" s="445"/>
      <c r="AFE39" s="445"/>
      <c r="AFF39" s="445"/>
      <c r="AFG39" s="445"/>
      <c r="AFH39" s="445"/>
      <c r="AFI39" s="445"/>
      <c r="AFJ39" s="445"/>
      <c r="AFK39" s="445"/>
      <c r="AFL39" s="445"/>
      <c r="AFM39" s="445"/>
      <c r="AFN39" s="445"/>
      <c r="AFO39" s="445"/>
      <c r="AFP39" s="445"/>
      <c r="AFQ39" s="445"/>
      <c r="AFR39" s="445"/>
      <c r="AFS39" s="445"/>
      <c r="AFT39" s="445"/>
      <c r="AFU39" s="445"/>
      <c r="AFV39" s="445"/>
      <c r="AFW39" s="445"/>
      <c r="AFX39" s="445"/>
      <c r="AFY39" s="445"/>
      <c r="AFZ39" s="445"/>
      <c r="AGA39" s="445"/>
      <c r="AGB39" s="445"/>
      <c r="AGC39" s="445"/>
      <c r="AGD39" s="445"/>
      <c r="AGE39" s="445"/>
      <c r="AGF39" s="445"/>
      <c r="AGG39" s="445"/>
      <c r="AGH39" s="445"/>
      <c r="AGI39" s="445"/>
      <c r="AGJ39" s="445"/>
      <c r="AGK39" s="445"/>
      <c r="AGL39" s="445"/>
      <c r="AGM39" s="445"/>
      <c r="AGN39" s="445"/>
      <c r="AGO39" s="445"/>
      <c r="AGP39" s="445"/>
      <c r="AGQ39" s="445"/>
      <c r="AGR39" s="445"/>
      <c r="AGS39" s="445"/>
      <c r="AGT39" s="445"/>
      <c r="AGU39" s="445"/>
      <c r="AGV39" s="445"/>
      <c r="AGW39" s="445"/>
      <c r="AGX39" s="445"/>
      <c r="AGY39" s="445"/>
      <c r="AGZ39" s="445"/>
      <c r="AHA39" s="445"/>
      <c r="AHB39" s="445"/>
      <c r="AHC39" s="445"/>
      <c r="AHD39" s="445"/>
      <c r="AHE39" s="445"/>
      <c r="AHF39" s="445"/>
      <c r="AHG39" s="445"/>
      <c r="AHH39" s="445"/>
      <c r="AHI39" s="445"/>
      <c r="AHJ39" s="445"/>
      <c r="AHK39" s="445"/>
      <c r="AHL39" s="445"/>
      <c r="AHM39" s="445"/>
      <c r="AHN39" s="445"/>
      <c r="AHO39" s="445"/>
      <c r="AHP39" s="445"/>
      <c r="AHQ39" s="445"/>
      <c r="AHR39" s="445"/>
      <c r="AHS39" s="445"/>
      <c r="AHT39" s="445"/>
      <c r="AHU39" s="445"/>
      <c r="AHV39" s="445"/>
      <c r="AHW39" s="445"/>
      <c r="AHX39" s="445"/>
      <c r="AHY39" s="445"/>
      <c r="AHZ39" s="445"/>
      <c r="AIA39" s="445"/>
      <c r="AIB39" s="445"/>
      <c r="AIC39" s="445"/>
      <c r="AID39" s="445"/>
      <c r="AIE39" s="445"/>
      <c r="AIF39" s="445"/>
      <c r="AIG39" s="445"/>
      <c r="AIH39" s="445"/>
      <c r="AII39" s="445"/>
      <c r="AIJ39" s="445"/>
      <c r="AIK39" s="445"/>
      <c r="AIL39" s="445"/>
      <c r="AIM39" s="445"/>
      <c r="AIN39" s="445"/>
      <c r="AIO39" s="445"/>
      <c r="AIP39" s="445"/>
      <c r="AIQ39" s="445"/>
      <c r="AIR39" s="445"/>
      <c r="AIS39" s="445"/>
      <c r="AIT39" s="445"/>
      <c r="AIU39" s="445"/>
      <c r="AIV39" s="445"/>
      <c r="AIW39" s="445"/>
      <c r="AIX39" s="445"/>
      <c r="AIY39" s="445"/>
      <c r="AIZ39" s="445"/>
      <c r="AJA39" s="445"/>
      <c r="AJB39" s="445"/>
      <c r="AJC39" s="445"/>
      <c r="AJD39" s="445"/>
      <c r="AJE39" s="445"/>
      <c r="AJF39" s="445"/>
      <c r="AJG39" s="445"/>
      <c r="AJH39" s="445"/>
      <c r="AJI39" s="445"/>
      <c r="AJJ39" s="445"/>
      <c r="AJK39" s="445"/>
      <c r="AJL39" s="445"/>
      <c r="AJM39" s="445"/>
      <c r="AJN39" s="445"/>
      <c r="AJO39" s="445"/>
      <c r="AJP39" s="445"/>
      <c r="AJQ39" s="445"/>
      <c r="AJR39" s="445"/>
      <c r="AJS39" s="445"/>
      <c r="AJT39" s="445"/>
      <c r="AJU39" s="445"/>
      <c r="AJV39" s="445"/>
      <c r="AJW39" s="445"/>
      <c r="AJX39" s="445"/>
      <c r="AJY39" s="445"/>
      <c r="AJZ39" s="445"/>
      <c r="AKA39" s="445"/>
      <c r="AKB39" s="445"/>
      <c r="AKC39" s="445"/>
      <c r="AKD39" s="445"/>
      <c r="AKE39" s="445"/>
      <c r="AKF39" s="445"/>
      <c r="AKG39" s="445"/>
      <c r="AKH39" s="445"/>
      <c r="AKI39" s="445"/>
      <c r="AKJ39" s="445"/>
      <c r="AKK39" s="445"/>
      <c r="AKL39" s="445"/>
      <c r="AKM39" s="445"/>
      <c r="AKN39" s="445"/>
      <c r="AKO39" s="445"/>
      <c r="AKP39" s="445"/>
      <c r="AKQ39" s="445"/>
      <c r="AKR39" s="445"/>
      <c r="AKS39" s="445"/>
      <c r="AKT39" s="445"/>
      <c r="AKU39" s="445"/>
      <c r="AKV39" s="445"/>
      <c r="AKW39" s="445"/>
      <c r="AKX39" s="445"/>
      <c r="AKY39" s="445"/>
      <c r="AKZ39" s="445"/>
      <c r="ALA39" s="445"/>
      <c r="ALB39" s="445"/>
      <c r="ALC39" s="445"/>
      <c r="ALD39" s="445"/>
      <c r="ALE39" s="445"/>
      <c r="ALF39" s="445"/>
      <c r="ALG39" s="445"/>
      <c r="ALH39" s="445"/>
      <c r="ALI39" s="445"/>
      <c r="ALJ39" s="445"/>
      <c r="ALK39" s="445"/>
      <c r="ALL39" s="445"/>
      <c r="ALM39" s="445"/>
      <c r="ALN39" s="445"/>
      <c r="ALO39" s="445"/>
      <c r="ALP39" s="445"/>
      <c r="ALQ39" s="445"/>
      <c r="ALR39" s="445"/>
      <c r="ALS39" s="445"/>
      <c r="ALT39" s="445"/>
      <c r="ALU39" s="445"/>
      <c r="ALV39" s="445"/>
      <c r="ALW39" s="445"/>
      <c r="ALX39" s="445"/>
      <c r="ALY39" s="445"/>
      <c r="ALZ39" s="445"/>
      <c r="AMA39" s="445"/>
      <c r="AMB39" s="445"/>
      <c r="AMC39" s="445"/>
      <c r="AMD39" s="445"/>
      <c r="AME39" s="445"/>
      <c r="AMF39" s="445"/>
      <c r="AMG39" s="445"/>
      <c r="AMH39" s="445"/>
      <c r="AMI39" s="445"/>
      <c r="AMJ39" s="445"/>
      <c r="AMK39" s="445"/>
    </row>
    <row r="40" spans="1:1025">
      <c r="A40" s="465" t="s">
        <v>278</v>
      </c>
      <c r="B40" s="781"/>
      <c r="C40" s="461"/>
      <c r="D40" s="781"/>
      <c r="E40" s="461"/>
      <c r="F40" s="781"/>
      <c r="G40" s="461"/>
      <c r="H40" s="781"/>
      <c r="I40" s="461"/>
      <c r="J40" s="781"/>
      <c r="K40" s="461"/>
      <c r="L40" s="781"/>
      <c r="M40" s="461"/>
      <c r="N40" s="781"/>
      <c r="O40" s="461"/>
      <c r="P40" s="781"/>
      <c r="Q40" s="461"/>
      <c r="R40" s="781"/>
      <c r="S40" s="461"/>
      <c r="T40" s="781"/>
      <c r="U40" s="461"/>
      <c r="V40" s="781"/>
      <c r="W40" s="461"/>
      <c r="X40" s="781"/>
      <c r="Y40" s="461"/>
      <c r="Z40" s="786"/>
      <c r="AA40" s="467">
        <f>C40+E40+G40+I40+K40+M40+O40+Q40+S40+U40+W40+Y40</f>
        <v>0</v>
      </c>
      <c r="AB40" s="468"/>
      <c r="AC40" s="468"/>
      <c r="AD40" s="470">
        <f>AC40</f>
        <v>0</v>
      </c>
    </row>
    <row r="41" spans="1:1025">
      <c r="A41" s="471" t="s">
        <v>279</v>
      </c>
      <c r="B41" s="472">
        <f>B35</f>
        <v>0</v>
      </c>
      <c r="C41" s="472">
        <f>SUM(C35:C40)</f>
        <v>0</v>
      </c>
      <c r="D41" s="472">
        <f>D35</f>
        <v>0</v>
      </c>
      <c r="E41" s="472">
        <f>SUM(E35:E40)</f>
        <v>0</v>
      </c>
      <c r="F41" s="472">
        <f>F35</f>
        <v>0</v>
      </c>
      <c r="G41" s="472">
        <f>SUM(G35:G40)</f>
        <v>0</v>
      </c>
      <c r="H41" s="472">
        <f>H35</f>
        <v>0</v>
      </c>
      <c r="I41" s="472">
        <f>SUM(I35:I40)</f>
        <v>0</v>
      </c>
      <c r="J41" s="472">
        <f>J35</f>
        <v>0</v>
      </c>
      <c r="K41" s="472">
        <f>SUM(K35:K40)</f>
        <v>0</v>
      </c>
      <c r="L41" s="472">
        <f>L35</f>
        <v>0</v>
      </c>
      <c r="M41" s="472">
        <f>SUM(M35:M40)</f>
        <v>0</v>
      </c>
      <c r="N41" s="472">
        <f>N35</f>
        <v>0</v>
      </c>
      <c r="O41" s="472">
        <f>SUM(O35:O40)</f>
        <v>0</v>
      </c>
      <c r="P41" s="472">
        <f>P35</f>
        <v>0</v>
      </c>
      <c r="Q41" s="472">
        <f>SUM(Q35:Q40)</f>
        <v>0</v>
      </c>
      <c r="R41" s="472">
        <f>R35</f>
        <v>0</v>
      </c>
      <c r="S41" s="472">
        <f>SUM(S35:S40)</f>
        <v>0</v>
      </c>
      <c r="T41" s="472">
        <f>T35</f>
        <v>0</v>
      </c>
      <c r="U41" s="472">
        <f>SUM(U35:U40)</f>
        <v>0</v>
      </c>
      <c r="V41" s="472">
        <f>V35</f>
        <v>0</v>
      </c>
      <c r="W41" s="472">
        <f>SUM(W35:W40)</f>
        <v>0</v>
      </c>
      <c r="X41" s="472">
        <f>X35</f>
        <v>0</v>
      </c>
      <c r="Y41" s="472">
        <f>SUM(Y35:Y40)</f>
        <v>0</v>
      </c>
      <c r="Z41" s="472">
        <f>Z35</f>
        <v>0</v>
      </c>
      <c r="AA41" s="474">
        <f>SUM(AA34:AA40)</f>
        <v>0</v>
      </c>
      <c r="AB41" s="472">
        <f>AB35</f>
        <v>0</v>
      </c>
      <c r="AC41" s="474"/>
      <c r="AD41" s="475">
        <f>SUM(AD34:AD40)</f>
        <v>0</v>
      </c>
    </row>
    <row r="42" spans="1:1025">
      <c r="A42" s="478" t="s">
        <v>285</v>
      </c>
      <c r="B42" s="456"/>
      <c r="C42" s="456"/>
      <c r="D42" s="456"/>
      <c r="E42" s="456"/>
      <c r="F42" s="456"/>
      <c r="G42" s="456"/>
      <c r="H42" s="456"/>
      <c r="I42" s="456"/>
      <c r="J42" s="456"/>
      <c r="K42" s="456"/>
      <c r="L42" s="456"/>
      <c r="M42" s="456"/>
      <c r="N42" s="456"/>
      <c r="O42" s="456"/>
      <c r="P42" s="456"/>
      <c r="Q42" s="456"/>
      <c r="R42" s="456"/>
      <c r="S42" s="456"/>
      <c r="T42" s="456"/>
      <c r="U42" s="456"/>
      <c r="V42" s="456"/>
      <c r="W42" s="456"/>
      <c r="X42" s="456"/>
      <c r="Y42" s="457"/>
      <c r="Z42" s="458"/>
      <c r="AA42" s="458"/>
      <c r="AB42" s="456"/>
      <c r="AC42" s="456"/>
      <c r="AD42" s="459"/>
    </row>
    <row r="43" spans="1:1025" ht="14.25" customHeight="1">
      <c r="A43" s="460" t="s">
        <v>276</v>
      </c>
      <c r="B43" s="778"/>
      <c r="C43" s="461"/>
      <c r="D43" s="778"/>
      <c r="E43" s="461"/>
      <c r="F43" s="778"/>
      <c r="G43" s="461"/>
      <c r="H43" s="778"/>
      <c r="I43" s="461"/>
      <c r="J43" s="778"/>
      <c r="K43" s="461"/>
      <c r="L43" s="778"/>
      <c r="M43" s="461"/>
      <c r="N43" s="778"/>
      <c r="O43" s="461"/>
      <c r="P43" s="778"/>
      <c r="Q43" s="461"/>
      <c r="R43" s="778"/>
      <c r="S43" s="461"/>
      <c r="T43" s="778"/>
      <c r="U43" s="461"/>
      <c r="V43" s="778"/>
      <c r="W43" s="461"/>
      <c r="X43" s="778"/>
      <c r="Y43" s="461"/>
      <c r="Z43" s="779">
        <f>B43+D43+F43+H43+J43+L43+N43+P43+R43+T43+V43+X43</f>
        <v>0</v>
      </c>
      <c r="AA43" s="462">
        <f>C43+E43+G43+I43+K43+M43+O43+Q43+S43+U43+W43+Y43</f>
        <v>0</v>
      </c>
      <c r="AB43" s="778"/>
      <c r="AC43" s="461"/>
      <c r="AD43" s="463">
        <f>AB43*AC43</f>
        <v>0</v>
      </c>
    </row>
    <row r="44" spans="1:1025">
      <c r="A44" s="464" t="s">
        <v>277</v>
      </c>
      <c r="B44" s="778"/>
      <c r="C44" s="461"/>
      <c r="D44" s="778"/>
      <c r="E44" s="461"/>
      <c r="F44" s="778"/>
      <c r="G44" s="461"/>
      <c r="H44" s="778"/>
      <c r="I44" s="461"/>
      <c r="J44" s="778"/>
      <c r="K44" s="461"/>
      <c r="L44" s="778"/>
      <c r="M44" s="461"/>
      <c r="N44" s="778"/>
      <c r="O44" s="461"/>
      <c r="P44" s="778"/>
      <c r="Q44" s="461"/>
      <c r="R44" s="778"/>
      <c r="S44" s="461"/>
      <c r="T44" s="778"/>
      <c r="U44" s="461"/>
      <c r="V44" s="778"/>
      <c r="W44" s="461"/>
      <c r="X44" s="778"/>
      <c r="Y44" s="461"/>
      <c r="Z44" s="779"/>
      <c r="AA44" s="462">
        <f>C44+E44+G44+I44+K44+M44+O44+Q44+S44+U44+W44+Y44</f>
        <v>0</v>
      </c>
      <c r="AB44" s="778"/>
      <c r="AC44" s="461"/>
      <c r="AD44" s="463">
        <f>AB44*AC44</f>
        <v>0</v>
      </c>
    </row>
    <row r="45" spans="1:1025">
      <c r="A45" s="465" t="s">
        <v>546</v>
      </c>
      <c r="B45" s="778"/>
      <c r="C45" s="461"/>
      <c r="D45" s="778"/>
      <c r="E45" s="461"/>
      <c r="F45" s="778"/>
      <c r="G45" s="461"/>
      <c r="H45" s="778"/>
      <c r="I45" s="461"/>
      <c r="J45" s="778"/>
      <c r="K45" s="461"/>
      <c r="L45" s="778"/>
      <c r="M45" s="461"/>
      <c r="N45" s="778"/>
      <c r="O45" s="461"/>
      <c r="P45" s="778"/>
      <c r="Q45" s="461"/>
      <c r="R45" s="778"/>
      <c r="S45" s="461"/>
      <c r="T45" s="778"/>
      <c r="U45" s="461"/>
      <c r="V45" s="778"/>
      <c r="W45" s="461"/>
      <c r="X45" s="778"/>
      <c r="Y45" s="461"/>
      <c r="Z45" s="779"/>
      <c r="AA45" s="462">
        <f>C45+E45+G45+I45+K45+M45+O45+Q45+S45+U45+W45+Y45</f>
        <v>0</v>
      </c>
      <c r="AB45" s="778"/>
      <c r="AC45" s="461"/>
      <c r="AD45" s="463">
        <f>AB45*AC45</f>
        <v>0</v>
      </c>
    </row>
    <row r="46" spans="1:1025">
      <c r="A46" s="465" t="s">
        <v>547</v>
      </c>
      <c r="B46" s="778"/>
      <c r="C46" s="461"/>
      <c r="D46" s="778"/>
      <c r="E46" s="461"/>
      <c r="F46" s="778"/>
      <c r="G46" s="461"/>
      <c r="H46" s="778"/>
      <c r="I46" s="461"/>
      <c r="J46" s="778"/>
      <c r="K46" s="461"/>
      <c r="L46" s="778"/>
      <c r="M46" s="461"/>
      <c r="N46" s="778"/>
      <c r="O46" s="461"/>
      <c r="P46" s="778"/>
      <c r="Q46" s="461"/>
      <c r="R46" s="778"/>
      <c r="S46" s="461"/>
      <c r="T46" s="778"/>
      <c r="U46" s="461"/>
      <c r="V46" s="778"/>
      <c r="W46" s="461"/>
      <c r="X46" s="778"/>
      <c r="Y46" s="461"/>
      <c r="Z46" s="779"/>
      <c r="AA46" s="462">
        <f>C46+E46+G46+I46+K46+M46+O46+Q46+S46+U46+W46+Y46</f>
        <v>0</v>
      </c>
      <c r="AB46" s="778"/>
      <c r="AC46" s="461"/>
      <c r="AD46" s="463">
        <f>AB46*AC46</f>
        <v>0</v>
      </c>
    </row>
    <row r="47" spans="1:1025">
      <c r="A47" s="465" t="s">
        <v>329</v>
      </c>
      <c r="B47" s="780"/>
      <c r="C47" s="461"/>
      <c r="D47" s="780"/>
      <c r="E47" s="461"/>
      <c r="F47" s="780"/>
      <c r="G47" s="461"/>
      <c r="H47" s="780"/>
      <c r="I47" s="461"/>
      <c r="J47" s="780"/>
      <c r="K47" s="461"/>
      <c r="L47" s="780"/>
      <c r="M47" s="461"/>
      <c r="N47" s="780"/>
      <c r="O47" s="461"/>
      <c r="P47" s="780"/>
      <c r="Q47" s="461"/>
      <c r="R47" s="780"/>
      <c r="S47" s="461"/>
      <c r="T47" s="780"/>
      <c r="U47" s="461"/>
      <c r="V47" s="780"/>
      <c r="W47" s="461"/>
      <c r="X47" s="780"/>
      <c r="Y47" s="461"/>
      <c r="Z47" s="785"/>
      <c r="AA47" s="462">
        <f>C47+E47+G47+I47+K47+M47+O47+Q47+S47+U47+W47+Y47</f>
        <v>0</v>
      </c>
      <c r="AB47" s="525"/>
      <c r="AC47" s="468"/>
      <c r="AD47" s="470"/>
      <c r="AE47" s="445"/>
      <c r="AF47" s="445"/>
      <c r="AG47" s="445"/>
      <c r="AH47" s="445"/>
      <c r="AI47" s="445"/>
      <c r="AJ47" s="445"/>
      <c r="AK47" s="445"/>
      <c r="AL47" s="445"/>
      <c r="AM47" s="445"/>
      <c r="AN47" s="445"/>
      <c r="AO47" s="445"/>
      <c r="AP47" s="445"/>
      <c r="AQ47" s="445"/>
      <c r="AR47" s="445"/>
      <c r="AS47" s="445"/>
      <c r="AT47" s="445"/>
      <c r="AU47" s="445"/>
      <c r="AV47" s="445"/>
      <c r="AW47" s="445"/>
      <c r="AX47" s="445"/>
      <c r="AY47" s="445"/>
      <c r="AZ47" s="445"/>
      <c r="BA47" s="445"/>
      <c r="BB47" s="445"/>
      <c r="BC47" s="445"/>
      <c r="BD47" s="445"/>
      <c r="BE47" s="445"/>
      <c r="BF47" s="445"/>
      <c r="BG47" s="445"/>
      <c r="BH47" s="445"/>
      <c r="BI47" s="445"/>
      <c r="BJ47" s="445"/>
      <c r="BK47" s="445"/>
      <c r="BL47" s="445"/>
      <c r="BM47" s="445"/>
      <c r="BN47" s="445"/>
      <c r="BO47" s="445"/>
      <c r="BP47" s="445"/>
      <c r="BQ47" s="445"/>
      <c r="BR47" s="445"/>
      <c r="BS47" s="445"/>
      <c r="BT47" s="445"/>
      <c r="BU47" s="445"/>
      <c r="BV47" s="445"/>
      <c r="BW47" s="445"/>
      <c r="BX47" s="445"/>
      <c r="BY47" s="445"/>
      <c r="BZ47" s="445"/>
      <c r="CA47" s="445"/>
      <c r="CB47" s="445"/>
      <c r="CC47" s="445"/>
      <c r="CD47" s="445"/>
      <c r="CE47" s="445"/>
      <c r="CF47" s="445"/>
      <c r="CG47" s="445"/>
      <c r="CH47" s="445"/>
      <c r="CI47" s="445"/>
      <c r="CJ47" s="445"/>
      <c r="CK47" s="445"/>
      <c r="CL47" s="445"/>
      <c r="CM47" s="445"/>
      <c r="CN47" s="445"/>
      <c r="CO47" s="445"/>
      <c r="CP47" s="445"/>
      <c r="CQ47" s="445"/>
      <c r="CR47" s="445"/>
      <c r="CS47" s="445"/>
      <c r="CT47" s="445"/>
      <c r="CU47" s="445"/>
      <c r="CV47" s="445"/>
      <c r="CW47" s="445"/>
      <c r="CX47" s="445"/>
      <c r="CY47" s="445"/>
      <c r="CZ47" s="445"/>
      <c r="DA47" s="445"/>
      <c r="DB47" s="445"/>
      <c r="DC47" s="445"/>
      <c r="DD47" s="445"/>
      <c r="DE47" s="445"/>
      <c r="DF47" s="445"/>
      <c r="DG47" s="445"/>
      <c r="DH47" s="445"/>
      <c r="DI47" s="445"/>
      <c r="DJ47" s="445"/>
      <c r="DK47" s="445"/>
      <c r="DL47" s="445"/>
      <c r="DM47" s="445"/>
      <c r="DN47" s="445"/>
      <c r="DO47" s="445"/>
      <c r="DP47" s="445"/>
      <c r="DQ47" s="445"/>
      <c r="DR47" s="445"/>
      <c r="DS47" s="445"/>
      <c r="DT47" s="445"/>
      <c r="DU47" s="445"/>
      <c r="DV47" s="445"/>
      <c r="DW47" s="445"/>
      <c r="DX47" s="445"/>
      <c r="DY47" s="445"/>
      <c r="DZ47" s="445"/>
      <c r="EA47" s="445"/>
      <c r="EB47" s="445"/>
      <c r="EC47" s="445"/>
      <c r="ED47" s="445"/>
      <c r="EE47" s="445"/>
      <c r="EF47" s="445"/>
      <c r="EG47" s="445"/>
      <c r="EH47" s="445"/>
      <c r="EI47" s="445"/>
      <c r="EJ47" s="445"/>
      <c r="EK47" s="445"/>
      <c r="EL47" s="445"/>
      <c r="EM47" s="445"/>
      <c r="EN47" s="445"/>
      <c r="EO47" s="445"/>
      <c r="EP47" s="445"/>
      <c r="EQ47" s="445"/>
      <c r="ER47" s="445"/>
      <c r="ES47" s="445"/>
      <c r="ET47" s="445"/>
      <c r="EU47" s="445"/>
      <c r="EV47" s="445"/>
      <c r="EW47" s="445"/>
      <c r="EX47" s="445"/>
      <c r="EY47" s="445"/>
      <c r="EZ47" s="445"/>
      <c r="FA47" s="445"/>
      <c r="FB47" s="445"/>
      <c r="FC47" s="445"/>
      <c r="FD47" s="445"/>
      <c r="FE47" s="445"/>
      <c r="FF47" s="445"/>
      <c r="FG47" s="445"/>
      <c r="FH47" s="445"/>
      <c r="FI47" s="445"/>
      <c r="FJ47" s="445"/>
      <c r="FK47" s="445"/>
      <c r="FL47" s="445"/>
      <c r="FM47" s="445"/>
      <c r="FN47" s="445"/>
      <c r="FO47" s="445"/>
      <c r="FP47" s="445"/>
      <c r="FQ47" s="445"/>
      <c r="FR47" s="445"/>
      <c r="FS47" s="445"/>
      <c r="FT47" s="445"/>
      <c r="FU47" s="445"/>
      <c r="FV47" s="445"/>
      <c r="FW47" s="445"/>
      <c r="FX47" s="445"/>
      <c r="FY47" s="445"/>
      <c r="FZ47" s="445"/>
      <c r="GA47" s="445"/>
      <c r="GB47" s="445"/>
      <c r="GC47" s="445"/>
      <c r="GD47" s="445"/>
      <c r="GE47" s="445"/>
      <c r="GF47" s="445"/>
      <c r="GG47" s="445"/>
      <c r="GH47" s="445"/>
      <c r="GI47" s="445"/>
      <c r="GJ47" s="445"/>
      <c r="GK47" s="445"/>
      <c r="GL47" s="445"/>
      <c r="GM47" s="445"/>
      <c r="GN47" s="445"/>
      <c r="GO47" s="445"/>
      <c r="GP47" s="445"/>
      <c r="GQ47" s="445"/>
      <c r="GR47" s="445"/>
      <c r="GS47" s="445"/>
      <c r="GT47" s="445"/>
      <c r="GU47" s="445"/>
      <c r="GV47" s="445"/>
      <c r="GW47" s="445"/>
      <c r="GX47" s="445"/>
      <c r="GY47" s="445"/>
      <c r="GZ47" s="445"/>
      <c r="HA47" s="445"/>
      <c r="HB47" s="445"/>
      <c r="HC47" s="445"/>
      <c r="HD47" s="445"/>
      <c r="HE47" s="445"/>
      <c r="HF47" s="445"/>
      <c r="HG47" s="445"/>
      <c r="HH47" s="445"/>
      <c r="HI47" s="445"/>
      <c r="HJ47" s="445"/>
      <c r="HK47" s="445"/>
      <c r="HL47" s="445"/>
      <c r="HM47" s="445"/>
      <c r="HN47" s="445"/>
      <c r="HO47" s="445"/>
      <c r="HP47" s="445"/>
      <c r="HQ47" s="445"/>
      <c r="HR47" s="445"/>
      <c r="HS47" s="445"/>
      <c r="HT47" s="445"/>
      <c r="HU47" s="445"/>
      <c r="HV47" s="445"/>
      <c r="HW47" s="445"/>
      <c r="HX47" s="445"/>
      <c r="HY47" s="445"/>
      <c r="HZ47" s="445"/>
      <c r="IA47" s="445"/>
      <c r="IB47" s="445"/>
      <c r="IC47" s="445"/>
      <c r="ID47" s="445"/>
      <c r="IE47" s="445"/>
      <c r="IF47" s="445"/>
      <c r="IG47" s="445"/>
      <c r="IH47" s="445"/>
      <c r="II47" s="445"/>
      <c r="IJ47" s="445"/>
      <c r="IK47" s="445"/>
      <c r="IL47" s="445"/>
      <c r="IM47" s="445"/>
      <c r="IN47" s="445"/>
      <c r="IO47" s="445"/>
      <c r="IP47" s="445"/>
      <c r="IQ47" s="445"/>
      <c r="IR47" s="445"/>
      <c r="IS47" s="445"/>
      <c r="IT47" s="445"/>
      <c r="IU47" s="445"/>
      <c r="IV47" s="445"/>
      <c r="IW47" s="445"/>
      <c r="IX47" s="445"/>
      <c r="IY47" s="445"/>
      <c r="IZ47" s="445"/>
      <c r="JA47" s="445"/>
      <c r="JB47" s="445"/>
      <c r="JC47" s="445"/>
      <c r="JD47" s="445"/>
      <c r="JE47" s="445"/>
      <c r="JF47" s="445"/>
      <c r="JG47" s="445"/>
      <c r="JH47" s="445"/>
      <c r="JI47" s="445"/>
      <c r="JJ47" s="445"/>
      <c r="JK47" s="445"/>
      <c r="JL47" s="445"/>
      <c r="JM47" s="445"/>
      <c r="JN47" s="445"/>
      <c r="JO47" s="445"/>
      <c r="JP47" s="445"/>
      <c r="JQ47" s="445"/>
      <c r="JR47" s="445"/>
      <c r="JS47" s="445"/>
      <c r="JT47" s="445"/>
      <c r="JU47" s="445"/>
      <c r="JV47" s="445"/>
      <c r="JW47" s="445"/>
      <c r="JX47" s="445"/>
      <c r="JY47" s="445"/>
      <c r="JZ47" s="445"/>
      <c r="KA47" s="445"/>
      <c r="KB47" s="445"/>
      <c r="KC47" s="445"/>
      <c r="KD47" s="445"/>
      <c r="KE47" s="445"/>
      <c r="KF47" s="445"/>
      <c r="KG47" s="445"/>
      <c r="KH47" s="445"/>
      <c r="KI47" s="445"/>
      <c r="KJ47" s="445"/>
      <c r="KK47" s="445"/>
      <c r="KL47" s="445"/>
      <c r="KM47" s="445"/>
      <c r="KN47" s="445"/>
      <c r="KO47" s="445"/>
      <c r="KP47" s="445"/>
      <c r="KQ47" s="445"/>
      <c r="KR47" s="445"/>
      <c r="KS47" s="445"/>
      <c r="KT47" s="445"/>
      <c r="KU47" s="445"/>
      <c r="KV47" s="445"/>
      <c r="KW47" s="445"/>
      <c r="KX47" s="445"/>
      <c r="KY47" s="445"/>
      <c r="KZ47" s="445"/>
      <c r="LA47" s="445"/>
      <c r="LB47" s="445"/>
      <c r="LC47" s="445"/>
      <c r="LD47" s="445"/>
      <c r="LE47" s="445"/>
      <c r="LF47" s="445"/>
      <c r="LG47" s="445"/>
      <c r="LH47" s="445"/>
      <c r="LI47" s="445"/>
      <c r="LJ47" s="445"/>
      <c r="LK47" s="445"/>
      <c r="LL47" s="445"/>
      <c r="LM47" s="445"/>
      <c r="LN47" s="445"/>
      <c r="LO47" s="445"/>
      <c r="LP47" s="445"/>
      <c r="LQ47" s="445"/>
      <c r="LR47" s="445"/>
      <c r="LS47" s="445"/>
      <c r="LT47" s="445"/>
      <c r="LU47" s="445"/>
      <c r="LV47" s="445"/>
      <c r="LW47" s="445"/>
      <c r="LX47" s="445"/>
      <c r="LY47" s="445"/>
      <c r="LZ47" s="445"/>
      <c r="MA47" s="445"/>
      <c r="MB47" s="445"/>
      <c r="MC47" s="445"/>
      <c r="MD47" s="445"/>
      <c r="ME47" s="445"/>
      <c r="MF47" s="445"/>
      <c r="MG47" s="445"/>
      <c r="MH47" s="445"/>
      <c r="MI47" s="445"/>
      <c r="MJ47" s="445"/>
      <c r="MK47" s="445"/>
      <c r="ML47" s="445"/>
      <c r="MM47" s="445"/>
      <c r="MN47" s="445"/>
      <c r="MO47" s="445"/>
      <c r="MP47" s="445"/>
      <c r="MQ47" s="445"/>
      <c r="MR47" s="445"/>
      <c r="MS47" s="445"/>
      <c r="MT47" s="445"/>
      <c r="MU47" s="445"/>
      <c r="MV47" s="445"/>
      <c r="MW47" s="445"/>
      <c r="MX47" s="445"/>
      <c r="MY47" s="445"/>
      <c r="MZ47" s="445"/>
      <c r="NA47" s="445"/>
      <c r="NB47" s="445"/>
      <c r="NC47" s="445"/>
      <c r="ND47" s="445"/>
      <c r="NE47" s="445"/>
      <c r="NF47" s="445"/>
      <c r="NG47" s="445"/>
      <c r="NH47" s="445"/>
      <c r="NI47" s="445"/>
      <c r="NJ47" s="445"/>
      <c r="NK47" s="445"/>
      <c r="NL47" s="445"/>
      <c r="NM47" s="445"/>
      <c r="NN47" s="445"/>
      <c r="NO47" s="445"/>
      <c r="NP47" s="445"/>
      <c r="NQ47" s="445"/>
      <c r="NR47" s="445"/>
      <c r="NS47" s="445"/>
      <c r="NT47" s="445"/>
      <c r="NU47" s="445"/>
      <c r="NV47" s="445"/>
      <c r="NW47" s="445"/>
      <c r="NX47" s="445"/>
      <c r="NY47" s="445"/>
      <c r="NZ47" s="445"/>
      <c r="OA47" s="445"/>
      <c r="OB47" s="445"/>
      <c r="OC47" s="445"/>
      <c r="OD47" s="445"/>
      <c r="OE47" s="445"/>
      <c r="OF47" s="445"/>
      <c r="OG47" s="445"/>
      <c r="OH47" s="445"/>
      <c r="OI47" s="445"/>
      <c r="OJ47" s="445"/>
      <c r="OK47" s="445"/>
      <c r="OL47" s="445"/>
      <c r="OM47" s="445"/>
      <c r="ON47" s="445"/>
      <c r="OO47" s="445"/>
      <c r="OP47" s="445"/>
      <c r="OQ47" s="445"/>
      <c r="OR47" s="445"/>
      <c r="OS47" s="445"/>
      <c r="OT47" s="445"/>
      <c r="OU47" s="445"/>
      <c r="OV47" s="445"/>
      <c r="OW47" s="445"/>
      <c r="OX47" s="445"/>
      <c r="OY47" s="445"/>
      <c r="OZ47" s="445"/>
      <c r="PA47" s="445"/>
      <c r="PB47" s="445"/>
      <c r="PC47" s="445"/>
      <c r="PD47" s="445"/>
      <c r="PE47" s="445"/>
      <c r="PF47" s="445"/>
      <c r="PG47" s="445"/>
      <c r="PH47" s="445"/>
      <c r="PI47" s="445"/>
      <c r="PJ47" s="445"/>
      <c r="PK47" s="445"/>
      <c r="PL47" s="445"/>
      <c r="PM47" s="445"/>
      <c r="PN47" s="445"/>
      <c r="PO47" s="445"/>
      <c r="PP47" s="445"/>
      <c r="PQ47" s="445"/>
      <c r="PR47" s="445"/>
      <c r="PS47" s="445"/>
      <c r="PT47" s="445"/>
      <c r="PU47" s="445"/>
      <c r="PV47" s="445"/>
      <c r="PW47" s="445"/>
      <c r="PX47" s="445"/>
      <c r="PY47" s="445"/>
      <c r="PZ47" s="445"/>
      <c r="QA47" s="445"/>
      <c r="QB47" s="445"/>
      <c r="QC47" s="445"/>
      <c r="QD47" s="445"/>
      <c r="QE47" s="445"/>
      <c r="QF47" s="445"/>
      <c r="QG47" s="445"/>
      <c r="QH47" s="445"/>
      <c r="QI47" s="445"/>
      <c r="QJ47" s="445"/>
      <c r="QK47" s="445"/>
      <c r="QL47" s="445"/>
      <c r="QM47" s="445"/>
      <c r="QN47" s="445"/>
      <c r="QO47" s="445"/>
      <c r="QP47" s="445"/>
      <c r="QQ47" s="445"/>
      <c r="QR47" s="445"/>
      <c r="QS47" s="445"/>
      <c r="QT47" s="445"/>
      <c r="QU47" s="445"/>
      <c r="QV47" s="445"/>
      <c r="QW47" s="445"/>
      <c r="QX47" s="445"/>
      <c r="QY47" s="445"/>
      <c r="QZ47" s="445"/>
      <c r="RA47" s="445"/>
      <c r="RB47" s="445"/>
      <c r="RC47" s="445"/>
      <c r="RD47" s="445"/>
      <c r="RE47" s="445"/>
      <c r="RF47" s="445"/>
      <c r="RG47" s="445"/>
      <c r="RH47" s="445"/>
      <c r="RI47" s="445"/>
      <c r="RJ47" s="445"/>
      <c r="RK47" s="445"/>
      <c r="RL47" s="445"/>
      <c r="RM47" s="445"/>
      <c r="RN47" s="445"/>
      <c r="RO47" s="445"/>
      <c r="RP47" s="445"/>
      <c r="RQ47" s="445"/>
      <c r="RR47" s="445"/>
      <c r="RS47" s="445"/>
      <c r="RT47" s="445"/>
      <c r="RU47" s="445"/>
      <c r="RV47" s="445"/>
      <c r="RW47" s="445"/>
      <c r="RX47" s="445"/>
      <c r="RY47" s="445"/>
      <c r="RZ47" s="445"/>
      <c r="SA47" s="445"/>
      <c r="SB47" s="445"/>
      <c r="SC47" s="445"/>
      <c r="SD47" s="445"/>
      <c r="SE47" s="445"/>
      <c r="SF47" s="445"/>
      <c r="SG47" s="445"/>
      <c r="SH47" s="445"/>
      <c r="SI47" s="445"/>
      <c r="SJ47" s="445"/>
      <c r="SK47" s="445"/>
      <c r="SL47" s="445"/>
      <c r="SM47" s="445"/>
      <c r="SN47" s="445"/>
      <c r="SO47" s="445"/>
      <c r="SP47" s="445"/>
      <c r="SQ47" s="445"/>
      <c r="SR47" s="445"/>
      <c r="SS47" s="445"/>
      <c r="ST47" s="445"/>
      <c r="SU47" s="445"/>
      <c r="SV47" s="445"/>
      <c r="SW47" s="445"/>
      <c r="SX47" s="445"/>
      <c r="SY47" s="445"/>
      <c r="SZ47" s="445"/>
      <c r="TA47" s="445"/>
      <c r="TB47" s="445"/>
      <c r="TC47" s="445"/>
      <c r="TD47" s="445"/>
      <c r="TE47" s="445"/>
      <c r="TF47" s="445"/>
      <c r="TG47" s="445"/>
      <c r="TH47" s="445"/>
      <c r="TI47" s="445"/>
      <c r="TJ47" s="445"/>
      <c r="TK47" s="445"/>
      <c r="TL47" s="445"/>
      <c r="TM47" s="445"/>
      <c r="TN47" s="445"/>
      <c r="TO47" s="445"/>
      <c r="TP47" s="445"/>
      <c r="TQ47" s="445"/>
      <c r="TR47" s="445"/>
      <c r="TS47" s="445"/>
      <c r="TT47" s="445"/>
      <c r="TU47" s="445"/>
      <c r="TV47" s="445"/>
      <c r="TW47" s="445"/>
      <c r="TX47" s="445"/>
      <c r="TY47" s="445"/>
      <c r="TZ47" s="445"/>
      <c r="UA47" s="445"/>
      <c r="UB47" s="445"/>
      <c r="UC47" s="445"/>
      <c r="UD47" s="445"/>
      <c r="UE47" s="445"/>
      <c r="UF47" s="445"/>
      <c r="UG47" s="445"/>
      <c r="UH47" s="445"/>
      <c r="UI47" s="445"/>
      <c r="UJ47" s="445"/>
      <c r="UK47" s="445"/>
      <c r="UL47" s="445"/>
      <c r="UM47" s="445"/>
      <c r="UN47" s="445"/>
      <c r="UO47" s="445"/>
      <c r="UP47" s="445"/>
      <c r="UQ47" s="445"/>
      <c r="UR47" s="445"/>
      <c r="US47" s="445"/>
      <c r="UT47" s="445"/>
      <c r="UU47" s="445"/>
      <c r="UV47" s="445"/>
      <c r="UW47" s="445"/>
      <c r="UX47" s="445"/>
      <c r="UY47" s="445"/>
      <c r="UZ47" s="445"/>
      <c r="VA47" s="445"/>
      <c r="VB47" s="445"/>
      <c r="VC47" s="445"/>
      <c r="VD47" s="445"/>
      <c r="VE47" s="445"/>
      <c r="VF47" s="445"/>
      <c r="VG47" s="445"/>
      <c r="VH47" s="445"/>
      <c r="VI47" s="445"/>
      <c r="VJ47" s="445"/>
      <c r="VK47" s="445"/>
      <c r="VL47" s="445"/>
      <c r="VM47" s="445"/>
      <c r="VN47" s="445"/>
      <c r="VO47" s="445"/>
      <c r="VP47" s="445"/>
      <c r="VQ47" s="445"/>
      <c r="VR47" s="445"/>
      <c r="VS47" s="445"/>
      <c r="VT47" s="445"/>
      <c r="VU47" s="445"/>
      <c r="VV47" s="445"/>
      <c r="VW47" s="445"/>
      <c r="VX47" s="445"/>
      <c r="VY47" s="445"/>
      <c r="VZ47" s="445"/>
      <c r="WA47" s="445"/>
      <c r="WB47" s="445"/>
      <c r="WC47" s="445"/>
      <c r="WD47" s="445"/>
      <c r="WE47" s="445"/>
      <c r="WF47" s="445"/>
      <c r="WG47" s="445"/>
      <c r="WH47" s="445"/>
      <c r="WI47" s="445"/>
      <c r="WJ47" s="445"/>
      <c r="WK47" s="445"/>
      <c r="WL47" s="445"/>
      <c r="WM47" s="445"/>
      <c r="WN47" s="445"/>
      <c r="WO47" s="445"/>
      <c r="WP47" s="445"/>
      <c r="WQ47" s="445"/>
      <c r="WR47" s="445"/>
      <c r="WS47" s="445"/>
      <c r="WT47" s="445"/>
      <c r="WU47" s="445"/>
      <c r="WV47" s="445"/>
      <c r="WW47" s="445"/>
      <c r="WX47" s="445"/>
      <c r="WY47" s="445"/>
      <c r="WZ47" s="445"/>
      <c r="XA47" s="445"/>
      <c r="XB47" s="445"/>
      <c r="XC47" s="445"/>
      <c r="XD47" s="445"/>
      <c r="XE47" s="445"/>
      <c r="XF47" s="445"/>
      <c r="XG47" s="445"/>
      <c r="XH47" s="445"/>
      <c r="XI47" s="445"/>
      <c r="XJ47" s="445"/>
      <c r="XK47" s="445"/>
      <c r="XL47" s="445"/>
      <c r="XM47" s="445"/>
      <c r="XN47" s="445"/>
      <c r="XO47" s="445"/>
      <c r="XP47" s="445"/>
      <c r="XQ47" s="445"/>
      <c r="XR47" s="445"/>
      <c r="XS47" s="445"/>
      <c r="XT47" s="445"/>
      <c r="XU47" s="445"/>
      <c r="XV47" s="445"/>
      <c r="XW47" s="445"/>
      <c r="XX47" s="445"/>
      <c r="XY47" s="445"/>
      <c r="XZ47" s="445"/>
      <c r="YA47" s="445"/>
      <c r="YB47" s="445"/>
      <c r="YC47" s="445"/>
      <c r="YD47" s="445"/>
      <c r="YE47" s="445"/>
      <c r="YF47" s="445"/>
      <c r="YG47" s="445"/>
      <c r="YH47" s="445"/>
      <c r="YI47" s="445"/>
      <c r="YJ47" s="445"/>
      <c r="YK47" s="445"/>
      <c r="YL47" s="445"/>
      <c r="YM47" s="445"/>
      <c r="YN47" s="445"/>
      <c r="YO47" s="445"/>
      <c r="YP47" s="445"/>
      <c r="YQ47" s="445"/>
      <c r="YR47" s="445"/>
      <c r="YS47" s="445"/>
      <c r="YT47" s="445"/>
      <c r="YU47" s="445"/>
      <c r="YV47" s="445"/>
      <c r="YW47" s="445"/>
      <c r="YX47" s="445"/>
      <c r="YY47" s="445"/>
      <c r="YZ47" s="445"/>
      <c r="ZA47" s="445"/>
      <c r="ZB47" s="445"/>
      <c r="ZC47" s="445"/>
      <c r="ZD47" s="445"/>
      <c r="ZE47" s="445"/>
      <c r="ZF47" s="445"/>
      <c r="ZG47" s="445"/>
      <c r="ZH47" s="445"/>
      <c r="ZI47" s="445"/>
      <c r="ZJ47" s="445"/>
      <c r="ZK47" s="445"/>
      <c r="ZL47" s="445"/>
      <c r="ZM47" s="445"/>
      <c r="ZN47" s="445"/>
      <c r="ZO47" s="445"/>
      <c r="ZP47" s="445"/>
      <c r="ZQ47" s="445"/>
      <c r="ZR47" s="445"/>
      <c r="ZS47" s="445"/>
      <c r="ZT47" s="445"/>
      <c r="ZU47" s="445"/>
      <c r="ZV47" s="445"/>
      <c r="ZW47" s="445"/>
      <c r="ZX47" s="445"/>
      <c r="ZY47" s="445"/>
      <c r="ZZ47" s="445"/>
      <c r="AAA47" s="445"/>
      <c r="AAB47" s="445"/>
      <c r="AAC47" s="445"/>
      <c r="AAD47" s="445"/>
      <c r="AAE47" s="445"/>
      <c r="AAF47" s="445"/>
      <c r="AAG47" s="445"/>
      <c r="AAH47" s="445"/>
      <c r="AAI47" s="445"/>
      <c r="AAJ47" s="445"/>
      <c r="AAK47" s="445"/>
      <c r="AAL47" s="445"/>
      <c r="AAM47" s="445"/>
      <c r="AAN47" s="445"/>
      <c r="AAO47" s="445"/>
      <c r="AAP47" s="445"/>
      <c r="AAQ47" s="445"/>
      <c r="AAR47" s="445"/>
      <c r="AAS47" s="445"/>
      <c r="AAT47" s="445"/>
      <c r="AAU47" s="445"/>
      <c r="AAV47" s="445"/>
      <c r="AAW47" s="445"/>
      <c r="AAX47" s="445"/>
      <c r="AAY47" s="445"/>
      <c r="AAZ47" s="445"/>
      <c r="ABA47" s="445"/>
      <c r="ABB47" s="445"/>
      <c r="ABC47" s="445"/>
      <c r="ABD47" s="445"/>
      <c r="ABE47" s="445"/>
      <c r="ABF47" s="445"/>
      <c r="ABG47" s="445"/>
      <c r="ABH47" s="445"/>
      <c r="ABI47" s="445"/>
      <c r="ABJ47" s="445"/>
      <c r="ABK47" s="445"/>
      <c r="ABL47" s="445"/>
      <c r="ABM47" s="445"/>
      <c r="ABN47" s="445"/>
      <c r="ABO47" s="445"/>
      <c r="ABP47" s="445"/>
      <c r="ABQ47" s="445"/>
      <c r="ABR47" s="445"/>
      <c r="ABS47" s="445"/>
      <c r="ABT47" s="445"/>
      <c r="ABU47" s="445"/>
      <c r="ABV47" s="445"/>
      <c r="ABW47" s="445"/>
      <c r="ABX47" s="445"/>
      <c r="ABY47" s="445"/>
      <c r="ABZ47" s="445"/>
      <c r="ACA47" s="445"/>
      <c r="ACB47" s="445"/>
      <c r="ACC47" s="445"/>
      <c r="ACD47" s="445"/>
      <c r="ACE47" s="445"/>
      <c r="ACF47" s="445"/>
      <c r="ACG47" s="445"/>
      <c r="ACH47" s="445"/>
      <c r="ACI47" s="445"/>
      <c r="ACJ47" s="445"/>
      <c r="ACK47" s="445"/>
      <c r="ACL47" s="445"/>
      <c r="ACM47" s="445"/>
      <c r="ACN47" s="445"/>
      <c r="ACO47" s="445"/>
      <c r="ACP47" s="445"/>
      <c r="ACQ47" s="445"/>
      <c r="ACR47" s="445"/>
      <c r="ACS47" s="445"/>
      <c r="ACT47" s="445"/>
      <c r="ACU47" s="445"/>
      <c r="ACV47" s="445"/>
      <c r="ACW47" s="445"/>
      <c r="ACX47" s="445"/>
      <c r="ACY47" s="445"/>
      <c r="ACZ47" s="445"/>
      <c r="ADA47" s="445"/>
      <c r="ADB47" s="445"/>
      <c r="ADC47" s="445"/>
      <c r="ADD47" s="445"/>
      <c r="ADE47" s="445"/>
      <c r="ADF47" s="445"/>
      <c r="ADG47" s="445"/>
      <c r="ADH47" s="445"/>
      <c r="ADI47" s="445"/>
      <c r="ADJ47" s="445"/>
      <c r="ADK47" s="445"/>
      <c r="ADL47" s="445"/>
      <c r="ADM47" s="445"/>
      <c r="ADN47" s="445"/>
      <c r="ADO47" s="445"/>
      <c r="ADP47" s="445"/>
      <c r="ADQ47" s="445"/>
      <c r="ADR47" s="445"/>
      <c r="ADS47" s="445"/>
      <c r="ADT47" s="445"/>
      <c r="ADU47" s="445"/>
      <c r="ADV47" s="445"/>
      <c r="ADW47" s="445"/>
      <c r="ADX47" s="445"/>
      <c r="ADY47" s="445"/>
      <c r="ADZ47" s="445"/>
      <c r="AEA47" s="445"/>
      <c r="AEB47" s="445"/>
      <c r="AEC47" s="445"/>
      <c r="AED47" s="445"/>
      <c r="AEE47" s="445"/>
      <c r="AEF47" s="445"/>
      <c r="AEG47" s="445"/>
      <c r="AEH47" s="445"/>
      <c r="AEI47" s="445"/>
      <c r="AEJ47" s="445"/>
      <c r="AEK47" s="445"/>
      <c r="AEL47" s="445"/>
      <c r="AEM47" s="445"/>
      <c r="AEN47" s="445"/>
      <c r="AEO47" s="445"/>
      <c r="AEP47" s="445"/>
      <c r="AEQ47" s="445"/>
      <c r="AER47" s="445"/>
      <c r="AES47" s="445"/>
      <c r="AET47" s="445"/>
      <c r="AEU47" s="445"/>
      <c r="AEV47" s="445"/>
      <c r="AEW47" s="445"/>
      <c r="AEX47" s="445"/>
      <c r="AEY47" s="445"/>
      <c r="AEZ47" s="445"/>
      <c r="AFA47" s="445"/>
      <c r="AFB47" s="445"/>
      <c r="AFC47" s="445"/>
      <c r="AFD47" s="445"/>
      <c r="AFE47" s="445"/>
      <c r="AFF47" s="445"/>
      <c r="AFG47" s="445"/>
      <c r="AFH47" s="445"/>
      <c r="AFI47" s="445"/>
      <c r="AFJ47" s="445"/>
      <c r="AFK47" s="445"/>
      <c r="AFL47" s="445"/>
      <c r="AFM47" s="445"/>
      <c r="AFN47" s="445"/>
      <c r="AFO47" s="445"/>
      <c r="AFP47" s="445"/>
      <c r="AFQ47" s="445"/>
      <c r="AFR47" s="445"/>
      <c r="AFS47" s="445"/>
      <c r="AFT47" s="445"/>
      <c r="AFU47" s="445"/>
      <c r="AFV47" s="445"/>
      <c r="AFW47" s="445"/>
      <c r="AFX47" s="445"/>
      <c r="AFY47" s="445"/>
      <c r="AFZ47" s="445"/>
      <c r="AGA47" s="445"/>
      <c r="AGB47" s="445"/>
      <c r="AGC47" s="445"/>
      <c r="AGD47" s="445"/>
      <c r="AGE47" s="445"/>
      <c r="AGF47" s="445"/>
      <c r="AGG47" s="445"/>
      <c r="AGH47" s="445"/>
      <c r="AGI47" s="445"/>
      <c r="AGJ47" s="445"/>
      <c r="AGK47" s="445"/>
      <c r="AGL47" s="445"/>
      <c r="AGM47" s="445"/>
      <c r="AGN47" s="445"/>
      <c r="AGO47" s="445"/>
      <c r="AGP47" s="445"/>
      <c r="AGQ47" s="445"/>
      <c r="AGR47" s="445"/>
      <c r="AGS47" s="445"/>
      <c r="AGT47" s="445"/>
      <c r="AGU47" s="445"/>
      <c r="AGV47" s="445"/>
      <c r="AGW47" s="445"/>
      <c r="AGX47" s="445"/>
      <c r="AGY47" s="445"/>
      <c r="AGZ47" s="445"/>
      <c r="AHA47" s="445"/>
      <c r="AHB47" s="445"/>
      <c r="AHC47" s="445"/>
      <c r="AHD47" s="445"/>
      <c r="AHE47" s="445"/>
      <c r="AHF47" s="445"/>
      <c r="AHG47" s="445"/>
      <c r="AHH47" s="445"/>
      <c r="AHI47" s="445"/>
      <c r="AHJ47" s="445"/>
      <c r="AHK47" s="445"/>
      <c r="AHL47" s="445"/>
      <c r="AHM47" s="445"/>
      <c r="AHN47" s="445"/>
      <c r="AHO47" s="445"/>
      <c r="AHP47" s="445"/>
      <c r="AHQ47" s="445"/>
      <c r="AHR47" s="445"/>
      <c r="AHS47" s="445"/>
      <c r="AHT47" s="445"/>
      <c r="AHU47" s="445"/>
      <c r="AHV47" s="445"/>
      <c r="AHW47" s="445"/>
      <c r="AHX47" s="445"/>
      <c r="AHY47" s="445"/>
      <c r="AHZ47" s="445"/>
      <c r="AIA47" s="445"/>
      <c r="AIB47" s="445"/>
      <c r="AIC47" s="445"/>
      <c r="AID47" s="445"/>
      <c r="AIE47" s="445"/>
      <c r="AIF47" s="445"/>
      <c r="AIG47" s="445"/>
      <c r="AIH47" s="445"/>
      <c r="AII47" s="445"/>
      <c r="AIJ47" s="445"/>
      <c r="AIK47" s="445"/>
      <c r="AIL47" s="445"/>
      <c r="AIM47" s="445"/>
      <c r="AIN47" s="445"/>
      <c r="AIO47" s="445"/>
      <c r="AIP47" s="445"/>
      <c r="AIQ47" s="445"/>
      <c r="AIR47" s="445"/>
      <c r="AIS47" s="445"/>
      <c r="AIT47" s="445"/>
      <c r="AIU47" s="445"/>
      <c r="AIV47" s="445"/>
      <c r="AIW47" s="445"/>
      <c r="AIX47" s="445"/>
      <c r="AIY47" s="445"/>
      <c r="AIZ47" s="445"/>
      <c r="AJA47" s="445"/>
      <c r="AJB47" s="445"/>
      <c r="AJC47" s="445"/>
      <c r="AJD47" s="445"/>
      <c r="AJE47" s="445"/>
      <c r="AJF47" s="445"/>
      <c r="AJG47" s="445"/>
      <c r="AJH47" s="445"/>
      <c r="AJI47" s="445"/>
      <c r="AJJ47" s="445"/>
      <c r="AJK47" s="445"/>
      <c r="AJL47" s="445"/>
      <c r="AJM47" s="445"/>
      <c r="AJN47" s="445"/>
      <c r="AJO47" s="445"/>
      <c r="AJP47" s="445"/>
      <c r="AJQ47" s="445"/>
      <c r="AJR47" s="445"/>
      <c r="AJS47" s="445"/>
      <c r="AJT47" s="445"/>
      <c r="AJU47" s="445"/>
      <c r="AJV47" s="445"/>
      <c r="AJW47" s="445"/>
      <c r="AJX47" s="445"/>
      <c r="AJY47" s="445"/>
      <c r="AJZ47" s="445"/>
      <c r="AKA47" s="445"/>
      <c r="AKB47" s="445"/>
      <c r="AKC47" s="445"/>
      <c r="AKD47" s="445"/>
      <c r="AKE47" s="445"/>
      <c r="AKF47" s="445"/>
      <c r="AKG47" s="445"/>
      <c r="AKH47" s="445"/>
      <c r="AKI47" s="445"/>
      <c r="AKJ47" s="445"/>
      <c r="AKK47" s="445"/>
      <c r="AKL47" s="445"/>
      <c r="AKM47" s="445"/>
      <c r="AKN47" s="445"/>
      <c r="AKO47" s="445"/>
      <c r="AKP47" s="445"/>
      <c r="AKQ47" s="445"/>
      <c r="AKR47" s="445"/>
      <c r="AKS47" s="445"/>
      <c r="AKT47" s="445"/>
      <c r="AKU47" s="445"/>
      <c r="AKV47" s="445"/>
      <c r="AKW47" s="445"/>
      <c r="AKX47" s="445"/>
      <c r="AKY47" s="445"/>
      <c r="AKZ47" s="445"/>
      <c r="ALA47" s="445"/>
      <c r="ALB47" s="445"/>
      <c r="ALC47" s="445"/>
      <c r="ALD47" s="445"/>
      <c r="ALE47" s="445"/>
      <c r="ALF47" s="445"/>
      <c r="ALG47" s="445"/>
      <c r="ALH47" s="445"/>
      <c r="ALI47" s="445"/>
      <c r="ALJ47" s="445"/>
      <c r="ALK47" s="445"/>
      <c r="ALL47" s="445"/>
      <c r="ALM47" s="445"/>
      <c r="ALN47" s="445"/>
      <c r="ALO47" s="445"/>
      <c r="ALP47" s="445"/>
      <c r="ALQ47" s="445"/>
      <c r="ALR47" s="445"/>
      <c r="ALS47" s="445"/>
      <c r="ALT47" s="445"/>
      <c r="ALU47" s="445"/>
      <c r="ALV47" s="445"/>
      <c r="ALW47" s="445"/>
      <c r="ALX47" s="445"/>
      <c r="ALY47" s="445"/>
      <c r="ALZ47" s="445"/>
      <c r="AMA47" s="445"/>
      <c r="AMB47" s="445"/>
      <c r="AMC47" s="445"/>
      <c r="AMD47" s="445"/>
      <c r="AME47" s="445"/>
      <c r="AMF47" s="445"/>
      <c r="AMG47" s="445"/>
      <c r="AMH47" s="445"/>
      <c r="AMI47" s="445"/>
      <c r="AMJ47" s="445"/>
      <c r="AMK47" s="445"/>
    </row>
    <row r="48" spans="1:1025">
      <c r="A48" s="465" t="s">
        <v>278</v>
      </c>
      <c r="B48" s="781"/>
      <c r="C48" s="461"/>
      <c r="D48" s="781"/>
      <c r="E48" s="461"/>
      <c r="F48" s="781"/>
      <c r="G48" s="461"/>
      <c r="H48" s="781"/>
      <c r="I48" s="461"/>
      <c r="J48" s="781"/>
      <c r="K48" s="461"/>
      <c r="L48" s="781"/>
      <c r="M48" s="461"/>
      <c r="N48" s="781"/>
      <c r="O48" s="461"/>
      <c r="P48" s="781"/>
      <c r="Q48" s="461"/>
      <c r="R48" s="781"/>
      <c r="S48" s="461"/>
      <c r="T48" s="781"/>
      <c r="U48" s="461"/>
      <c r="V48" s="781"/>
      <c r="W48" s="461"/>
      <c r="X48" s="781"/>
      <c r="Y48" s="461"/>
      <c r="Z48" s="786"/>
      <c r="AA48" s="467">
        <f>C48+E48+G48+I48+K48+M48+O48+Q48+S48+U48+W48+Y48</f>
        <v>0</v>
      </c>
      <c r="AB48" s="468"/>
      <c r="AC48" s="468"/>
      <c r="AD48" s="470">
        <f>AC48</f>
        <v>0</v>
      </c>
    </row>
    <row r="49" spans="1:1025">
      <c r="A49" s="471" t="s">
        <v>279</v>
      </c>
      <c r="B49" s="472">
        <f>B43</f>
        <v>0</v>
      </c>
      <c r="C49" s="472">
        <f>SUM(C43:C48)</f>
        <v>0</v>
      </c>
      <c r="D49" s="472">
        <f>D43</f>
        <v>0</v>
      </c>
      <c r="E49" s="472">
        <f>SUM(E43:E48)</f>
        <v>0</v>
      </c>
      <c r="F49" s="472">
        <f>F43</f>
        <v>0</v>
      </c>
      <c r="G49" s="472">
        <f>SUM(G43:G48)</f>
        <v>0</v>
      </c>
      <c r="H49" s="472">
        <f>H43</f>
        <v>0</v>
      </c>
      <c r="I49" s="472">
        <f>SUM(I43:I48)</f>
        <v>0</v>
      </c>
      <c r="J49" s="472">
        <f>J43</f>
        <v>0</v>
      </c>
      <c r="K49" s="472">
        <f>SUM(K43:K48)</f>
        <v>0</v>
      </c>
      <c r="L49" s="472">
        <f>L43</f>
        <v>0</v>
      </c>
      <c r="M49" s="472">
        <f>SUM(M43:M48)</f>
        <v>0</v>
      </c>
      <c r="N49" s="472">
        <f>N43</f>
        <v>0</v>
      </c>
      <c r="O49" s="472">
        <f>SUM(O43:O48)</f>
        <v>0</v>
      </c>
      <c r="P49" s="472">
        <f>P43</f>
        <v>0</v>
      </c>
      <c r="Q49" s="472">
        <f>SUM(Q43:Q48)</f>
        <v>0</v>
      </c>
      <c r="R49" s="472">
        <f>R43</f>
        <v>0</v>
      </c>
      <c r="S49" s="472">
        <f>SUM(S43:S48)</f>
        <v>0</v>
      </c>
      <c r="T49" s="472">
        <f>T43</f>
        <v>0</v>
      </c>
      <c r="U49" s="472">
        <f>SUM(U43:U48)</f>
        <v>0</v>
      </c>
      <c r="V49" s="472">
        <f>V43</f>
        <v>0</v>
      </c>
      <c r="W49" s="472">
        <f>SUM(W43:W48)</f>
        <v>0</v>
      </c>
      <c r="X49" s="472">
        <f>X43</f>
        <v>0</v>
      </c>
      <c r="Y49" s="472">
        <f>SUM(Y43:Y48)</f>
        <v>0</v>
      </c>
      <c r="Z49" s="472">
        <f>Z43</f>
        <v>0</v>
      </c>
      <c r="AA49" s="474">
        <f>SUM(AA43:AA48)</f>
        <v>0</v>
      </c>
      <c r="AB49" s="472">
        <f>AB43</f>
        <v>0</v>
      </c>
      <c r="AC49" s="474"/>
      <c r="AD49" s="475">
        <f>SUM(AD43:AD48)</f>
        <v>0</v>
      </c>
    </row>
    <row r="50" spans="1:1025">
      <c r="A50" s="478" t="s">
        <v>286</v>
      </c>
      <c r="B50" s="456"/>
      <c r="C50" s="456"/>
      <c r="D50" s="456"/>
      <c r="E50" s="456"/>
      <c r="F50" s="456"/>
      <c r="G50" s="456"/>
      <c r="H50" s="456"/>
      <c r="I50" s="456"/>
      <c r="J50" s="456"/>
      <c r="K50" s="456"/>
      <c r="L50" s="456"/>
      <c r="M50" s="456"/>
      <c r="N50" s="456"/>
      <c r="O50" s="456"/>
      <c r="P50" s="456"/>
      <c r="Q50" s="456"/>
      <c r="R50" s="456"/>
      <c r="S50" s="456"/>
      <c r="T50" s="456"/>
      <c r="U50" s="456"/>
      <c r="V50" s="456"/>
      <c r="W50" s="456"/>
      <c r="X50" s="456"/>
      <c r="Y50" s="457"/>
      <c r="Z50" s="458"/>
      <c r="AA50" s="480"/>
      <c r="AB50" s="481"/>
      <c r="AC50" s="481"/>
      <c r="AD50" s="459"/>
    </row>
    <row r="51" spans="1:1025">
      <c r="A51" s="460" t="s">
        <v>276</v>
      </c>
      <c r="B51" s="778"/>
      <c r="C51" s="461"/>
      <c r="D51" s="778"/>
      <c r="E51" s="461"/>
      <c r="F51" s="778"/>
      <c r="G51" s="461"/>
      <c r="H51" s="778"/>
      <c r="I51" s="461"/>
      <c r="J51" s="778"/>
      <c r="K51" s="461"/>
      <c r="L51" s="778"/>
      <c r="M51" s="461"/>
      <c r="N51" s="778"/>
      <c r="O51" s="461"/>
      <c r="P51" s="778"/>
      <c r="Q51" s="461"/>
      <c r="R51" s="778"/>
      <c r="S51" s="461"/>
      <c r="T51" s="778"/>
      <c r="U51" s="461"/>
      <c r="V51" s="778"/>
      <c r="W51" s="461"/>
      <c r="X51" s="778"/>
      <c r="Y51" s="461"/>
      <c r="Z51" s="779">
        <f>B51+D51+F51+H51+J51+L51+N51+P51+R51+T51+V51+X51</f>
        <v>0</v>
      </c>
      <c r="AA51" s="462">
        <f>C51+E51+G51+I51+K51+M51+O51+Q51+S51+U51+W51+Y51</f>
        <v>0</v>
      </c>
      <c r="AB51" s="778"/>
      <c r="AC51" s="482"/>
      <c r="AD51" s="463">
        <f>AB51*AC51</f>
        <v>0</v>
      </c>
    </row>
    <row r="52" spans="1:1025">
      <c r="A52" s="464" t="s">
        <v>277</v>
      </c>
      <c r="B52" s="778"/>
      <c r="C52" s="461"/>
      <c r="D52" s="778"/>
      <c r="E52" s="461"/>
      <c r="F52" s="778"/>
      <c r="G52" s="461"/>
      <c r="H52" s="778"/>
      <c r="I52" s="461"/>
      <c r="J52" s="778"/>
      <c r="K52" s="461"/>
      <c r="L52" s="778"/>
      <c r="M52" s="461"/>
      <c r="N52" s="778"/>
      <c r="O52" s="461"/>
      <c r="P52" s="778"/>
      <c r="Q52" s="461"/>
      <c r="R52" s="778"/>
      <c r="S52" s="461"/>
      <c r="T52" s="778"/>
      <c r="U52" s="461"/>
      <c r="V52" s="778"/>
      <c r="W52" s="461"/>
      <c r="X52" s="778"/>
      <c r="Y52" s="461"/>
      <c r="Z52" s="779"/>
      <c r="AA52" s="462">
        <f>C52+E52+G52+I52+K52+M52+O52+Q52+S52+U52+W52+Y52</f>
        <v>0</v>
      </c>
      <c r="AB52" s="778"/>
      <c r="AC52" s="482"/>
      <c r="AD52" s="463">
        <f>AB52*AC52</f>
        <v>0</v>
      </c>
    </row>
    <row r="53" spans="1:1025">
      <c r="A53" s="465" t="s">
        <v>546</v>
      </c>
      <c r="B53" s="778"/>
      <c r="C53" s="461"/>
      <c r="D53" s="778"/>
      <c r="E53" s="461"/>
      <c r="F53" s="778"/>
      <c r="G53" s="461"/>
      <c r="H53" s="778"/>
      <c r="I53" s="461"/>
      <c r="J53" s="778"/>
      <c r="K53" s="461"/>
      <c r="L53" s="778"/>
      <c r="M53" s="461"/>
      <c r="N53" s="778"/>
      <c r="O53" s="461"/>
      <c r="P53" s="778"/>
      <c r="Q53" s="461"/>
      <c r="R53" s="778"/>
      <c r="S53" s="461"/>
      <c r="T53" s="778"/>
      <c r="U53" s="461"/>
      <c r="V53" s="778"/>
      <c r="W53" s="461"/>
      <c r="X53" s="778"/>
      <c r="Y53" s="461"/>
      <c r="Z53" s="779"/>
      <c r="AA53" s="462">
        <f>C53+E53+G53+I53+K53+M53+O53+Q53+S53+U53+W53+Y53</f>
        <v>0</v>
      </c>
      <c r="AB53" s="778"/>
      <c r="AC53" s="482"/>
      <c r="AD53" s="463">
        <f>AB53*AC53</f>
        <v>0</v>
      </c>
    </row>
    <row r="54" spans="1:1025">
      <c r="A54" s="465" t="s">
        <v>547</v>
      </c>
      <c r="B54" s="778"/>
      <c r="C54" s="461"/>
      <c r="D54" s="778"/>
      <c r="E54" s="461"/>
      <c r="F54" s="778"/>
      <c r="G54" s="461"/>
      <c r="H54" s="778"/>
      <c r="I54" s="461"/>
      <c r="J54" s="778"/>
      <c r="K54" s="461"/>
      <c r="L54" s="778"/>
      <c r="M54" s="461"/>
      <c r="N54" s="778"/>
      <c r="O54" s="461"/>
      <c r="P54" s="778"/>
      <c r="Q54" s="461"/>
      <c r="R54" s="778"/>
      <c r="S54" s="461"/>
      <c r="T54" s="778"/>
      <c r="U54" s="461"/>
      <c r="V54" s="778"/>
      <c r="W54" s="461"/>
      <c r="X54" s="778"/>
      <c r="Y54" s="461"/>
      <c r="Z54" s="779"/>
      <c r="AA54" s="462">
        <f>C54+E54+G54+I54+K54+M54+O54+Q54+S54+U54+W54+Y54</f>
        <v>0</v>
      </c>
      <c r="AB54" s="778"/>
      <c r="AC54" s="482"/>
      <c r="AD54" s="463">
        <f>AB54*AC54</f>
        <v>0</v>
      </c>
    </row>
    <row r="55" spans="1:1025">
      <c r="A55" s="465" t="s">
        <v>329</v>
      </c>
      <c r="B55" s="780"/>
      <c r="C55" s="461"/>
      <c r="D55" s="780"/>
      <c r="E55" s="461"/>
      <c r="F55" s="780"/>
      <c r="G55" s="461"/>
      <c r="H55" s="780"/>
      <c r="I55" s="461"/>
      <c r="J55" s="780"/>
      <c r="K55" s="461"/>
      <c r="L55" s="780"/>
      <c r="M55" s="461"/>
      <c r="N55" s="780"/>
      <c r="O55" s="461"/>
      <c r="P55" s="780"/>
      <c r="Q55" s="461"/>
      <c r="R55" s="780"/>
      <c r="S55" s="461"/>
      <c r="T55" s="780"/>
      <c r="U55" s="461"/>
      <c r="V55" s="780"/>
      <c r="W55" s="461"/>
      <c r="X55" s="780"/>
      <c r="Y55" s="461"/>
      <c r="Z55" s="785"/>
      <c r="AA55" s="462">
        <f>C55+E55+G55+I55+K55+M55+O55+Q55+S55+U55+W55+Y55</f>
        <v>0</v>
      </c>
      <c r="AB55" s="525"/>
      <c r="AC55" s="483"/>
      <c r="AD55" s="470"/>
      <c r="AE55" s="445"/>
      <c r="AF55" s="445"/>
      <c r="AG55" s="445"/>
      <c r="AH55" s="445"/>
      <c r="AI55" s="445"/>
      <c r="AJ55" s="445"/>
      <c r="AK55" s="445"/>
      <c r="AL55" s="445"/>
      <c r="AM55" s="445"/>
      <c r="AN55" s="445"/>
      <c r="AO55" s="445"/>
      <c r="AP55" s="445"/>
      <c r="AQ55" s="445"/>
      <c r="AR55" s="445"/>
      <c r="AS55" s="445"/>
      <c r="AT55" s="445"/>
      <c r="AU55" s="445"/>
      <c r="AV55" s="445"/>
      <c r="AW55" s="445"/>
      <c r="AX55" s="445"/>
      <c r="AY55" s="445"/>
      <c r="AZ55" s="445"/>
      <c r="BA55" s="445"/>
      <c r="BB55" s="445"/>
      <c r="BC55" s="445"/>
      <c r="BD55" s="445"/>
      <c r="BE55" s="445"/>
      <c r="BF55" s="445"/>
      <c r="BG55" s="445"/>
      <c r="BH55" s="445"/>
      <c r="BI55" s="445"/>
      <c r="BJ55" s="445"/>
      <c r="BK55" s="445"/>
      <c r="BL55" s="445"/>
      <c r="BM55" s="445"/>
      <c r="BN55" s="445"/>
      <c r="BO55" s="445"/>
      <c r="BP55" s="445"/>
      <c r="BQ55" s="445"/>
      <c r="BR55" s="445"/>
      <c r="BS55" s="445"/>
      <c r="BT55" s="445"/>
      <c r="BU55" s="445"/>
      <c r="BV55" s="445"/>
      <c r="BW55" s="445"/>
      <c r="BX55" s="445"/>
      <c r="BY55" s="445"/>
      <c r="BZ55" s="445"/>
      <c r="CA55" s="445"/>
      <c r="CB55" s="445"/>
      <c r="CC55" s="445"/>
      <c r="CD55" s="445"/>
      <c r="CE55" s="445"/>
      <c r="CF55" s="445"/>
      <c r="CG55" s="445"/>
      <c r="CH55" s="445"/>
      <c r="CI55" s="445"/>
      <c r="CJ55" s="445"/>
      <c r="CK55" s="445"/>
      <c r="CL55" s="445"/>
      <c r="CM55" s="445"/>
      <c r="CN55" s="445"/>
      <c r="CO55" s="445"/>
      <c r="CP55" s="445"/>
      <c r="CQ55" s="445"/>
      <c r="CR55" s="445"/>
      <c r="CS55" s="445"/>
      <c r="CT55" s="445"/>
      <c r="CU55" s="445"/>
      <c r="CV55" s="445"/>
      <c r="CW55" s="445"/>
      <c r="CX55" s="445"/>
      <c r="CY55" s="445"/>
      <c r="CZ55" s="445"/>
      <c r="DA55" s="445"/>
      <c r="DB55" s="445"/>
      <c r="DC55" s="445"/>
      <c r="DD55" s="445"/>
      <c r="DE55" s="445"/>
      <c r="DF55" s="445"/>
      <c r="DG55" s="445"/>
      <c r="DH55" s="445"/>
      <c r="DI55" s="445"/>
      <c r="DJ55" s="445"/>
      <c r="DK55" s="445"/>
      <c r="DL55" s="445"/>
      <c r="DM55" s="445"/>
      <c r="DN55" s="445"/>
      <c r="DO55" s="445"/>
      <c r="DP55" s="445"/>
      <c r="DQ55" s="445"/>
      <c r="DR55" s="445"/>
      <c r="DS55" s="445"/>
      <c r="DT55" s="445"/>
      <c r="DU55" s="445"/>
      <c r="DV55" s="445"/>
      <c r="DW55" s="445"/>
      <c r="DX55" s="445"/>
      <c r="DY55" s="445"/>
      <c r="DZ55" s="445"/>
      <c r="EA55" s="445"/>
      <c r="EB55" s="445"/>
      <c r="EC55" s="445"/>
      <c r="ED55" s="445"/>
      <c r="EE55" s="445"/>
      <c r="EF55" s="445"/>
      <c r="EG55" s="445"/>
      <c r="EH55" s="445"/>
      <c r="EI55" s="445"/>
      <c r="EJ55" s="445"/>
      <c r="EK55" s="445"/>
      <c r="EL55" s="445"/>
      <c r="EM55" s="445"/>
      <c r="EN55" s="445"/>
      <c r="EO55" s="445"/>
      <c r="EP55" s="445"/>
      <c r="EQ55" s="445"/>
      <c r="ER55" s="445"/>
      <c r="ES55" s="445"/>
      <c r="ET55" s="445"/>
      <c r="EU55" s="445"/>
      <c r="EV55" s="445"/>
      <c r="EW55" s="445"/>
      <c r="EX55" s="445"/>
      <c r="EY55" s="445"/>
      <c r="EZ55" s="445"/>
      <c r="FA55" s="445"/>
      <c r="FB55" s="445"/>
      <c r="FC55" s="445"/>
      <c r="FD55" s="445"/>
      <c r="FE55" s="445"/>
      <c r="FF55" s="445"/>
      <c r="FG55" s="445"/>
      <c r="FH55" s="445"/>
      <c r="FI55" s="445"/>
      <c r="FJ55" s="445"/>
      <c r="FK55" s="445"/>
      <c r="FL55" s="445"/>
      <c r="FM55" s="445"/>
      <c r="FN55" s="445"/>
      <c r="FO55" s="445"/>
      <c r="FP55" s="445"/>
      <c r="FQ55" s="445"/>
      <c r="FR55" s="445"/>
      <c r="FS55" s="445"/>
      <c r="FT55" s="445"/>
      <c r="FU55" s="445"/>
      <c r="FV55" s="445"/>
      <c r="FW55" s="445"/>
      <c r="FX55" s="445"/>
      <c r="FY55" s="445"/>
      <c r="FZ55" s="445"/>
      <c r="GA55" s="445"/>
      <c r="GB55" s="445"/>
      <c r="GC55" s="445"/>
      <c r="GD55" s="445"/>
      <c r="GE55" s="445"/>
      <c r="GF55" s="445"/>
      <c r="GG55" s="445"/>
      <c r="GH55" s="445"/>
      <c r="GI55" s="445"/>
      <c r="GJ55" s="445"/>
      <c r="GK55" s="445"/>
      <c r="GL55" s="445"/>
      <c r="GM55" s="445"/>
      <c r="GN55" s="445"/>
      <c r="GO55" s="445"/>
      <c r="GP55" s="445"/>
      <c r="GQ55" s="445"/>
      <c r="GR55" s="445"/>
      <c r="GS55" s="445"/>
      <c r="GT55" s="445"/>
      <c r="GU55" s="445"/>
      <c r="GV55" s="445"/>
      <c r="GW55" s="445"/>
      <c r="GX55" s="445"/>
      <c r="GY55" s="445"/>
      <c r="GZ55" s="445"/>
      <c r="HA55" s="445"/>
      <c r="HB55" s="445"/>
      <c r="HC55" s="445"/>
      <c r="HD55" s="445"/>
      <c r="HE55" s="445"/>
      <c r="HF55" s="445"/>
      <c r="HG55" s="445"/>
      <c r="HH55" s="445"/>
      <c r="HI55" s="445"/>
      <c r="HJ55" s="445"/>
      <c r="HK55" s="445"/>
      <c r="HL55" s="445"/>
      <c r="HM55" s="445"/>
      <c r="HN55" s="445"/>
      <c r="HO55" s="445"/>
      <c r="HP55" s="445"/>
      <c r="HQ55" s="445"/>
      <c r="HR55" s="445"/>
      <c r="HS55" s="445"/>
      <c r="HT55" s="445"/>
      <c r="HU55" s="445"/>
      <c r="HV55" s="445"/>
      <c r="HW55" s="445"/>
      <c r="HX55" s="445"/>
      <c r="HY55" s="445"/>
      <c r="HZ55" s="445"/>
      <c r="IA55" s="445"/>
      <c r="IB55" s="445"/>
      <c r="IC55" s="445"/>
      <c r="ID55" s="445"/>
      <c r="IE55" s="445"/>
      <c r="IF55" s="445"/>
      <c r="IG55" s="445"/>
      <c r="IH55" s="445"/>
      <c r="II55" s="445"/>
      <c r="IJ55" s="445"/>
      <c r="IK55" s="445"/>
      <c r="IL55" s="445"/>
      <c r="IM55" s="445"/>
      <c r="IN55" s="445"/>
      <c r="IO55" s="445"/>
      <c r="IP55" s="445"/>
      <c r="IQ55" s="445"/>
      <c r="IR55" s="445"/>
      <c r="IS55" s="445"/>
      <c r="IT55" s="445"/>
      <c r="IU55" s="445"/>
      <c r="IV55" s="445"/>
      <c r="IW55" s="445"/>
      <c r="IX55" s="445"/>
      <c r="IY55" s="445"/>
      <c r="IZ55" s="445"/>
      <c r="JA55" s="445"/>
      <c r="JB55" s="445"/>
      <c r="JC55" s="445"/>
      <c r="JD55" s="445"/>
      <c r="JE55" s="445"/>
      <c r="JF55" s="445"/>
      <c r="JG55" s="445"/>
      <c r="JH55" s="445"/>
      <c r="JI55" s="445"/>
      <c r="JJ55" s="445"/>
      <c r="JK55" s="445"/>
      <c r="JL55" s="445"/>
      <c r="JM55" s="445"/>
      <c r="JN55" s="445"/>
      <c r="JO55" s="445"/>
      <c r="JP55" s="445"/>
      <c r="JQ55" s="445"/>
      <c r="JR55" s="445"/>
      <c r="JS55" s="445"/>
      <c r="JT55" s="445"/>
      <c r="JU55" s="445"/>
      <c r="JV55" s="445"/>
      <c r="JW55" s="445"/>
      <c r="JX55" s="445"/>
      <c r="JY55" s="445"/>
      <c r="JZ55" s="445"/>
      <c r="KA55" s="445"/>
      <c r="KB55" s="445"/>
      <c r="KC55" s="445"/>
      <c r="KD55" s="445"/>
      <c r="KE55" s="445"/>
      <c r="KF55" s="445"/>
      <c r="KG55" s="445"/>
      <c r="KH55" s="445"/>
      <c r="KI55" s="445"/>
      <c r="KJ55" s="445"/>
      <c r="KK55" s="445"/>
      <c r="KL55" s="445"/>
      <c r="KM55" s="445"/>
      <c r="KN55" s="445"/>
      <c r="KO55" s="445"/>
      <c r="KP55" s="445"/>
      <c r="KQ55" s="445"/>
      <c r="KR55" s="445"/>
      <c r="KS55" s="445"/>
      <c r="KT55" s="445"/>
      <c r="KU55" s="445"/>
      <c r="KV55" s="445"/>
      <c r="KW55" s="445"/>
      <c r="KX55" s="445"/>
      <c r="KY55" s="445"/>
      <c r="KZ55" s="445"/>
      <c r="LA55" s="445"/>
      <c r="LB55" s="445"/>
      <c r="LC55" s="445"/>
      <c r="LD55" s="445"/>
      <c r="LE55" s="445"/>
      <c r="LF55" s="445"/>
      <c r="LG55" s="445"/>
      <c r="LH55" s="445"/>
      <c r="LI55" s="445"/>
      <c r="LJ55" s="445"/>
      <c r="LK55" s="445"/>
      <c r="LL55" s="445"/>
      <c r="LM55" s="445"/>
      <c r="LN55" s="445"/>
      <c r="LO55" s="445"/>
      <c r="LP55" s="445"/>
      <c r="LQ55" s="445"/>
      <c r="LR55" s="445"/>
      <c r="LS55" s="445"/>
      <c r="LT55" s="445"/>
      <c r="LU55" s="445"/>
      <c r="LV55" s="445"/>
      <c r="LW55" s="445"/>
      <c r="LX55" s="445"/>
      <c r="LY55" s="445"/>
      <c r="LZ55" s="445"/>
      <c r="MA55" s="445"/>
      <c r="MB55" s="445"/>
      <c r="MC55" s="445"/>
      <c r="MD55" s="445"/>
      <c r="ME55" s="445"/>
      <c r="MF55" s="445"/>
      <c r="MG55" s="445"/>
      <c r="MH55" s="445"/>
      <c r="MI55" s="445"/>
      <c r="MJ55" s="445"/>
      <c r="MK55" s="445"/>
      <c r="ML55" s="445"/>
      <c r="MM55" s="445"/>
      <c r="MN55" s="445"/>
      <c r="MO55" s="445"/>
      <c r="MP55" s="445"/>
      <c r="MQ55" s="445"/>
      <c r="MR55" s="445"/>
      <c r="MS55" s="445"/>
      <c r="MT55" s="445"/>
      <c r="MU55" s="445"/>
      <c r="MV55" s="445"/>
      <c r="MW55" s="445"/>
      <c r="MX55" s="445"/>
      <c r="MY55" s="445"/>
      <c r="MZ55" s="445"/>
      <c r="NA55" s="445"/>
      <c r="NB55" s="445"/>
      <c r="NC55" s="445"/>
      <c r="ND55" s="445"/>
      <c r="NE55" s="445"/>
      <c r="NF55" s="445"/>
      <c r="NG55" s="445"/>
      <c r="NH55" s="445"/>
      <c r="NI55" s="445"/>
      <c r="NJ55" s="445"/>
      <c r="NK55" s="445"/>
      <c r="NL55" s="445"/>
      <c r="NM55" s="445"/>
      <c r="NN55" s="445"/>
      <c r="NO55" s="445"/>
      <c r="NP55" s="445"/>
      <c r="NQ55" s="445"/>
      <c r="NR55" s="445"/>
      <c r="NS55" s="445"/>
      <c r="NT55" s="445"/>
      <c r="NU55" s="445"/>
      <c r="NV55" s="445"/>
      <c r="NW55" s="445"/>
      <c r="NX55" s="445"/>
      <c r="NY55" s="445"/>
      <c r="NZ55" s="445"/>
      <c r="OA55" s="445"/>
      <c r="OB55" s="445"/>
      <c r="OC55" s="445"/>
      <c r="OD55" s="445"/>
      <c r="OE55" s="445"/>
      <c r="OF55" s="445"/>
      <c r="OG55" s="445"/>
      <c r="OH55" s="445"/>
      <c r="OI55" s="445"/>
      <c r="OJ55" s="445"/>
      <c r="OK55" s="445"/>
      <c r="OL55" s="445"/>
      <c r="OM55" s="445"/>
      <c r="ON55" s="445"/>
      <c r="OO55" s="445"/>
      <c r="OP55" s="445"/>
      <c r="OQ55" s="445"/>
      <c r="OR55" s="445"/>
      <c r="OS55" s="445"/>
      <c r="OT55" s="445"/>
      <c r="OU55" s="445"/>
      <c r="OV55" s="445"/>
      <c r="OW55" s="445"/>
      <c r="OX55" s="445"/>
      <c r="OY55" s="445"/>
      <c r="OZ55" s="445"/>
      <c r="PA55" s="445"/>
      <c r="PB55" s="445"/>
      <c r="PC55" s="445"/>
      <c r="PD55" s="445"/>
      <c r="PE55" s="445"/>
      <c r="PF55" s="445"/>
      <c r="PG55" s="445"/>
      <c r="PH55" s="445"/>
      <c r="PI55" s="445"/>
      <c r="PJ55" s="445"/>
      <c r="PK55" s="445"/>
      <c r="PL55" s="445"/>
      <c r="PM55" s="445"/>
      <c r="PN55" s="445"/>
      <c r="PO55" s="445"/>
      <c r="PP55" s="445"/>
      <c r="PQ55" s="445"/>
      <c r="PR55" s="445"/>
      <c r="PS55" s="445"/>
      <c r="PT55" s="445"/>
      <c r="PU55" s="445"/>
      <c r="PV55" s="445"/>
      <c r="PW55" s="445"/>
      <c r="PX55" s="445"/>
      <c r="PY55" s="445"/>
      <c r="PZ55" s="445"/>
      <c r="QA55" s="445"/>
      <c r="QB55" s="445"/>
      <c r="QC55" s="445"/>
      <c r="QD55" s="445"/>
      <c r="QE55" s="445"/>
      <c r="QF55" s="445"/>
      <c r="QG55" s="445"/>
      <c r="QH55" s="445"/>
      <c r="QI55" s="445"/>
      <c r="QJ55" s="445"/>
      <c r="QK55" s="445"/>
      <c r="QL55" s="445"/>
      <c r="QM55" s="445"/>
      <c r="QN55" s="445"/>
      <c r="QO55" s="445"/>
      <c r="QP55" s="445"/>
      <c r="QQ55" s="445"/>
      <c r="QR55" s="445"/>
      <c r="QS55" s="445"/>
      <c r="QT55" s="445"/>
      <c r="QU55" s="445"/>
      <c r="QV55" s="445"/>
      <c r="QW55" s="445"/>
      <c r="QX55" s="445"/>
      <c r="QY55" s="445"/>
      <c r="QZ55" s="445"/>
      <c r="RA55" s="445"/>
      <c r="RB55" s="445"/>
      <c r="RC55" s="445"/>
      <c r="RD55" s="445"/>
      <c r="RE55" s="445"/>
      <c r="RF55" s="445"/>
      <c r="RG55" s="445"/>
      <c r="RH55" s="445"/>
      <c r="RI55" s="445"/>
      <c r="RJ55" s="445"/>
      <c r="RK55" s="445"/>
      <c r="RL55" s="445"/>
      <c r="RM55" s="445"/>
      <c r="RN55" s="445"/>
      <c r="RO55" s="445"/>
      <c r="RP55" s="445"/>
      <c r="RQ55" s="445"/>
      <c r="RR55" s="445"/>
      <c r="RS55" s="445"/>
      <c r="RT55" s="445"/>
      <c r="RU55" s="445"/>
      <c r="RV55" s="445"/>
      <c r="RW55" s="445"/>
      <c r="RX55" s="445"/>
      <c r="RY55" s="445"/>
      <c r="RZ55" s="445"/>
      <c r="SA55" s="445"/>
      <c r="SB55" s="445"/>
      <c r="SC55" s="445"/>
      <c r="SD55" s="445"/>
      <c r="SE55" s="445"/>
      <c r="SF55" s="445"/>
      <c r="SG55" s="445"/>
      <c r="SH55" s="445"/>
      <c r="SI55" s="445"/>
      <c r="SJ55" s="445"/>
      <c r="SK55" s="445"/>
      <c r="SL55" s="445"/>
      <c r="SM55" s="445"/>
      <c r="SN55" s="445"/>
      <c r="SO55" s="445"/>
      <c r="SP55" s="445"/>
      <c r="SQ55" s="445"/>
      <c r="SR55" s="445"/>
      <c r="SS55" s="445"/>
      <c r="ST55" s="445"/>
      <c r="SU55" s="445"/>
      <c r="SV55" s="445"/>
      <c r="SW55" s="445"/>
      <c r="SX55" s="445"/>
      <c r="SY55" s="445"/>
      <c r="SZ55" s="445"/>
      <c r="TA55" s="445"/>
      <c r="TB55" s="445"/>
      <c r="TC55" s="445"/>
      <c r="TD55" s="445"/>
      <c r="TE55" s="445"/>
      <c r="TF55" s="445"/>
      <c r="TG55" s="445"/>
      <c r="TH55" s="445"/>
      <c r="TI55" s="445"/>
      <c r="TJ55" s="445"/>
      <c r="TK55" s="445"/>
      <c r="TL55" s="445"/>
      <c r="TM55" s="445"/>
      <c r="TN55" s="445"/>
      <c r="TO55" s="445"/>
      <c r="TP55" s="445"/>
      <c r="TQ55" s="445"/>
      <c r="TR55" s="445"/>
      <c r="TS55" s="445"/>
      <c r="TT55" s="445"/>
      <c r="TU55" s="445"/>
      <c r="TV55" s="445"/>
      <c r="TW55" s="445"/>
      <c r="TX55" s="445"/>
      <c r="TY55" s="445"/>
      <c r="TZ55" s="445"/>
      <c r="UA55" s="445"/>
      <c r="UB55" s="445"/>
      <c r="UC55" s="445"/>
      <c r="UD55" s="445"/>
      <c r="UE55" s="445"/>
      <c r="UF55" s="445"/>
      <c r="UG55" s="445"/>
      <c r="UH55" s="445"/>
      <c r="UI55" s="445"/>
      <c r="UJ55" s="445"/>
      <c r="UK55" s="445"/>
      <c r="UL55" s="445"/>
      <c r="UM55" s="445"/>
      <c r="UN55" s="445"/>
      <c r="UO55" s="445"/>
      <c r="UP55" s="445"/>
      <c r="UQ55" s="445"/>
      <c r="UR55" s="445"/>
      <c r="US55" s="445"/>
      <c r="UT55" s="445"/>
      <c r="UU55" s="445"/>
      <c r="UV55" s="445"/>
      <c r="UW55" s="445"/>
      <c r="UX55" s="445"/>
      <c r="UY55" s="445"/>
      <c r="UZ55" s="445"/>
      <c r="VA55" s="445"/>
      <c r="VB55" s="445"/>
      <c r="VC55" s="445"/>
      <c r="VD55" s="445"/>
      <c r="VE55" s="445"/>
      <c r="VF55" s="445"/>
      <c r="VG55" s="445"/>
      <c r="VH55" s="445"/>
      <c r="VI55" s="445"/>
      <c r="VJ55" s="445"/>
      <c r="VK55" s="445"/>
      <c r="VL55" s="445"/>
      <c r="VM55" s="445"/>
      <c r="VN55" s="445"/>
      <c r="VO55" s="445"/>
      <c r="VP55" s="445"/>
      <c r="VQ55" s="445"/>
      <c r="VR55" s="445"/>
      <c r="VS55" s="445"/>
      <c r="VT55" s="445"/>
      <c r="VU55" s="445"/>
      <c r="VV55" s="445"/>
      <c r="VW55" s="445"/>
      <c r="VX55" s="445"/>
      <c r="VY55" s="445"/>
      <c r="VZ55" s="445"/>
      <c r="WA55" s="445"/>
      <c r="WB55" s="445"/>
      <c r="WC55" s="445"/>
      <c r="WD55" s="445"/>
      <c r="WE55" s="445"/>
      <c r="WF55" s="445"/>
      <c r="WG55" s="445"/>
      <c r="WH55" s="445"/>
      <c r="WI55" s="445"/>
      <c r="WJ55" s="445"/>
      <c r="WK55" s="445"/>
      <c r="WL55" s="445"/>
      <c r="WM55" s="445"/>
      <c r="WN55" s="445"/>
      <c r="WO55" s="445"/>
      <c r="WP55" s="445"/>
      <c r="WQ55" s="445"/>
      <c r="WR55" s="445"/>
      <c r="WS55" s="445"/>
      <c r="WT55" s="445"/>
      <c r="WU55" s="445"/>
      <c r="WV55" s="445"/>
      <c r="WW55" s="445"/>
      <c r="WX55" s="445"/>
      <c r="WY55" s="445"/>
      <c r="WZ55" s="445"/>
      <c r="XA55" s="445"/>
      <c r="XB55" s="445"/>
      <c r="XC55" s="445"/>
      <c r="XD55" s="445"/>
      <c r="XE55" s="445"/>
      <c r="XF55" s="445"/>
      <c r="XG55" s="445"/>
      <c r="XH55" s="445"/>
      <c r="XI55" s="445"/>
      <c r="XJ55" s="445"/>
      <c r="XK55" s="445"/>
      <c r="XL55" s="445"/>
      <c r="XM55" s="445"/>
      <c r="XN55" s="445"/>
      <c r="XO55" s="445"/>
      <c r="XP55" s="445"/>
      <c r="XQ55" s="445"/>
      <c r="XR55" s="445"/>
      <c r="XS55" s="445"/>
      <c r="XT55" s="445"/>
      <c r="XU55" s="445"/>
      <c r="XV55" s="445"/>
      <c r="XW55" s="445"/>
      <c r="XX55" s="445"/>
      <c r="XY55" s="445"/>
      <c r="XZ55" s="445"/>
      <c r="YA55" s="445"/>
      <c r="YB55" s="445"/>
      <c r="YC55" s="445"/>
      <c r="YD55" s="445"/>
      <c r="YE55" s="445"/>
      <c r="YF55" s="445"/>
      <c r="YG55" s="445"/>
      <c r="YH55" s="445"/>
      <c r="YI55" s="445"/>
      <c r="YJ55" s="445"/>
      <c r="YK55" s="445"/>
      <c r="YL55" s="445"/>
      <c r="YM55" s="445"/>
      <c r="YN55" s="445"/>
      <c r="YO55" s="445"/>
      <c r="YP55" s="445"/>
      <c r="YQ55" s="445"/>
      <c r="YR55" s="445"/>
      <c r="YS55" s="445"/>
      <c r="YT55" s="445"/>
      <c r="YU55" s="445"/>
      <c r="YV55" s="445"/>
      <c r="YW55" s="445"/>
      <c r="YX55" s="445"/>
      <c r="YY55" s="445"/>
      <c r="YZ55" s="445"/>
      <c r="ZA55" s="445"/>
      <c r="ZB55" s="445"/>
      <c r="ZC55" s="445"/>
      <c r="ZD55" s="445"/>
      <c r="ZE55" s="445"/>
      <c r="ZF55" s="445"/>
      <c r="ZG55" s="445"/>
      <c r="ZH55" s="445"/>
      <c r="ZI55" s="445"/>
      <c r="ZJ55" s="445"/>
      <c r="ZK55" s="445"/>
      <c r="ZL55" s="445"/>
      <c r="ZM55" s="445"/>
      <c r="ZN55" s="445"/>
      <c r="ZO55" s="445"/>
      <c r="ZP55" s="445"/>
      <c r="ZQ55" s="445"/>
      <c r="ZR55" s="445"/>
      <c r="ZS55" s="445"/>
      <c r="ZT55" s="445"/>
      <c r="ZU55" s="445"/>
      <c r="ZV55" s="445"/>
      <c r="ZW55" s="445"/>
      <c r="ZX55" s="445"/>
      <c r="ZY55" s="445"/>
      <c r="ZZ55" s="445"/>
      <c r="AAA55" s="445"/>
      <c r="AAB55" s="445"/>
      <c r="AAC55" s="445"/>
      <c r="AAD55" s="445"/>
      <c r="AAE55" s="445"/>
      <c r="AAF55" s="445"/>
      <c r="AAG55" s="445"/>
      <c r="AAH55" s="445"/>
      <c r="AAI55" s="445"/>
      <c r="AAJ55" s="445"/>
      <c r="AAK55" s="445"/>
      <c r="AAL55" s="445"/>
      <c r="AAM55" s="445"/>
      <c r="AAN55" s="445"/>
      <c r="AAO55" s="445"/>
      <c r="AAP55" s="445"/>
      <c r="AAQ55" s="445"/>
      <c r="AAR55" s="445"/>
      <c r="AAS55" s="445"/>
      <c r="AAT55" s="445"/>
      <c r="AAU55" s="445"/>
      <c r="AAV55" s="445"/>
      <c r="AAW55" s="445"/>
      <c r="AAX55" s="445"/>
      <c r="AAY55" s="445"/>
      <c r="AAZ55" s="445"/>
      <c r="ABA55" s="445"/>
      <c r="ABB55" s="445"/>
      <c r="ABC55" s="445"/>
      <c r="ABD55" s="445"/>
      <c r="ABE55" s="445"/>
      <c r="ABF55" s="445"/>
      <c r="ABG55" s="445"/>
      <c r="ABH55" s="445"/>
      <c r="ABI55" s="445"/>
      <c r="ABJ55" s="445"/>
      <c r="ABK55" s="445"/>
      <c r="ABL55" s="445"/>
      <c r="ABM55" s="445"/>
      <c r="ABN55" s="445"/>
      <c r="ABO55" s="445"/>
      <c r="ABP55" s="445"/>
      <c r="ABQ55" s="445"/>
      <c r="ABR55" s="445"/>
      <c r="ABS55" s="445"/>
      <c r="ABT55" s="445"/>
      <c r="ABU55" s="445"/>
      <c r="ABV55" s="445"/>
      <c r="ABW55" s="445"/>
      <c r="ABX55" s="445"/>
      <c r="ABY55" s="445"/>
      <c r="ABZ55" s="445"/>
      <c r="ACA55" s="445"/>
      <c r="ACB55" s="445"/>
      <c r="ACC55" s="445"/>
      <c r="ACD55" s="445"/>
      <c r="ACE55" s="445"/>
      <c r="ACF55" s="445"/>
      <c r="ACG55" s="445"/>
      <c r="ACH55" s="445"/>
      <c r="ACI55" s="445"/>
      <c r="ACJ55" s="445"/>
      <c r="ACK55" s="445"/>
      <c r="ACL55" s="445"/>
      <c r="ACM55" s="445"/>
      <c r="ACN55" s="445"/>
      <c r="ACO55" s="445"/>
      <c r="ACP55" s="445"/>
      <c r="ACQ55" s="445"/>
      <c r="ACR55" s="445"/>
      <c r="ACS55" s="445"/>
      <c r="ACT55" s="445"/>
      <c r="ACU55" s="445"/>
      <c r="ACV55" s="445"/>
      <c r="ACW55" s="445"/>
      <c r="ACX55" s="445"/>
      <c r="ACY55" s="445"/>
      <c r="ACZ55" s="445"/>
      <c r="ADA55" s="445"/>
      <c r="ADB55" s="445"/>
      <c r="ADC55" s="445"/>
      <c r="ADD55" s="445"/>
      <c r="ADE55" s="445"/>
      <c r="ADF55" s="445"/>
      <c r="ADG55" s="445"/>
      <c r="ADH55" s="445"/>
      <c r="ADI55" s="445"/>
      <c r="ADJ55" s="445"/>
      <c r="ADK55" s="445"/>
      <c r="ADL55" s="445"/>
      <c r="ADM55" s="445"/>
      <c r="ADN55" s="445"/>
      <c r="ADO55" s="445"/>
      <c r="ADP55" s="445"/>
      <c r="ADQ55" s="445"/>
      <c r="ADR55" s="445"/>
      <c r="ADS55" s="445"/>
      <c r="ADT55" s="445"/>
      <c r="ADU55" s="445"/>
      <c r="ADV55" s="445"/>
      <c r="ADW55" s="445"/>
      <c r="ADX55" s="445"/>
      <c r="ADY55" s="445"/>
      <c r="ADZ55" s="445"/>
      <c r="AEA55" s="445"/>
      <c r="AEB55" s="445"/>
      <c r="AEC55" s="445"/>
      <c r="AED55" s="445"/>
      <c r="AEE55" s="445"/>
      <c r="AEF55" s="445"/>
      <c r="AEG55" s="445"/>
      <c r="AEH55" s="445"/>
      <c r="AEI55" s="445"/>
      <c r="AEJ55" s="445"/>
      <c r="AEK55" s="445"/>
      <c r="AEL55" s="445"/>
      <c r="AEM55" s="445"/>
      <c r="AEN55" s="445"/>
      <c r="AEO55" s="445"/>
      <c r="AEP55" s="445"/>
      <c r="AEQ55" s="445"/>
      <c r="AER55" s="445"/>
      <c r="AES55" s="445"/>
      <c r="AET55" s="445"/>
      <c r="AEU55" s="445"/>
      <c r="AEV55" s="445"/>
      <c r="AEW55" s="445"/>
      <c r="AEX55" s="445"/>
      <c r="AEY55" s="445"/>
      <c r="AEZ55" s="445"/>
      <c r="AFA55" s="445"/>
      <c r="AFB55" s="445"/>
      <c r="AFC55" s="445"/>
      <c r="AFD55" s="445"/>
      <c r="AFE55" s="445"/>
      <c r="AFF55" s="445"/>
      <c r="AFG55" s="445"/>
      <c r="AFH55" s="445"/>
      <c r="AFI55" s="445"/>
      <c r="AFJ55" s="445"/>
      <c r="AFK55" s="445"/>
      <c r="AFL55" s="445"/>
      <c r="AFM55" s="445"/>
      <c r="AFN55" s="445"/>
      <c r="AFO55" s="445"/>
      <c r="AFP55" s="445"/>
      <c r="AFQ55" s="445"/>
      <c r="AFR55" s="445"/>
      <c r="AFS55" s="445"/>
      <c r="AFT55" s="445"/>
      <c r="AFU55" s="445"/>
      <c r="AFV55" s="445"/>
      <c r="AFW55" s="445"/>
      <c r="AFX55" s="445"/>
      <c r="AFY55" s="445"/>
      <c r="AFZ55" s="445"/>
      <c r="AGA55" s="445"/>
      <c r="AGB55" s="445"/>
      <c r="AGC55" s="445"/>
      <c r="AGD55" s="445"/>
      <c r="AGE55" s="445"/>
      <c r="AGF55" s="445"/>
      <c r="AGG55" s="445"/>
      <c r="AGH55" s="445"/>
      <c r="AGI55" s="445"/>
      <c r="AGJ55" s="445"/>
      <c r="AGK55" s="445"/>
      <c r="AGL55" s="445"/>
      <c r="AGM55" s="445"/>
      <c r="AGN55" s="445"/>
      <c r="AGO55" s="445"/>
      <c r="AGP55" s="445"/>
      <c r="AGQ55" s="445"/>
      <c r="AGR55" s="445"/>
      <c r="AGS55" s="445"/>
      <c r="AGT55" s="445"/>
      <c r="AGU55" s="445"/>
      <c r="AGV55" s="445"/>
      <c r="AGW55" s="445"/>
      <c r="AGX55" s="445"/>
      <c r="AGY55" s="445"/>
      <c r="AGZ55" s="445"/>
      <c r="AHA55" s="445"/>
      <c r="AHB55" s="445"/>
      <c r="AHC55" s="445"/>
      <c r="AHD55" s="445"/>
      <c r="AHE55" s="445"/>
      <c r="AHF55" s="445"/>
      <c r="AHG55" s="445"/>
      <c r="AHH55" s="445"/>
      <c r="AHI55" s="445"/>
      <c r="AHJ55" s="445"/>
      <c r="AHK55" s="445"/>
      <c r="AHL55" s="445"/>
      <c r="AHM55" s="445"/>
      <c r="AHN55" s="445"/>
      <c r="AHO55" s="445"/>
      <c r="AHP55" s="445"/>
      <c r="AHQ55" s="445"/>
      <c r="AHR55" s="445"/>
      <c r="AHS55" s="445"/>
      <c r="AHT55" s="445"/>
      <c r="AHU55" s="445"/>
      <c r="AHV55" s="445"/>
      <c r="AHW55" s="445"/>
      <c r="AHX55" s="445"/>
      <c r="AHY55" s="445"/>
      <c r="AHZ55" s="445"/>
      <c r="AIA55" s="445"/>
      <c r="AIB55" s="445"/>
      <c r="AIC55" s="445"/>
      <c r="AID55" s="445"/>
      <c r="AIE55" s="445"/>
      <c r="AIF55" s="445"/>
      <c r="AIG55" s="445"/>
      <c r="AIH55" s="445"/>
      <c r="AII55" s="445"/>
      <c r="AIJ55" s="445"/>
      <c r="AIK55" s="445"/>
      <c r="AIL55" s="445"/>
      <c r="AIM55" s="445"/>
      <c r="AIN55" s="445"/>
      <c r="AIO55" s="445"/>
      <c r="AIP55" s="445"/>
      <c r="AIQ55" s="445"/>
      <c r="AIR55" s="445"/>
      <c r="AIS55" s="445"/>
      <c r="AIT55" s="445"/>
      <c r="AIU55" s="445"/>
      <c r="AIV55" s="445"/>
      <c r="AIW55" s="445"/>
      <c r="AIX55" s="445"/>
      <c r="AIY55" s="445"/>
      <c r="AIZ55" s="445"/>
      <c r="AJA55" s="445"/>
      <c r="AJB55" s="445"/>
      <c r="AJC55" s="445"/>
      <c r="AJD55" s="445"/>
      <c r="AJE55" s="445"/>
      <c r="AJF55" s="445"/>
      <c r="AJG55" s="445"/>
      <c r="AJH55" s="445"/>
      <c r="AJI55" s="445"/>
      <c r="AJJ55" s="445"/>
      <c r="AJK55" s="445"/>
      <c r="AJL55" s="445"/>
      <c r="AJM55" s="445"/>
      <c r="AJN55" s="445"/>
      <c r="AJO55" s="445"/>
      <c r="AJP55" s="445"/>
      <c r="AJQ55" s="445"/>
      <c r="AJR55" s="445"/>
      <c r="AJS55" s="445"/>
      <c r="AJT55" s="445"/>
      <c r="AJU55" s="445"/>
      <c r="AJV55" s="445"/>
      <c r="AJW55" s="445"/>
      <c r="AJX55" s="445"/>
      <c r="AJY55" s="445"/>
      <c r="AJZ55" s="445"/>
      <c r="AKA55" s="445"/>
      <c r="AKB55" s="445"/>
      <c r="AKC55" s="445"/>
      <c r="AKD55" s="445"/>
      <c r="AKE55" s="445"/>
      <c r="AKF55" s="445"/>
      <c r="AKG55" s="445"/>
      <c r="AKH55" s="445"/>
      <c r="AKI55" s="445"/>
      <c r="AKJ55" s="445"/>
      <c r="AKK55" s="445"/>
      <c r="AKL55" s="445"/>
      <c r="AKM55" s="445"/>
      <c r="AKN55" s="445"/>
      <c r="AKO55" s="445"/>
      <c r="AKP55" s="445"/>
      <c r="AKQ55" s="445"/>
      <c r="AKR55" s="445"/>
      <c r="AKS55" s="445"/>
      <c r="AKT55" s="445"/>
      <c r="AKU55" s="445"/>
      <c r="AKV55" s="445"/>
      <c r="AKW55" s="445"/>
      <c r="AKX55" s="445"/>
      <c r="AKY55" s="445"/>
      <c r="AKZ55" s="445"/>
      <c r="ALA55" s="445"/>
      <c r="ALB55" s="445"/>
      <c r="ALC55" s="445"/>
      <c r="ALD55" s="445"/>
      <c r="ALE55" s="445"/>
      <c r="ALF55" s="445"/>
      <c r="ALG55" s="445"/>
      <c r="ALH55" s="445"/>
      <c r="ALI55" s="445"/>
      <c r="ALJ55" s="445"/>
      <c r="ALK55" s="445"/>
      <c r="ALL55" s="445"/>
      <c r="ALM55" s="445"/>
      <c r="ALN55" s="445"/>
      <c r="ALO55" s="445"/>
      <c r="ALP55" s="445"/>
      <c r="ALQ55" s="445"/>
      <c r="ALR55" s="445"/>
      <c r="ALS55" s="445"/>
      <c r="ALT55" s="445"/>
      <c r="ALU55" s="445"/>
      <c r="ALV55" s="445"/>
      <c r="ALW55" s="445"/>
      <c r="ALX55" s="445"/>
      <c r="ALY55" s="445"/>
      <c r="ALZ55" s="445"/>
      <c r="AMA55" s="445"/>
      <c r="AMB55" s="445"/>
      <c r="AMC55" s="445"/>
      <c r="AMD55" s="445"/>
      <c r="AME55" s="445"/>
      <c r="AMF55" s="445"/>
      <c r="AMG55" s="445"/>
      <c r="AMH55" s="445"/>
      <c r="AMI55" s="445"/>
      <c r="AMJ55" s="445"/>
      <c r="AMK55" s="445"/>
    </row>
    <row r="56" spans="1:1025">
      <c r="A56" s="465" t="s">
        <v>278</v>
      </c>
      <c r="B56" s="781"/>
      <c r="C56" s="461"/>
      <c r="D56" s="781"/>
      <c r="E56" s="461"/>
      <c r="F56" s="781"/>
      <c r="G56" s="461"/>
      <c r="H56" s="781"/>
      <c r="I56" s="461"/>
      <c r="J56" s="781"/>
      <c r="K56" s="461"/>
      <c r="L56" s="781"/>
      <c r="M56" s="461"/>
      <c r="N56" s="781"/>
      <c r="O56" s="461"/>
      <c r="P56" s="781"/>
      <c r="Q56" s="461"/>
      <c r="R56" s="781"/>
      <c r="S56" s="461"/>
      <c r="T56" s="781"/>
      <c r="U56" s="461"/>
      <c r="V56" s="781"/>
      <c r="W56" s="461"/>
      <c r="X56" s="781"/>
      <c r="Y56" s="461"/>
      <c r="Z56" s="786"/>
      <c r="AA56" s="467">
        <f>C56+E56+G56+I56+K56+M56+O56+Q56+S56+U56+W56+Y56</f>
        <v>0</v>
      </c>
      <c r="AB56" s="483"/>
      <c r="AC56" s="483"/>
      <c r="AD56" s="470">
        <f>AC56</f>
        <v>0</v>
      </c>
    </row>
    <row r="57" spans="1:1025" ht="16.5" customHeight="1">
      <c r="A57" s="471" t="s">
        <v>279</v>
      </c>
      <c r="B57" s="472">
        <f>B51</f>
        <v>0</v>
      </c>
      <c r="C57" s="472">
        <f>SUM(C51:C56)</f>
        <v>0</v>
      </c>
      <c r="D57" s="472">
        <f>D51</f>
        <v>0</v>
      </c>
      <c r="E57" s="472">
        <f>SUM(E51:E56)</f>
        <v>0</v>
      </c>
      <c r="F57" s="472">
        <f>F51</f>
        <v>0</v>
      </c>
      <c r="G57" s="472">
        <f>SUM(G51:G56)</f>
        <v>0</v>
      </c>
      <c r="H57" s="472">
        <f>H51</f>
        <v>0</v>
      </c>
      <c r="I57" s="472">
        <f>SUM(I51:I56)</f>
        <v>0</v>
      </c>
      <c r="J57" s="472">
        <f>J51</f>
        <v>0</v>
      </c>
      <c r="K57" s="472">
        <f>SUM(K51:K56)</f>
        <v>0</v>
      </c>
      <c r="L57" s="472">
        <f>L51</f>
        <v>0</v>
      </c>
      <c r="M57" s="472">
        <f>SUM(M51:M56)</f>
        <v>0</v>
      </c>
      <c r="N57" s="472">
        <f>N51</f>
        <v>0</v>
      </c>
      <c r="O57" s="472">
        <f>SUM(O51:O56)</f>
        <v>0</v>
      </c>
      <c r="P57" s="472">
        <f>P51</f>
        <v>0</v>
      </c>
      <c r="Q57" s="472">
        <f>SUM(Q51:Q56)</f>
        <v>0</v>
      </c>
      <c r="R57" s="472">
        <f>R51</f>
        <v>0</v>
      </c>
      <c r="S57" s="472">
        <f>SUM(S51:S56)</f>
        <v>0</v>
      </c>
      <c r="T57" s="472">
        <f>T51</f>
        <v>0</v>
      </c>
      <c r="U57" s="472">
        <f>SUM(U51:U56)</f>
        <v>0</v>
      </c>
      <c r="V57" s="472">
        <f>V51</f>
        <v>0</v>
      </c>
      <c r="W57" s="472">
        <f>SUM(W51:W56)</f>
        <v>0</v>
      </c>
      <c r="X57" s="472">
        <f>X51</f>
        <v>0</v>
      </c>
      <c r="Y57" s="472">
        <f>SUM(Y51:Y56)</f>
        <v>0</v>
      </c>
      <c r="Z57" s="472">
        <f>Z51</f>
        <v>0</v>
      </c>
      <c r="AA57" s="474">
        <f>SUM(AA51:AA56)</f>
        <v>0</v>
      </c>
      <c r="AB57" s="472">
        <f>AB51</f>
        <v>0</v>
      </c>
      <c r="AC57" s="474"/>
      <c r="AD57" s="475">
        <f>SUM(AD51:AD56)</f>
        <v>0</v>
      </c>
    </row>
    <row r="58" spans="1:1025" ht="20.25" customHeight="1">
      <c r="A58" s="476" t="s">
        <v>287</v>
      </c>
      <c r="B58" s="472">
        <f t="shared" ref="B58:AB58" si="2">B41+B49+B57</f>
        <v>0</v>
      </c>
      <c r="C58" s="472">
        <f t="shared" si="2"/>
        <v>0</v>
      </c>
      <c r="D58" s="472">
        <f t="shared" si="2"/>
        <v>0</v>
      </c>
      <c r="E58" s="472">
        <f t="shared" si="2"/>
        <v>0</v>
      </c>
      <c r="F58" s="472">
        <f t="shared" si="2"/>
        <v>0</v>
      </c>
      <c r="G58" s="472">
        <f t="shared" si="2"/>
        <v>0</v>
      </c>
      <c r="H58" s="472">
        <f t="shared" si="2"/>
        <v>0</v>
      </c>
      <c r="I58" s="472">
        <f t="shared" si="2"/>
        <v>0</v>
      </c>
      <c r="J58" s="472">
        <f t="shared" si="2"/>
        <v>0</v>
      </c>
      <c r="K58" s="472">
        <f t="shared" si="2"/>
        <v>0</v>
      </c>
      <c r="L58" s="472">
        <f t="shared" si="2"/>
        <v>0</v>
      </c>
      <c r="M58" s="472">
        <f t="shared" si="2"/>
        <v>0</v>
      </c>
      <c r="N58" s="472">
        <f t="shared" si="2"/>
        <v>0</v>
      </c>
      <c r="O58" s="472">
        <f t="shared" si="2"/>
        <v>0</v>
      </c>
      <c r="P58" s="472">
        <f t="shared" si="2"/>
        <v>0</v>
      </c>
      <c r="Q58" s="472">
        <f t="shared" si="2"/>
        <v>0</v>
      </c>
      <c r="R58" s="472">
        <f t="shared" si="2"/>
        <v>0</v>
      </c>
      <c r="S58" s="472">
        <f t="shared" si="2"/>
        <v>0</v>
      </c>
      <c r="T58" s="472">
        <f t="shared" si="2"/>
        <v>0</v>
      </c>
      <c r="U58" s="472">
        <f t="shared" si="2"/>
        <v>0</v>
      </c>
      <c r="V58" s="472">
        <f t="shared" si="2"/>
        <v>0</v>
      </c>
      <c r="W58" s="472">
        <f t="shared" si="2"/>
        <v>0</v>
      </c>
      <c r="X58" s="472">
        <f t="shared" si="2"/>
        <v>0</v>
      </c>
      <c r="Y58" s="472">
        <f t="shared" si="2"/>
        <v>0</v>
      </c>
      <c r="Z58" s="472">
        <f t="shared" si="2"/>
        <v>0</v>
      </c>
      <c r="AA58" s="472">
        <f t="shared" si="2"/>
        <v>0</v>
      </c>
      <c r="AB58" s="472">
        <f t="shared" si="2"/>
        <v>0</v>
      </c>
      <c r="AC58" s="472"/>
      <c r="AD58" s="473">
        <f>AD41+AD49+AD57</f>
        <v>0</v>
      </c>
    </row>
    <row r="59" spans="1:1025" s="487" customFormat="1" ht="14.25" customHeight="1">
      <c r="A59" s="478" t="s">
        <v>288</v>
      </c>
      <c r="B59" s="456"/>
      <c r="C59" s="456"/>
      <c r="D59" s="456"/>
      <c r="E59" s="456"/>
      <c r="F59" s="456"/>
      <c r="G59" s="456"/>
      <c r="H59" s="456"/>
      <c r="I59" s="456"/>
      <c r="J59" s="456"/>
      <c r="K59" s="456"/>
      <c r="L59" s="456"/>
      <c r="M59" s="456"/>
      <c r="N59" s="456"/>
      <c r="O59" s="456"/>
      <c r="P59" s="456"/>
      <c r="Q59" s="456"/>
      <c r="R59" s="456"/>
      <c r="S59" s="456"/>
      <c r="T59" s="456"/>
      <c r="U59" s="456"/>
      <c r="V59" s="456"/>
      <c r="W59" s="456"/>
      <c r="X59" s="456"/>
      <c r="Y59" s="457"/>
      <c r="Z59" s="458"/>
      <c r="AA59" s="484"/>
      <c r="AB59" s="485"/>
      <c r="AC59" s="486"/>
      <c r="AD59" s="459"/>
    </row>
    <row r="60" spans="1:1025">
      <c r="A60" s="460" t="s">
        <v>276</v>
      </c>
      <c r="B60" s="778"/>
      <c r="C60" s="461"/>
      <c r="D60" s="778"/>
      <c r="E60" s="461"/>
      <c r="F60" s="778"/>
      <c r="G60" s="461"/>
      <c r="H60" s="778"/>
      <c r="I60" s="461"/>
      <c r="J60" s="778"/>
      <c r="K60" s="461"/>
      <c r="L60" s="778"/>
      <c r="M60" s="461"/>
      <c r="N60" s="778"/>
      <c r="O60" s="461"/>
      <c r="P60" s="778"/>
      <c r="Q60" s="461"/>
      <c r="R60" s="778"/>
      <c r="S60" s="461"/>
      <c r="T60" s="778"/>
      <c r="U60" s="461"/>
      <c r="V60" s="778"/>
      <c r="W60" s="461"/>
      <c r="X60" s="778"/>
      <c r="Y60" s="461"/>
      <c r="Z60" s="779">
        <f>B60+D60+F60+H60+J60+L60+N60+P60+R60+T60+V60+X60</f>
        <v>0</v>
      </c>
      <c r="AA60" s="462">
        <f>C60+E60+G60+I60+K60+M60+O60+Q60+S60+U60+W60+Y60</f>
        <v>0</v>
      </c>
      <c r="AB60" s="778"/>
      <c r="AC60" s="461"/>
      <c r="AD60" s="463">
        <f>AB60*AC60</f>
        <v>0</v>
      </c>
    </row>
    <row r="61" spans="1:1025">
      <c r="A61" s="464" t="s">
        <v>277</v>
      </c>
      <c r="B61" s="778"/>
      <c r="C61" s="461"/>
      <c r="D61" s="778"/>
      <c r="E61" s="461"/>
      <c r="F61" s="778"/>
      <c r="G61" s="461"/>
      <c r="H61" s="778"/>
      <c r="I61" s="461"/>
      <c r="J61" s="778"/>
      <c r="K61" s="461"/>
      <c r="L61" s="778"/>
      <c r="M61" s="461"/>
      <c r="N61" s="778"/>
      <c r="O61" s="461"/>
      <c r="P61" s="778"/>
      <c r="Q61" s="461"/>
      <c r="R61" s="778"/>
      <c r="S61" s="461"/>
      <c r="T61" s="778"/>
      <c r="U61" s="461"/>
      <c r="V61" s="778"/>
      <c r="W61" s="461"/>
      <c r="X61" s="778"/>
      <c r="Y61" s="461"/>
      <c r="Z61" s="779"/>
      <c r="AA61" s="462">
        <f>C61+E61+G61+I61+K61+M61+O61+Q61+S61+U61+W61+Y61</f>
        <v>0</v>
      </c>
      <c r="AB61" s="778"/>
      <c r="AC61" s="488"/>
      <c r="AD61" s="463">
        <f>AB61*AC61</f>
        <v>0</v>
      </c>
    </row>
    <row r="62" spans="1:1025">
      <c r="A62" s="465" t="s">
        <v>546</v>
      </c>
      <c r="B62" s="778"/>
      <c r="C62" s="461"/>
      <c r="D62" s="778"/>
      <c r="E62" s="461"/>
      <c r="F62" s="778"/>
      <c r="G62" s="461"/>
      <c r="H62" s="778"/>
      <c r="I62" s="461"/>
      <c r="J62" s="778"/>
      <c r="K62" s="461"/>
      <c r="L62" s="778"/>
      <c r="M62" s="461"/>
      <c r="N62" s="778"/>
      <c r="O62" s="461"/>
      <c r="P62" s="778"/>
      <c r="Q62" s="461"/>
      <c r="R62" s="778"/>
      <c r="S62" s="461"/>
      <c r="T62" s="778"/>
      <c r="U62" s="461"/>
      <c r="V62" s="778"/>
      <c r="W62" s="461"/>
      <c r="X62" s="778"/>
      <c r="Y62" s="461"/>
      <c r="Z62" s="779"/>
      <c r="AA62" s="462">
        <f>C62+E62+G62+I62+K62+M62+O62+Q62+S62+U62+W62+Y62</f>
        <v>0</v>
      </c>
      <c r="AB62" s="778"/>
      <c r="AC62" s="488"/>
      <c r="AD62" s="463">
        <f>AB62*AC62</f>
        <v>0</v>
      </c>
    </row>
    <row r="63" spans="1:1025">
      <c r="A63" s="465" t="s">
        <v>547</v>
      </c>
      <c r="B63" s="778"/>
      <c r="C63" s="461"/>
      <c r="D63" s="778"/>
      <c r="E63" s="461"/>
      <c r="F63" s="778"/>
      <c r="G63" s="461"/>
      <c r="H63" s="778"/>
      <c r="I63" s="461"/>
      <c r="J63" s="778"/>
      <c r="K63" s="461"/>
      <c r="L63" s="778"/>
      <c r="M63" s="461"/>
      <c r="N63" s="778"/>
      <c r="O63" s="461"/>
      <c r="P63" s="778"/>
      <c r="Q63" s="461"/>
      <c r="R63" s="778"/>
      <c r="S63" s="461"/>
      <c r="T63" s="778"/>
      <c r="U63" s="461"/>
      <c r="V63" s="778"/>
      <c r="W63" s="461"/>
      <c r="X63" s="778"/>
      <c r="Y63" s="461"/>
      <c r="Z63" s="779"/>
      <c r="AA63" s="462">
        <f>C63+E63+G63+I63+K63+M63+O63+Q63+S63+U63+W63+Y63</f>
        <v>0</v>
      </c>
      <c r="AB63" s="778"/>
      <c r="AC63" s="488"/>
      <c r="AD63" s="463">
        <f>AB63*AC63</f>
        <v>0</v>
      </c>
    </row>
    <row r="64" spans="1:1025">
      <c r="A64" s="465" t="s">
        <v>329</v>
      </c>
      <c r="B64" s="780"/>
      <c r="C64" s="461"/>
      <c r="D64" s="780"/>
      <c r="E64" s="461"/>
      <c r="F64" s="780"/>
      <c r="G64" s="461"/>
      <c r="H64" s="780"/>
      <c r="I64" s="461"/>
      <c r="J64" s="780"/>
      <c r="K64" s="461"/>
      <c r="L64" s="780"/>
      <c r="M64" s="461"/>
      <c r="N64" s="780"/>
      <c r="O64" s="461"/>
      <c r="P64" s="780"/>
      <c r="Q64" s="461"/>
      <c r="R64" s="780"/>
      <c r="S64" s="461"/>
      <c r="T64" s="780"/>
      <c r="U64" s="461"/>
      <c r="V64" s="780"/>
      <c r="W64" s="461"/>
      <c r="X64" s="780"/>
      <c r="Y64" s="461"/>
      <c r="Z64" s="785"/>
      <c r="AA64" s="462">
        <f>C64+E64+G64+I64+K64+M64+O64+Q64+S64+U64+W64+Y64</f>
        <v>0</v>
      </c>
      <c r="AB64" s="525"/>
      <c r="AC64" s="489"/>
      <c r="AD64" s="470"/>
      <c r="AE64" s="445"/>
      <c r="AF64" s="445"/>
      <c r="AG64" s="445"/>
      <c r="AH64" s="445"/>
      <c r="AI64" s="445"/>
      <c r="AJ64" s="445"/>
      <c r="AK64" s="445"/>
      <c r="AL64" s="445"/>
      <c r="AM64" s="445"/>
      <c r="AN64" s="445"/>
      <c r="AO64" s="445"/>
      <c r="AP64" s="445"/>
      <c r="AQ64" s="445"/>
      <c r="AR64" s="445"/>
      <c r="AS64" s="445"/>
      <c r="AT64" s="445"/>
      <c r="AU64" s="445"/>
      <c r="AV64" s="445"/>
      <c r="AW64" s="445"/>
      <c r="AX64" s="445"/>
      <c r="AY64" s="445"/>
      <c r="AZ64" s="445"/>
      <c r="BA64" s="445"/>
      <c r="BB64" s="445"/>
      <c r="BC64" s="445"/>
      <c r="BD64" s="445"/>
      <c r="BE64" s="445"/>
      <c r="BF64" s="445"/>
      <c r="BG64" s="445"/>
      <c r="BH64" s="445"/>
      <c r="BI64" s="445"/>
      <c r="BJ64" s="445"/>
      <c r="BK64" s="445"/>
      <c r="BL64" s="445"/>
      <c r="BM64" s="445"/>
      <c r="BN64" s="445"/>
      <c r="BO64" s="445"/>
      <c r="BP64" s="445"/>
      <c r="BQ64" s="445"/>
      <c r="BR64" s="445"/>
      <c r="BS64" s="445"/>
      <c r="BT64" s="445"/>
      <c r="BU64" s="445"/>
      <c r="BV64" s="445"/>
      <c r="BW64" s="445"/>
      <c r="BX64" s="445"/>
      <c r="BY64" s="445"/>
      <c r="BZ64" s="445"/>
      <c r="CA64" s="445"/>
      <c r="CB64" s="445"/>
      <c r="CC64" s="445"/>
      <c r="CD64" s="445"/>
      <c r="CE64" s="445"/>
      <c r="CF64" s="445"/>
      <c r="CG64" s="445"/>
      <c r="CH64" s="445"/>
      <c r="CI64" s="445"/>
      <c r="CJ64" s="445"/>
      <c r="CK64" s="445"/>
      <c r="CL64" s="445"/>
      <c r="CM64" s="445"/>
      <c r="CN64" s="445"/>
      <c r="CO64" s="445"/>
      <c r="CP64" s="445"/>
      <c r="CQ64" s="445"/>
      <c r="CR64" s="445"/>
      <c r="CS64" s="445"/>
      <c r="CT64" s="445"/>
      <c r="CU64" s="445"/>
      <c r="CV64" s="445"/>
      <c r="CW64" s="445"/>
      <c r="CX64" s="445"/>
      <c r="CY64" s="445"/>
      <c r="CZ64" s="445"/>
      <c r="DA64" s="445"/>
      <c r="DB64" s="445"/>
      <c r="DC64" s="445"/>
      <c r="DD64" s="445"/>
      <c r="DE64" s="445"/>
      <c r="DF64" s="445"/>
      <c r="DG64" s="445"/>
      <c r="DH64" s="445"/>
      <c r="DI64" s="445"/>
      <c r="DJ64" s="445"/>
      <c r="DK64" s="445"/>
      <c r="DL64" s="445"/>
      <c r="DM64" s="445"/>
      <c r="DN64" s="445"/>
      <c r="DO64" s="445"/>
      <c r="DP64" s="445"/>
      <c r="DQ64" s="445"/>
      <c r="DR64" s="445"/>
      <c r="DS64" s="445"/>
      <c r="DT64" s="445"/>
      <c r="DU64" s="445"/>
      <c r="DV64" s="445"/>
      <c r="DW64" s="445"/>
      <c r="DX64" s="445"/>
      <c r="DY64" s="445"/>
      <c r="DZ64" s="445"/>
      <c r="EA64" s="445"/>
      <c r="EB64" s="445"/>
      <c r="EC64" s="445"/>
      <c r="ED64" s="445"/>
      <c r="EE64" s="445"/>
      <c r="EF64" s="445"/>
      <c r="EG64" s="445"/>
      <c r="EH64" s="445"/>
      <c r="EI64" s="445"/>
      <c r="EJ64" s="445"/>
      <c r="EK64" s="445"/>
      <c r="EL64" s="445"/>
      <c r="EM64" s="445"/>
      <c r="EN64" s="445"/>
      <c r="EO64" s="445"/>
      <c r="EP64" s="445"/>
      <c r="EQ64" s="445"/>
      <c r="ER64" s="445"/>
      <c r="ES64" s="445"/>
      <c r="ET64" s="445"/>
      <c r="EU64" s="445"/>
      <c r="EV64" s="445"/>
      <c r="EW64" s="445"/>
      <c r="EX64" s="445"/>
      <c r="EY64" s="445"/>
      <c r="EZ64" s="445"/>
      <c r="FA64" s="445"/>
      <c r="FB64" s="445"/>
      <c r="FC64" s="445"/>
      <c r="FD64" s="445"/>
      <c r="FE64" s="445"/>
      <c r="FF64" s="445"/>
      <c r="FG64" s="445"/>
      <c r="FH64" s="445"/>
      <c r="FI64" s="445"/>
      <c r="FJ64" s="445"/>
      <c r="FK64" s="445"/>
      <c r="FL64" s="445"/>
      <c r="FM64" s="445"/>
      <c r="FN64" s="445"/>
      <c r="FO64" s="445"/>
      <c r="FP64" s="445"/>
      <c r="FQ64" s="445"/>
      <c r="FR64" s="445"/>
      <c r="FS64" s="445"/>
      <c r="FT64" s="445"/>
      <c r="FU64" s="445"/>
      <c r="FV64" s="445"/>
      <c r="FW64" s="445"/>
      <c r="FX64" s="445"/>
      <c r="FY64" s="445"/>
      <c r="FZ64" s="445"/>
      <c r="GA64" s="445"/>
      <c r="GB64" s="445"/>
      <c r="GC64" s="445"/>
      <c r="GD64" s="445"/>
      <c r="GE64" s="445"/>
      <c r="GF64" s="445"/>
      <c r="GG64" s="445"/>
      <c r="GH64" s="445"/>
      <c r="GI64" s="445"/>
      <c r="GJ64" s="445"/>
      <c r="GK64" s="445"/>
      <c r="GL64" s="445"/>
      <c r="GM64" s="445"/>
      <c r="GN64" s="445"/>
      <c r="GO64" s="445"/>
      <c r="GP64" s="445"/>
      <c r="GQ64" s="445"/>
      <c r="GR64" s="445"/>
      <c r="GS64" s="445"/>
      <c r="GT64" s="445"/>
      <c r="GU64" s="445"/>
      <c r="GV64" s="445"/>
      <c r="GW64" s="445"/>
      <c r="GX64" s="445"/>
      <c r="GY64" s="445"/>
      <c r="GZ64" s="445"/>
      <c r="HA64" s="445"/>
      <c r="HB64" s="445"/>
      <c r="HC64" s="445"/>
      <c r="HD64" s="445"/>
      <c r="HE64" s="445"/>
      <c r="HF64" s="445"/>
      <c r="HG64" s="445"/>
      <c r="HH64" s="445"/>
      <c r="HI64" s="445"/>
      <c r="HJ64" s="445"/>
      <c r="HK64" s="445"/>
      <c r="HL64" s="445"/>
      <c r="HM64" s="445"/>
      <c r="HN64" s="445"/>
      <c r="HO64" s="445"/>
      <c r="HP64" s="445"/>
      <c r="HQ64" s="445"/>
      <c r="HR64" s="445"/>
      <c r="HS64" s="445"/>
      <c r="HT64" s="445"/>
      <c r="HU64" s="445"/>
      <c r="HV64" s="445"/>
      <c r="HW64" s="445"/>
      <c r="HX64" s="445"/>
      <c r="HY64" s="445"/>
      <c r="HZ64" s="445"/>
      <c r="IA64" s="445"/>
      <c r="IB64" s="445"/>
      <c r="IC64" s="445"/>
      <c r="ID64" s="445"/>
      <c r="IE64" s="445"/>
      <c r="IF64" s="445"/>
      <c r="IG64" s="445"/>
      <c r="IH64" s="445"/>
      <c r="II64" s="445"/>
      <c r="IJ64" s="445"/>
      <c r="IK64" s="445"/>
      <c r="IL64" s="445"/>
      <c r="IM64" s="445"/>
      <c r="IN64" s="445"/>
      <c r="IO64" s="445"/>
      <c r="IP64" s="445"/>
      <c r="IQ64" s="445"/>
      <c r="IR64" s="445"/>
      <c r="IS64" s="445"/>
      <c r="IT64" s="445"/>
      <c r="IU64" s="445"/>
      <c r="IV64" s="445"/>
      <c r="IW64" s="445"/>
      <c r="IX64" s="445"/>
      <c r="IY64" s="445"/>
      <c r="IZ64" s="445"/>
      <c r="JA64" s="445"/>
      <c r="JB64" s="445"/>
      <c r="JC64" s="445"/>
      <c r="JD64" s="445"/>
      <c r="JE64" s="445"/>
      <c r="JF64" s="445"/>
      <c r="JG64" s="445"/>
      <c r="JH64" s="445"/>
      <c r="JI64" s="445"/>
      <c r="JJ64" s="445"/>
      <c r="JK64" s="445"/>
      <c r="JL64" s="445"/>
      <c r="JM64" s="445"/>
      <c r="JN64" s="445"/>
      <c r="JO64" s="445"/>
      <c r="JP64" s="445"/>
      <c r="JQ64" s="445"/>
      <c r="JR64" s="445"/>
      <c r="JS64" s="445"/>
      <c r="JT64" s="445"/>
      <c r="JU64" s="445"/>
      <c r="JV64" s="445"/>
      <c r="JW64" s="445"/>
      <c r="JX64" s="445"/>
      <c r="JY64" s="445"/>
      <c r="JZ64" s="445"/>
      <c r="KA64" s="445"/>
      <c r="KB64" s="445"/>
      <c r="KC64" s="445"/>
      <c r="KD64" s="445"/>
      <c r="KE64" s="445"/>
      <c r="KF64" s="445"/>
      <c r="KG64" s="445"/>
      <c r="KH64" s="445"/>
      <c r="KI64" s="445"/>
      <c r="KJ64" s="445"/>
      <c r="KK64" s="445"/>
      <c r="KL64" s="445"/>
      <c r="KM64" s="445"/>
      <c r="KN64" s="445"/>
      <c r="KO64" s="445"/>
      <c r="KP64" s="445"/>
      <c r="KQ64" s="445"/>
      <c r="KR64" s="445"/>
      <c r="KS64" s="445"/>
      <c r="KT64" s="445"/>
      <c r="KU64" s="445"/>
      <c r="KV64" s="445"/>
      <c r="KW64" s="445"/>
      <c r="KX64" s="445"/>
      <c r="KY64" s="445"/>
      <c r="KZ64" s="445"/>
      <c r="LA64" s="445"/>
      <c r="LB64" s="445"/>
      <c r="LC64" s="445"/>
      <c r="LD64" s="445"/>
      <c r="LE64" s="445"/>
      <c r="LF64" s="445"/>
      <c r="LG64" s="445"/>
      <c r="LH64" s="445"/>
      <c r="LI64" s="445"/>
      <c r="LJ64" s="445"/>
      <c r="LK64" s="445"/>
      <c r="LL64" s="445"/>
      <c r="LM64" s="445"/>
      <c r="LN64" s="445"/>
      <c r="LO64" s="445"/>
      <c r="LP64" s="445"/>
      <c r="LQ64" s="445"/>
      <c r="LR64" s="445"/>
      <c r="LS64" s="445"/>
      <c r="LT64" s="445"/>
      <c r="LU64" s="445"/>
      <c r="LV64" s="445"/>
      <c r="LW64" s="445"/>
      <c r="LX64" s="445"/>
      <c r="LY64" s="445"/>
      <c r="LZ64" s="445"/>
      <c r="MA64" s="445"/>
      <c r="MB64" s="445"/>
      <c r="MC64" s="445"/>
      <c r="MD64" s="445"/>
      <c r="ME64" s="445"/>
      <c r="MF64" s="445"/>
      <c r="MG64" s="445"/>
      <c r="MH64" s="445"/>
      <c r="MI64" s="445"/>
      <c r="MJ64" s="445"/>
      <c r="MK64" s="445"/>
      <c r="ML64" s="445"/>
      <c r="MM64" s="445"/>
      <c r="MN64" s="445"/>
      <c r="MO64" s="445"/>
      <c r="MP64" s="445"/>
      <c r="MQ64" s="445"/>
      <c r="MR64" s="445"/>
      <c r="MS64" s="445"/>
      <c r="MT64" s="445"/>
      <c r="MU64" s="445"/>
      <c r="MV64" s="445"/>
      <c r="MW64" s="445"/>
      <c r="MX64" s="445"/>
      <c r="MY64" s="445"/>
      <c r="MZ64" s="445"/>
      <c r="NA64" s="445"/>
      <c r="NB64" s="445"/>
      <c r="NC64" s="445"/>
      <c r="ND64" s="445"/>
      <c r="NE64" s="445"/>
      <c r="NF64" s="445"/>
      <c r="NG64" s="445"/>
      <c r="NH64" s="445"/>
      <c r="NI64" s="445"/>
      <c r="NJ64" s="445"/>
      <c r="NK64" s="445"/>
      <c r="NL64" s="445"/>
      <c r="NM64" s="445"/>
      <c r="NN64" s="445"/>
      <c r="NO64" s="445"/>
      <c r="NP64" s="445"/>
      <c r="NQ64" s="445"/>
      <c r="NR64" s="445"/>
      <c r="NS64" s="445"/>
      <c r="NT64" s="445"/>
      <c r="NU64" s="445"/>
      <c r="NV64" s="445"/>
      <c r="NW64" s="445"/>
      <c r="NX64" s="445"/>
      <c r="NY64" s="445"/>
      <c r="NZ64" s="445"/>
      <c r="OA64" s="445"/>
      <c r="OB64" s="445"/>
      <c r="OC64" s="445"/>
      <c r="OD64" s="445"/>
      <c r="OE64" s="445"/>
      <c r="OF64" s="445"/>
      <c r="OG64" s="445"/>
      <c r="OH64" s="445"/>
      <c r="OI64" s="445"/>
      <c r="OJ64" s="445"/>
      <c r="OK64" s="445"/>
      <c r="OL64" s="445"/>
      <c r="OM64" s="445"/>
      <c r="ON64" s="445"/>
      <c r="OO64" s="445"/>
      <c r="OP64" s="445"/>
      <c r="OQ64" s="445"/>
      <c r="OR64" s="445"/>
      <c r="OS64" s="445"/>
      <c r="OT64" s="445"/>
      <c r="OU64" s="445"/>
      <c r="OV64" s="445"/>
      <c r="OW64" s="445"/>
      <c r="OX64" s="445"/>
      <c r="OY64" s="445"/>
      <c r="OZ64" s="445"/>
      <c r="PA64" s="445"/>
      <c r="PB64" s="445"/>
      <c r="PC64" s="445"/>
      <c r="PD64" s="445"/>
      <c r="PE64" s="445"/>
      <c r="PF64" s="445"/>
      <c r="PG64" s="445"/>
      <c r="PH64" s="445"/>
      <c r="PI64" s="445"/>
      <c r="PJ64" s="445"/>
      <c r="PK64" s="445"/>
      <c r="PL64" s="445"/>
      <c r="PM64" s="445"/>
      <c r="PN64" s="445"/>
      <c r="PO64" s="445"/>
      <c r="PP64" s="445"/>
      <c r="PQ64" s="445"/>
      <c r="PR64" s="445"/>
      <c r="PS64" s="445"/>
      <c r="PT64" s="445"/>
      <c r="PU64" s="445"/>
      <c r="PV64" s="445"/>
      <c r="PW64" s="445"/>
      <c r="PX64" s="445"/>
      <c r="PY64" s="445"/>
      <c r="PZ64" s="445"/>
      <c r="QA64" s="445"/>
      <c r="QB64" s="445"/>
      <c r="QC64" s="445"/>
      <c r="QD64" s="445"/>
      <c r="QE64" s="445"/>
      <c r="QF64" s="445"/>
      <c r="QG64" s="445"/>
      <c r="QH64" s="445"/>
      <c r="QI64" s="445"/>
      <c r="QJ64" s="445"/>
      <c r="QK64" s="445"/>
      <c r="QL64" s="445"/>
      <c r="QM64" s="445"/>
      <c r="QN64" s="445"/>
      <c r="QO64" s="445"/>
      <c r="QP64" s="445"/>
      <c r="QQ64" s="445"/>
      <c r="QR64" s="445"/>
      <c r="QS64" s="445"/>
      <c r="QT64" s="445"/>
      <c r="QU64" s="445"/>
      <c r="QV64" s="445"/>
      <c r="QW64" s="445"/>
      <c r="QX64" s="445"/>
      <c r="QY64" s="445"/>
      <c r="QZ64" s="445"/>
      <c r="RA64" s="445"/>
      <c r="RB64" s="445"/>
      <c r="RC64" s="445"/>
      <c r="RD64" s="445"/>
      <c r="RE64" s="445"/>
      <c r="RF64" s="445"/>
      <c r="RG64" s="445"/>
      <c r="RH64" s="445"/>
      <c r="RI64" s="445"/>
      <c r="RJ64" s="445"/>
      <c r="RK64" s="445"/>
      <c r="RL64" s="445"/>
      <c r="RM64" s="445"/>
      <c r="RN64" s="445"/>
      <c r="RO64" s="445"/>
      <c r="RP64" s="445"/>
      <c r="RQ64" s="445"/>
      <c r="RR64" s="445"/>
      <c r="RS64" s="445"/>
      <c r="RT64" s="445"/>
      <c r="RU64" s="445"/>
      <c r="RV64" s="445"/>
      <c r="RW64" s="445"/>
      <c r="RX64" s="445"/>
      <c r="RY64" s="445"/>
      <c r="RZ64" s="445"/>
      <c r="SA64" s="445"/>
      <c r="SB64" s="445"/>
      <c r="SC64" s="445"/>
      <c r="SD64" s="445"/>
      <c r="SE64" s="445"/>
      <c r="SF64" s="445"/>
      <c r="SG64" s="445"/>
      <c r="SH64" s="445"/>
      <c r="SI64" s="445"/>
      <c r="SJ64" s="445"/>
      <c r="SK64" s="445"/>
      <c r="SL64" s="445"/>
      <c r="SM64" s="445"/>
      <c r="SN64" s="445"/>
      <c r="SO64" s="445"/>
      <c r="SP64" s="445"/>
      <c r="SQ64" s="445"/>
      <c r="SR64" s="445"/>
      <c r="SS64" s="445"/>
      <c r="ST64" s="445"/>
      <c r="SU64" s="445"/>
      <c r="SV64" s="445"/>
      <c r="SW64" s="445"/>
      <c r="SX64" s="445"/>
      <c r="SY64" s="445"/>
      <c r="SZ64" s="445"/>
      <c r="TA64" s="445"/>
      <c r="TB64" s="445"/>
      <c r="TC64" s="445"/>
      <c r="TD64" s="445"/>
      <c r="TE64" s="445"/>
      <c r="TF64" s="445"/>
      <c r="TG64" s="445"/>
      <c r="TH64" s="445"/>
      <c r="TI64" s="445"/>
      <c r="TJ64" s="445"/>
      <c r="TK64" s="445"/>
      <c r="TL64" s="445"/>
      <c r="TM64" s="445"/>
      <c r="TN64" s="445"/>
      <c r="TO64" s="445"/>
      <c r="TP64" s="445"/>
      <c r="TQ64" s="445"/>
      <c r="TR64" s="445"/>
      <c r="TS64" s="445"/>
      <c r="TT64" s="445"/>
      <c r="TU64" s="445"/>
      <c r="TV64" s="445"/>
      <c r="TW64" s="445"/>
      <c r="TX64" s="445"/>
      <c r="TY64" s="445"/>
      <c r="TZ64" s="445"/>
      <c r="UA64" s="445"/>
      <c r="UB64" s="445"/>
      <c r="UC64" s="445"/>
      <c r="UD64" s="445"/>
      <c r="UE64" s="445"/>
      <c r="UF64" s="445"/>
      <c r="UG64" s="445"/>
      <c r="UH64" s="445"/>
      <c r="UI64" s="445"/>
      <c r="UJ64" s="445"/>
      <c r="UK64" s="445"/>
      <c r="UL64" s="445"/>
      <c r="UM64" s="445"/>
      <c r="UN64" s="445"/>
      <c r="UO64" s="445"/>
      <c r="UP64" s="445"/>
      <c r="UQ64" s="445"/>
      <c r="UR64" s="445"/>
      <c r="US64" s="445"/>
      <c r="UT64" s="445"/>
      <c r="UU64" s="445"/>
      <c r="UV64" s="445"/>
      <c r="UW64" s="445"/>
      <c r="UX64" s="445"/>
      <c r="UY64" s="445"/>
      <c r="UZ64" s="445"/>
      <c r="VA64" s="445"/>
      <c r="VB64" s="445"/>
      <c r="VC64" s="445"/>
      <c r="VD64" s="445"/>
      <c r="VE64" s="445"/>
      <c r="VF64" s="445"/>
      <c r="VG64" s="445"/>
      <c r="VH64" s="445"/>
      <c r="VI64" s="445"/>
      <c r="VJ64" s="445"/>
      <c r="VK64" s="445"/>
      <c r="VL64" s="445"/>
      <c r="VM64" s="445"/>
      <c r="VN64" s="445"/>
      <c r="VO64" s="445"/>
      <c r="VP64" s="445"/>
      <c r="VQ64" s="445"/>
      <c r="VR64" s="445"/>
      <c r="VS64" s="445"/>
      <c r="VT64" s="445"/>
      <c r="VU64" s="445"/>
      <c r="VV64" s="445"/>
      <c r="VW64" s="445"/>
      <c r="VX64" s="445"/>
      <c r="VY64" s="445"/>
      <c r="VZ64" s="445"/>
      <c r="WA64" s="445"/>
      <c r="WB64" s="445"/>
      <c r="WC64" s="445"/>
      <c r="WD64" s="445"/>
      <c r="WE64" s="445"/>
      <c r="WF64" s="445"/>
      <c r="WG64" s="445"/>
      <c r="WH64" s="445"/>
      <c r="WI64" s="445"/>
      <c r="WJ64" s="445"/>
      <c r="WK64" s="445"/>
      <c r="WL64" s="445"/>
      <c r="WM64" s="445"/>
      <c r="WN64" s="445"/>
      <c r="WO64" s="445"/>
      <c r="WP64" s="445"/>
      <c r="WQ64" s="445"/>
      <c r="WR64" s="445"/>
      <c r="WS64" s="445"/>
      <c r="WT64" s="445"/>
      <c r="WU64" s="445"/>
      <c r="WV64" s="445"/>
      <c r="WW64" s="445"/>
      <c r="WX64" s="445"/>
      <c r="WY64" s="445"/>
      <c r="WZ64" s="445"/>
      <c r="XA64" s="445"/>
      <c r="XB64" s="445"/>
      <c r="XC64" s="445"/>
      <c r="XD64" s="445"/>
      <c r="XE64" s="445"/>
      <c r="XF64" s="445"/>
      <c r="XG64" s="445"/>
      <c r="XH64" s="445"/>
      <c r="XI64" s="445"/>
      <c r="XJ64" s="445"/>
      <c r="XK64" s="445"/>
      <c r="XL64" s="445"/>
      <c r="XM64" s="445"/>
      <c r="XN64" s="445"/>
      <c r="XO64" s="445"/>
      <c r="XP64" s="445"/>
      <c r="XQ64" s="445"/>
      <c r="XR64" s="445"/>
      <c r="XS64" s="445"/>
      <c r="XT64" s="445"/>
      <c r="XU64" s="445"/>
      <c r="XV64" s="445"/>
      <c r="XW64" s="445"/>
      <c r="XX64" s="445"/>
      <c r="XY64" s="445"/>
      <c r="XZ64" s="445"/>
      <c r="YA64" s="445"/>
      <c r="YB64" s="445"/>
      <c r="YC64" s="445"/>
      <c r="YD64" s="445"/>
      <c r="YE64" s="445"/>
      <c r="YF64" s="445"/>
      <c r="YG64" s="445"/>
      <c r="YH64" s="445"/>
      <c r="YI64" s="445"/>
      <c r="YJ64" s="445"/>
      <c r="YK64" s="445"/>
      <c r="YL64" s="445"/>
      <c r="YM64" s="445"/>
      <c r="YN64" s="445"/>
      <c r="YO64" s="445"/>
      <c r="YP64" s="445"/>
      <c r="YQ64" s="445"/>
      <c r="YR64" s="445"/>
      <c r="YS64" s="445"/>
      <c r="YT64" s="445"/>
      <c r="YU64" s="445"/>
      <c r="YV64" s="445"/>
      <c r="YW64" s="445"/>
      <c r="YX64" s="445"/>
      <c r="YY64" s="445"/>
      <c r="YZ64" s="445"/>
      <c r="ZA64" s="445"/>
      <c r="ZB64" s="445"/>
      <c r="ZC64" s="445"/>
      <c r="ZD64" s="445"/>
      <c r="ZE64" s="445"/>
      <c r="ZF64" s="445"/>
      <c r="ZG64" s="445"/>
      <c r="ZH64" s="445"/>
      <c r="ZI64" s="445"/>
      <c r="ZJ64" s="445"/>
      <c r="ZK64" s="445"/>
      <c r="ZL64" s="445"/>
      <c r="ZM64" s="445"/>
      <c r="ZN64" s="445"/>
      <c r="ZO64" s="445"/>
      <c r="ZP64" s="445"/>
      <c r="ZQ64" s="445"/>
      <c r="ZR64" s="445"/>
      <c r="ZS64" s="445"/>
      <c r="ZT64" s="445"/>
      <c r="ZU64" s="445"/>
      <c r="ZV64" s="445"/>
      <c r="ZW64" s="445"/>
      <c r="ZX64" s="445"/>
      <c r="ZY64" s="445"/>
      <c r="ZZ64" s="445"/>
      <c r="AAA64" s="445"/>
      <c r="AAB64" s="445"/>
      <c r="AAC64" s="445"/>
      <c r="AAD64" s="445"/>
      <c r="AAE64" s="445"/>
      <c r="AAF64" s="445"/>
      <c r="AAG64" s="445"/>
      <c r="AAH64" s="445"/>
      <c r="AAI64" s="445"/>
      <c r="AAJ64" s="445"/>
      <c r="AAK64" s="445"/>
      <c r="AAL64" s="445"/>
      <c r="AAM64" s="445"/>
      <c r="AAN64" s="445"/>
      <c r="AAO64" s="445"/>
      <c r="AAP64" s="445"/>
      <c r="AAQ64" s="445"/>
      <c r="AAR64" s="445"/>
      <c r="AAS64" s="445"/>
      <c r="AAT64" s="445"/>
      <c r="AAU64" s="445"/>
      <c r="AAV64" s="445"/>
      <c r="AAW64" s="445"/>
      <c r="AAX64" s="445"/>
      <c r="AAY64" s="445"/>
      <c r="AAZ64" s="445"/>
      <c r="ABA64" s="445"/>
      <c r="ABB64" s="445"/>
      <c r="ABC64" s="445"/>
      <c r="ABD64" s="445"/>
      <c r="ABE64" s="445"/>
      <c r="ABF64" s="445"/>
      <c r="ABG64" s="445"/>
      <c r="ABH64" s="445"/>
      <c r="ABI64" s="445"/>
      <c r="ABJ64" s="445"/>
      <c r="ABK64" s="445"/>
      <c r="ABL64" s="445"/>
      <c r="ABM64" s="445"/>
      <c r="ABN64" s="445"/>
      <c r="ABO64" s="445"/>
      <c r="ABP64" s="445"/>
      <c r="ABQ64" s="445"/>
      <c r="ABR64" s="445"/>
      <c r="ABS64" s="445"/>
      <c r="ABT64" s="445"/>
      <c r="ABU64" s="445"/>
      <c r="ABV64" s="445"/>
      <c r="ABW64" s="445"/>
      <c r="ABX64" s="445"/>
      <c r="ABY64" s="445"/>
      <c r="ABZ64" s="445"/>
      <c r="ACA64" s="445"/>
      <c r="ACB64" s="445"/>
      <c r="ACC64" s="445"/>
      <c r="ACD64" s="445"/>
      <c r="ACE64" s="445"/>
      <c r="ACF64" s="445"/>
      <c r="ACG64" s="445"/>
      <c r="ACH64" s="445"/>
      <c r="ACI64" s="445"/>
      <c r="ACJ64" s="445"/>
      <c r="ACK64" s="445"/>
      <c r="ACL64" s="445"/>
      <c r="ACM64" s="445"/>
      <c r="ACN64" s="445"/>
      <c r="ACO64" s="445"/>
      <c r="ACP64" s="445"/>
      <c r="ACQ64" s="445"/>
      <c r="ACR64" s="445"/>
      <c r="ACS64" s="445"/>
      <c r="ACT64" s="445"/>
      <c r="ACU64" s="445"/>
      <c r="ACV64" s="445"/>
      <c r="ACW64" s="445"/>
      <c r="ACX64" s="445"/>
      <c r="ACY64" s="445"/>
      <c r="ACZ64" s="445"/>
      <c r="ADA64" s="445"/>
      <c r="ADB64" s="445"/>
      <c r="ADC64" s="445"/>
      <c r="ADD64" s="445"/>
      <c r="ADE64" s="445"/>
      <c r="ADF64" s="445"/>
      <c r="ADG64" s="445"/>
      <c r="ADH64" s="445"/>
      <c r="ADI64" s="445"/>
      <c r="ADJ64" s="445"/>
      <c r="ADK64" s="445"/>
      <c r="ADL64" s="445"/>
      <c r="ADM64" s="445"/>
      <c r="ADN64" s="445"/>
      <c r="ADO64" s="445"/>
      <c r="ADP64" s="445"/>
      <c r="ADQ64" s="445"/>
      <c r="ADR64" s="445"/>
      <c r="ADS64" s="445"/>
      <c r="ADT64" s="445"/>
      <c r="ADU64" s="445"/>
      <c r="ADV64" s="445"/>
      <c r="ADW64" s="445"/>
      <c r="ADX64" s="445"/>
      <c r="ADY64" s="445"/>
      <c r="ADZ64" s="445"/>
      <c r="AEA64" s="445"/>
      <c r="AEB64" s="445"/>
      <c r="AEC64" s="445"/>
      <c r="AED64" s="445"/>
      <c r="AEE64" s="445"/>
      <c r="AEF64" s="445"/>
      <c r="AEG64" s="445"/>
      <c r="AEH64" s="445"/>
      <c r="AEI64" s="445"/>
      <c r="AEJ64" s="445"/>
      <c r="AEK64" s="445"/>
      <c r="AEL64" s="445"/>
      <c r="AEM64" s="445"/>
      <c r="AEN64" s="445"/>
      <c r="AEO64" s="445"/>
      <c r="AEP64" s="445"/>
      <c r="AEQ64" s="445"/>
      <c r="AER64" s="445"/>
      <c r="AES64" s="445"/>
      <c r="AET64" s="445"/>
      <c r="AEU64" s="445"/>
      <c r="AEV64" s="445"/>
      <c r="AEW64" s="445"/>
      <c r="AEX64" s="445"/>
      <c r="AEY64" s="445"/>
      <c r="AEZ64" s="445"/>
      <c r="AFA64" s="445"/>
      <c r="AFB64" s="445"/>
      <c r="AFC64" s="445"/>
      <c r="AFD64" s="445"/>
      <c r="AFE64" s="445"/>
      <c r="AFF64" s="445"/>
      <c r="AFG64" s="445"/>
      <c r="AFH64" s="445"/>
      <c r="AFI64" s="445"/>
      <c r="AFJ64" s="445"/>
      <c r="AFK64" s="445"/>
      <c r="AFL64" s="445"/>
      <c r="AFM64" s="445"/>
      <c r="AFN64" s="445"/>
      <c r="AFO64" s="445"/>
      <c r="AFP64" s="445"/>
      <c r="AFQ64" s="445"/>
      <c r="AFR64" s="445"/>
      <c r="AFS64" s="445"/>
      <c r="AFT64" s="445"/>
      <c r="AFU64" s="445"/>
      <c r="AFV64" s="445"/>
      <c r="AFW64" s="445"/>
      <c r="AFX64" s="445"/>
      <c r="AFY64" s="445"/>
      <c r="AFZ64" s="445"/>
      <c r="AGA64" s="445"/>
      <c r="AGB64" s="445"/>
      <c r="AGC64" s="445"/>
      <c r="AGD64" s="445"/>
      <c r="AGE64" s="445"/>
      <c r="AGF64" s="445"/>
      <c r="AGG64" s="445"/>
      <c r="AGH64" s="445"/>
      <c r="AGI64" s="445"/>
      <c r="AGJ64" s="445"/>
      <c r="AGK64" s="445"/>
      <c r="AGL64" s="445"/>
      <c r="AGM64" s="445"/>
      <c r="AGN64" s="445"/>
      <c r="AGO64" s="445"/>
      <c r="AGP64" s="445"/>
      <c r="AGQ64" s="445"/>
      <c r="AGR64" s="445"/>
      <c r="AGS64" s="445"/>
      <c r="AGT64" s="445"/>
      <c r="AGU64" s="445"/>
      <c r="AGV64" s="445"/>
      <c r="AGW64" s="445"/>
      <c r="AGX64" s="445"/>
      <c r="AGY64" s="445"/>
      <c r="AGZ64" s="445"/>
      <c r="AHA64" s="445"/>
      <c r="AHB64" s="445"/>
      <c r="AHC64" s="445"/>
      <c r="AHD64" s="445"/>
      <c r="AHE64" s="445"/>
      <c r="AHF64" s="445"/>
      <c r="AHG64" s="445"/>
      <c r="AHH64" s="445"/>
      <c r="AHI64" s="445"/>
      <c r="AHJ64" s="445"/>
      <c r="AHK64" s="445"/>
      <c r="AHL64" s="445"/>
      <c r="AHM64" s="445"/>
      <c r="AHN64" s="445"/>
      <c r="AHO64" s="445"/>
      <c r="AHP64" s="445"/>
      <c r="AHQ64" s="445"/>
      <c r="AHR64" s="445"/>
      <c r="AHS64" s="445"/>
      <c r="AHT64" s="445"/>
      <c r="AHU64" s="445"/>
      <c r="AHV64" s="445"/>
      <c r="AHW64" s="445"/>
      <c r="AHX64" s="445"/>
      <c r="AHY64" s="445"/>
      <c r="AHZ64" s="445"/>
      <c r="AIA64" s="445"/>
      <c r="AIB64" s="445"/>
      <c r="AIC64" s="445"/>
      <c r="AID64" s="445"/>
      <c r="AIE64" s="445"/>
      <c r="AIF64" s="445"/>
      <c r="AIG64" s="445"/>
      <c r="AIH64" s="445"/>
      <c r="AII64" s="445"/>
      <c r="AIJ64" s="445"/>
      <c r="AIK64" s="445"/>
      <c r="AIL64" s="445"/>
      <c r="AIM64" s="445"/>
      <c r="AIN64" s="445"/>
      <c r="AIO64" s="445"/>
      <c r="AIP64" s="445"/>
      <c r="AIQ64" s="445"/>
      <c r="AIR64" s="445"/>
      <c r="AIS64" s="445"/>
      <c r="AIT64" s="445"/>
      <c r="AIU64" s="445"/>
      <c r="AIV64" s="445"/>
      <c r="AIW64" s="445"/>
      <c r="AIX64" s="445"/>
      <c r="AIY64" s="445"/>
      <c r="AIZ64" s="445"/>
      <c r="AJA64" s="445"/>
      <c r="AJB64" s="445"/>
      <c r="AJC64" s="445"/>
      <c r="AJD64" s="445"/>
      <c r="AJE64" s="445"/>
      <c r="AJF64" s="445"/>
      <c r="AJG64" s="445"/>
      <c r="AJH64" s="445"/>
      <c r="AJI64" s="445"/>
      <c r="AJJ64" s="445"/>
      <c r="AJK64" s="445"/>
      <c r="AJL64" s="445"/>
      <c r="AJM64" s="445"/>
      <c r="AJN64" s="445"/>
      <c r="AJO64" s="445"/>
      <c r="AJP64" s="445"/>
      <c r="AJQ64" s="445"/>
      <c r="AJR64" s="445"/>
      <c r="AJS64" s="445"/>
      <c r="AJT64" s="445"/>
      <c r="AJU64" s="445"/>
      <c r="AJV64" s="445"/>
      <c r="AJW64" s="445"/>
      <c r="AJX64" s="445"/>
      <c r="AJY64" s="445"/>
      <c r="AJZ64" s="445"/>
      <c r="AKA64" s="445"/>
      <c r="AKB64" s="445"/>
      <c r="AKC64" s="445"/>
      <c r="AKD64" s="445"/>
      <c r="AKE64" s="445"/>
      <c r="AKF64" s="445"/>
      <c r="AKG64" s="445"/>
      <c r="AKH64" s="445"/>
      <c r="AKI64" s="445"/>
      <c r="AKJ64" s="445"/>
      <c r="AKK64" s="445"/>
      <c r="AKL64" s="445"/>
      <c r="AKM64" s="445"/>
      <c r="AKN64" s="445"/>
      <c r="AKO64" s="445"/>
      <c r="AKP64" s="445"/>
      <c r="AKQ64" s="445"/>
      <c r="AKR64" s="445"/>
      <c r="AKS64" s="445"/>
      <c r="AKT64" s="445"/>
      <c r="AKU64" s="445"/>
      <c r="AKV64" s="445"/>
      <c r="AKW64" s="445"/>
      <c r="AKX64" s="445"/>
      <c r="AKY64" s="445"/>
      <c r="AKZ64" s="445"/>
      <c r="ALA64" s="445"/>
      <c r="ALB64" s="445"/>
      <c r="ALC64" s="445"/>
      <c r="ALD64" s="445"/>
      <c r="ALE64" s="445"/>
      <c r="ALF64" s="445"/>
      <c r="ALG64" s="445"/>
      <c r="ALH64" s="445"/>
      <c r="ALI64" s="445"/>
      <c r="ALJ64" s="445"/>
      <c r="ALK64" s="445"/>
      <c r="ALL64" s="445"/>
      <c r="ALM64" s="445"/>
      <c r="ALN64" s="445"/>
      <c r="ALO64" s="445"/>
      <c r="ALP64" s="445"/>
      <c r="ALQ64" s="445"/>
      <c r="ALR64" s="445"/>
      <c r="ALS64" s="445"/>
      <c r="ALT64" s="445"/>
      <c r="ALU64" s="445"/>
      <c r="ALV64" s="445"/>
      <c r="ALW64" s="445"/>
      <c r="ALX64" s="445"/>
      <c r="ALY64" s="445"/>
      <c r="ALZ64" s="445"/>
      <c r="AMA64" s="445"/>
      <c r="AMB64" s="445"/>
      <c r="AMC64" s="445"/>
      <c r="AMD64" s="445"/>
      <c r="AME64" s="445"/>
      <c r="AMF64" s="445"/>
      <c r="AMG64" s="445"/>
      <c r="AMH64" s="445"/>
      <c r="AMI64" s="445"/>
      <c r="AMJ64" s="445"/>
      <c r="AMK64" s="445"/>
    </row>
    <row r="65" spans="1:1025">
      <c r="A65" s="465" t="s">
        <v>278</v>
      </c>
      <c r="B65" s="781"/>
      <c r="C65" s="461"/>
      <c r="D65" s="781"/>
      <c r="E65" s="461"/>
      <c r="F65" s="781"/>
      <c r="G65" s="461"/>
      <c r="H65" s="781"/>
      <c r="I65" s="461"/>
      <c r="J65" s="781"/>
      <c r="K65" s="461"/>
      <c r="L65" s="781"/>
      <c r="M65" s="461"/>
      <c r="N65" s="781"/>
      <c r="O65" s="461"/>
      <c r="P65" s="781"/>
      <c r="Q65" s="461"/>
      <c r="R65" s="781"/>
      <c r="S65" s="461"/>
      <c r="T65" s="781"/>
      <c r="U65" s="461"/>
      <c r="V65" s="781"/>
      <c r="W65" s="461"/>
      <c r="X65" s="781"/>
      <c r="Y65" s="461"/>
      <c r="Z65" s="786"/>
      <c r="AA65" s="467">
        <f>C65+E65+G65+I65+K65+M65+O65+Q65+S65+U65+W65+Y65</f>
        <v>0</v>
      </c>
      <c r="AB65" s="489"/>
      <c r="AC65" s="489"/>
      <c r="AD65" s="470">
        <f>AC65</f>
        <v>0</v>
      </c>
    </row>
    <row r="66" spans="1:1025">
      <c r="A66" s="471" t="s">
        <v>279</v>
      </c>
      <c r="B66" s="472">
        <f>B60</f>
        <v>0</v>
      </c>
      <c r="C66" s="472">
        <f>SUM(C60:C65)</f>
        <v>0</v>
      </c>
      <c r="D66" s="472">
        <f>D60</f>
        <v>0</v>
      </c>
      <c r="E66" s="472">
        <f>SUM(E60:E65)</f>
        <v>0</v>
      </c>
      <c r="F66" s="472">
        <f>F60</f>
        <v>0</v>
      </c>
      <c r="G66" s="472">
        <f>SUM(G60:G65)</f>
        <v>0</v>
      </c>
      <c r="H66" s="472">
        <f>H60</f>
        <v>0</v>
      </c>
      <c r="I66" s="472">
        <f>SUM(I60:I65)</f>
        <v>0</v>
      </c>
      <c r="J66" s="472">
        <f>J60</f>
        <v>0</v>
      </c>
      <c r="K66" s="472">
        <f>SUM(K60:K65)</f>
        <v>0</v>
      </c>
      <c r="L66" s="472">
        <f>L60</f>
        <v>0</v>
      </c>
      <c r="M66" s="472">
        <f>SUM(M60:M65)</f>
        <v>0</v>
      </c>
      <c r="N66" s="472">
        <f>N60</f>
        <v>0</v>
      </c>
      <c r="O66" s="472">
        <f>SUM(O60:O65)</f>
        <v>0</v>
      </c>
      <c r="P66" s="472">
        <f>P60</f>
        <v>0</v>
      </c>
      <c r="Q66" s="472">
        <f>SUM(Q60:Q65)</f>
        <v>0</v>
      </c>
      <c r="R66" s="472">
        <f>R60</f>
        <v>0</v>
      </c>
      <c r="S66" s="472">
        <f>SUM(S60:S65)</f>
        <v>0</v>
      </c>
      <c r="T66" s="472">
        <f>T60</f>
        <v>0</v>
      </c>
      <c r="U66" s="472">
        <f>SUM(U60:U65)</f>
        <v>0</v>
      </c>
      <c r="V66" s="472">
        <f>V60</f>
        <v>0</v>
      </c>
      <c r="W66" s="472">
        <f>SUM(W60:W65)</f>
        <v>0</v>
      </c>
      <c r="X66" s="472">
        <f>X60</f>
        <v>0</v>
      </c>
      <c r="Y66" s="472">
        <f>SUM(Y60:Y65)</f>
        <v>0</v>
      </c>
      <c r="Z66" s="472">
        <f>Z60</f>
        <v>0</v>
      </c>
      <c r="AA66" s="474">
        <f>SUM(AA60:AA65)</f>
        <v>0</v>
      </c>
      <c r="AB66" s="472">
        <f>AB60</f>
        <v>0</v>
      </c>
      <c r="AC66" s="474"/>
      <c r="AD66" s="475">
        <f>SUM(AD60:AD65)</f>
        <v>0</v>
      </c>
    </row>
    <row r="67" spans="1:1025">
      <c r="A67" s="478" t="s">
        <v>289</v>
      </c>
      <c r="B67" s="456"/>
      <c r="C67" s="456"/>
      <c r="D67" s="456"/>
      <c r="E67" s="456"/>
      <c r="F67" s="456"/>
      <c r="G67" s="456"/>
      <c r="H67" s="456"/>
      <c r="I67" s="456"/>
      <c r="J67" s="456"/>
      <c r="K67" s="456"/>
      <c r="L67" s="456"/>
      <c r="M67" s="456"/>
      <c r="N67" s="456"/>
      <c r="O67" s="456"/>
      <c r="P67" s="456"/>
      <c r="Q67" s="456"/>
      <c r="R67" s="456"/>
      <c r="S67" s="456"/>
      <c r="T67" s="456"/>
      <c r="U67" s="456"/>
      <c r="V67" s="456"/>
      <c r="W67" s="456"/>
      <c r="X67" s="456"/>
      <c r="Y67" s="457"/>
      <c r="Z67" s="458"/>
      <c r="AA67" s="490"/>
      <c r="AB67" s="491"/>
      <c r="AC67" s="491"/>
      <c r="AD67" s="459"/>
    </row>
    <row r="68" spans="1:1025">
      <c r="A68" s="460" t="s">
        <v>276</v>
      </c>
      <c r="B68" s="778"/>
      <c r="C68" s="461"/>
      <c r="D68" s="778"/>
      <c r="E68" s="461"/>
      <c r="F68" s="778"/>
      <c r="G68" s="461"/>
      <c r="H68" s="778"/>
      <c r="I68" s="461"/>
      <c r="J68" s="778"/>
      <c r="K68" s="461"/>
      <c r="L68" s="778"/>
      <c r="M68" s="461"/>
      <c r="N68" s="778"/>
      <c r="O68" s="461"/>
      <c r="P68" s="778"/>
      <c r="Q68" s="461"/>
      <c r="R68" s="778"/>
      <c r="S68" s="461"/>
      <c r="T68" s="778"/>
      <c r="U68" s="461"/>
      <c r="V68" s="778"/>
      <c r="W68" s="461"/>
      <c r="X68" s="778"/>
      <c r="Y68" s="461"/>
      <c r="Z68" s="779">
        <f>B68+D68+F68+H68+J68+L68+N68+P68+R68+T68+V68+X68</f>
        <v>0</v>
      </c>
      <c r="AA68" s="462">
        <f>C68+E68+G68+I68+K68+M68+O68+Q68+S68+U68+W68+Y68</f>
        <v>0</v>
      </c>
      <c r="AB68" s="778"/>
      <c r="AC68" s="492"/>
      <c r="AD68" s="463">
        <f>AB68*AC68</f>
        <v>0</v>
      </c>
    </row>
    <row r="69" spans="1:1025">
      <c r="A69" s="464" t="s">
        <v>277</v>
      </c>
      <c r="B69" s="778"/>
      <c r="C69" s="461"/>
      <c r="D69" s="778"/>
      <c r="E69" s="461"/>
      <c r="F69" s="778"/>
      <c r="G69" s="461"/>
      <c r="H69" s="778"/>
      <c r="I69" s="461"/>
      <c r="J69" s="778"/>
      <c r="K69" s="461"/>
      <c r="L69" s="778"/>
      <c r="M69" s="461"/>
      <c r="N69" s="778"/>
      <c r="O69" s="461"/>
      <c r="P69" s="778"/>
      <c r="Q69" s="461"/>
      <c r="R69" s="778"/>
      <c r="S69" s="461"/>
      <c r="T69" s="778"/>
      <c r="U69" s="461"/>
      <c r="V69" s="778"/>
      <c r="W69" s="461"/>
      <c r="X69" s="778"/>
      <c r="Y69" s="461"/>
      <c r="Z69" s="779"/>
      <c r="AA69" s="462">
        <f>C69+E69+G69+I69+K69+M69+O69+Q69+S69+U69+W69+Y69</f>
        <v>0</v>
      </c>
      <c r="AB69" s="778"/>
      <c r="AC69" s="492"/>
      <c r="AD69" s="463">
        <f>AB69*AC69</f>
        <v>0</v>
      </c>
    </row>
    <row r="70" spans="1:1025">
      <c r="A70" s="465" t="s">
        <v>546</v>
      </c>
      <c r="B70" s="778"/>
      <c r="C70" s="461"/>
      <c r="D70" s="778"/>
      <c r="E70" s="461"/>
      <c r="F70" s="778"/>
      <c r="G70" s="461"/>
      <c r="H70" s="778"/>
      <c r="I70" s="461"/>
      <c r="J70" s="778"/>
      <c r="K70" s="461"/>
      <c r="L70" s="778"/>
      <c r="M70" s="461"/>
      <c r="N70" s="778"/>
      <c r="O70" s="461"/>
      <c r="P70" s="778"/>
      <c r="Q70" s="461"/>
      <c r="R70" s="778"/>
      <c r="S70" s="461"/>
      <c r="T70" s="778"/>
      <c r="U70" s="461"/>
      <c r="V70" s="778"/>
      <c r="W70" s="461"/>
      <c r="X70" s="778"/>
      <c r="Y70" s="461"/>
      <c r="Z70" s="779"/>
      <c r="AA70" s="462">
        <f>C70+E70+G70+I70+K70+M70+O70+Q70+S70+U70+W70+Y70</f>
        <v>0</v>
      </c>
      <c r="AB70" s="778"/>
      <c r="AC70" s="492"/>
      <c r="AD70" s="463">
        <f>AB70*AC70</f>
        <v>0</v>
      </c>
    </row>
    <row r="71" spans="1:1025">
      <c r="A71" s="465" t="s">
        <v>547</v>
      </c>
      <c r="B71" s="778"/>
      <c r="C71" s="461"/>
      <c r="D71" s="778"/>
      <c r="E71" s="461"/>
      <c r="F71" s="778"/>
      <c r="G71" s="461"/>
      <c r="H71" s="778"/>
      <c r="I71" s="461"/>
      <c r="J71" s="778"/>
      <c r="K71" s="461"/>
      <c r="L71" s="778"/>
      <c r="M71" s="461"/>
      <c r="N71" s="778"/>
      <c r="O71" s="461"/>
      <c r="P71" s="778"/>
      <c r="Q71" s="461"/>
      <c r="R71" s="778"/>
      <c r="S71" s="461"/>
      <c r="T71" s="778"/>
      <c r="U71" s="461"/>
      <c r="V71" s="778"/>
      <c r="W71" s="461"/>
      <c r="X71" s="778"/>
      <c r="Y71" s="461"/>
      <c r="Z71" s="779"/>
      <c r="AA71" s="462">
        <f>C71+E71+G71+I71+K71+M71+O71+Q71+S71+U71+W71+Y71</f>
        <v>0</v>
      </c>
      <c r="AB71" s="778"/>
      <c r="AC71" s="492"/>
      <c r="AD71" s="463">
        <f>AB71*AC71</f>
        <v>0</v>
      </c>
    </row>
    <row r="72" spans="1:1025">
      <c r="A72" s="465" t="s">
        <v>329</v>
      </c>
      <c r="B72" s="780"/>
      <c r="C72" s="461"/>
      <c r="D72" s="780"/>
      <c r="E72" s="461"/>
      <c r="F72" s="780"/>
      <c r="G72" s="461"/>
      <c r="H72" s="780"/>
      <c r="I72" s="461"/>
      <c r="J72" s="780"/>
      <c r="K72" s="461"/>
      <c r="L72" s="780"/>
      <c r="M72" s="461"/>
      <c r="N72" s="780"/>
      <c r="O72" s="461"/>
      <c r="P72" s="780"/>
      <c r="Q72" s="461"/>
      <c r="R72" s="780"/>
      <c r="S72" s="461"/>
      <c r="T72" s="780"/>
      <c r="U72" s="461"/>
      <c r="V72" s="780"/>
      <c r="W72" s="461"/>
      <c r="X72" s="780"/>
      <c r="Y72" s="461"/>
      <c r="Z72" s="785"/>
      <c r="AA72" s="462">
        <f>C72+E72+G72+I72+K72+M72+O72+Q72+S72+U72+W72+Y72</f>
        <v>0</v>
      </c>
      <c r="AB72" s="525"/>
      <c r="AC72" s="493"/>
      <c r="AD72" s="470"/>
      <c r="AE72" s="445"/>
      <c r="AF72" s="445"/>
      <c r="AG72" s="445"/>
      <c r="AH72" s="445"/>
      <c r="AI72" s="445"/>
      <c r="AJ72" s="445"/>
      <c r="AK72" s="445"/>
      <c r="AL72" s="445"/>
      <c r="AM72" s="445"/>
      <c r="AN72" s="445"/>
      <c r="AO72" s="445"/>
      <c r="AP72" s="445"/>
      <c r="AQ72" s="445"/>
      <c r="AR72" s="445"/>
      <c r="AS72" s="445"/>
      <c r="AT72" s="445"/>
      <c r="AU72" s="445"/>
      <c r="AV72" s="445"/>
      <c r="AW72" s="445"/>
      <c r="AX72" s="445"/>
      <c r="AY72" s="445"/>
      <c r="AZ72" s="445"/>
      <c r="BA72" s="445"/>
      <c r="BB72" s="445"/>
      <c r="BC72" s="445"/>
      <c r="BD72" s="445"/>
      <c r="BE72" s="445"/>
      <c r="BF72" s="445"/>
      <c r="BG72" s="445"/>
      <c r="BH72" s="445"/>
      <c r="BI72" s="445"/>
      <c r="BJ72" s="445"/>
      <c r="BK72" s="445"/>
      <c r="BL72" s="445"/>
      <c r="BM72" s="445"/>
      <c r="BN72" s="445"/>
      <c r="BO72" s="445"/>
      <c r="BP72" s="445"/>
      <c r="BQ72" s="445"/>
      <c r="BR72" s="445"/>
      <c r="BS72" s="445"/>
      <c r="BT72" s="445"/>
      <c r="BU72" s="445"/>
      <c r="BV72" s="445"/>
      <c r="BW72" s="445"/>
      <c r="BX72" s="445"/>
      <c r="BY72" s="445"/>
      <c r="BZ72" s="445"/>
      <c r="CA72" s="445"/>
      <c r="CB72" s="445"/>
      <c r="CC72" s="445"/>
      <c r="CD72" s="445"/>
      <c r="CE72" s="445"/>
      <c r="CF72" s="445"/>
      <c r="CG72" s="445"/>
      <c r="CH72" s="445"/>
      <c r="CI72" s="445"/>
      <c r="CJ72" s="445"/>
      <c r="CK72" s="445"/>
      <c r="CL72" s="445"/>
      <c r="CM72" s="445"/>
      <c r="CN72" s="445"/>
      <c r="CO72" s="445"/>
      <c r="CP72" s="445"/>
      <c r="CQ72" s="445"/>
      <c r="CR72" s="445"/>
      <c r="CS72" s="445"/>
      <c r="CT72" s="445"/>
      <c r="CU72" s="445"/>
      <c r="CV72" s="445"/>
      <c r="CW72" s="445"/>
      <c r="CX72" s="445"/>
      <c r="CY72" s="445"/>
      <c r="CZ72" s="445"/>
      <c r="DA72" s="445"/>
      <c r="DB72" s="445"/>
      <c r="DC72" s="445"/>
      <c r="DD72" s="445"/>
      <c r="DE72" s="445"/>
      <c r="DF72" s="445"/>
      <c r="DG72" s="445"/>
      <c r="DH72" s="445"/>
      <c r="DI72" s="445"/>
      <c r="DJ72" s="445"/>
      <c r="DK72" s="445"/>
      <c r="DL72" s="445"/>
      <c r="DM72" s="445"/>
      <c r="DN72" s="445"/>
      <c r="DO72" s="445"/>
      <c r="DP72" s="445"/>
      <c r="DQ72" s="445"/>
      <c r="DR72" s="445"/>
      <c r="DS72" s="445"/>
      <c r="DT72" s="445"/>
      <c r="DU72" s="445"/>
      <c r="DV72" s="445"/>
      <c r="DW72" s="445"/>
      <c r="DX72" s="445"/>
      <c r="DY72" s="445"/>
      <c r="DZ72" s="445"/>
      <c r="EA72" s="445"/>
      <c r="EB72" s="445"/>
      <c r="EC72" s="445"/>
      <c r="ED72" s="445"/>
      <c r="EE72" s="445"/>
      <c r="EF72" s="445"/>
      <c r="EG72" s="445"/>
      <c r="EH72" s="445"/>
      <c r="EI72" s="445"/>
      <c r="EJ72" s="445"/>
      <c r="EK72" s="445"/>
      <c r="EL72" s="445"/>
      <c r="EM72" s="445"/>
      <c r="EN72" s="445"/>
      <c r="EO72" s="445"/>
      <c r="EP72" s="445"/>
      <c r="EQ72" s="445"/>
      <c r="ER72" s="445"/>
      <c r="ES72" s="445"/>
      <c r="ET72" s="445"/>
      <c r="EU72" s="445"/>
      <c r="EV72" s="445"/>
      <c r="EW72" s="445"/>
      <c r="EX72" s="445"/>
      <c r="EY72" s="445"/>
      <c r="EZ72" s="445"/>
      <c r="FA72" s="445"/>
      <c r="FB72" s="445"/>
      <c r="FC72" s="445"/>
      <c r="FD72" s="445"/>
      <c r="FE72" s="445"/>
      <c r="FF72" s="445"/>
      <c r="FG72" s="445"/>
      <c r="FH72" s="445"/>
      <c r="FI72" s="445"/>
      <c r="FJ72" s="445"/>
      <c r="FK72" s="445"/>
      <c r="FL72" s="445"/>
      <c r="FM72" s="445"/>
      <c r="FN72" s="445"/>
      <c r="FO72" s="445"/>
      <c r="FP72" s="445"/>
      <c r="FQ72" s="445"/>
      <c r="FR72" s="445"/>
      <c r="FS72" s="445"/>
      <c r="FT72" s="445"/>
      <c r="FU72" s="445"/>
      <c r="FV72" s="445"/>
      <c r="FW72" s="445"/>
      <c r="FX72" s="445"/>
      <c r="FY72" s="445"/>
      <c r="FZ72" s="445"/>
      <c r="GA72" s="445"/>
      <c r="GB72" s="445"/>
      <c r="GC72" s="445"/>
      <c r="GD72" s="445"/>
      <c r="GE72" s="445"/>
      <c r="GF72" s="445"/>
      <c r="GG72" s="445"/>
      <c r="GH72" s="445"/>
      <c r="GI72" s="445"/>
      <c r="GJ72" s="445"/>
      <c r="GK72" s="445"/>
      <c r="GL72" s="445"/>
      <c r="GM72" s="445"/>
      <c r="GN72" s="445"/>
      <c r="GO72" s="445"/>
      <c r="GP72" s="445"/>
      <c r="GQ72" s="445"/>
      <c r="GR72" s="445"/>
      <c r="GS72" s="445"/>
      <c r="GT72" s="445"/>
      <c r="GU72" s="445"/>
      <c r="GV72" s="445"/>
      <c r="GW72" s="445"/>
      <c r="GX72" s="445"/>
      <c r="GY72" s="445"/>
      <c r="GZ72" s="445"/>
      <c r="HA72" s="445"/>
      <c r="HB72" s="445"/>
      <c r="HC72" s="445"/>
      <c r="HD72" s="445"/>
      <c r="HE72" s="445"/>
      <c r="HF72" s="445"/>
      <c r="HG72" s="445"/>
      <c r="HH72" s="445"/>
      <c r="HI72" s="445"/>
      <c r="HJ72" s="445"/>
      <c r="HK72" s="445"/>
      <c r="HL72" s="445"/>
      <c r="HM72" s="445"/>
      <c r="HN72" s="445"/>
      <c r="HO72" s="445"/>
      <c r="HP72" s="445"/>
      <c r="HQ72" s="445"/>
      <c r="HR72" s="445"/>
      <c r="HS72" s="445"/>
      <c r="HT72" s="445"/>
      <c r="HU72" s="445"/>
      <c r="HV72" s="445"/>
      <c r="HW72" s="445"/>
      <c r="HX72" s="445"/>
      <c r="HY72" s="445"/>
      <c r="HZ72" s="445"/>
      <c r="IA72" s="445"/>
      <c r="IB72" s="445"/>
      <c r="IC72" s="445"/>
      <c r="ID72" s="445"/>
      <c r="IE72" s="445"/>
      <c r="IF72" s="445"/>
      <c r="IG72" s="445"/>
      <c r="IH72" s="445"/>
      <c r="II72" s="445"/>
      <c r="IJ72" s="445"/>
      <c r="IK72" s="445"/>
      <c r="IL72" s="445"/>
      <c r="IM72" s="445"/>
      <c r="IN72" s="445"/>
      <c r="IO72" s="445"/>
      <c r="IP72" s="445"/>
      <c r="IQ72" s="445"/>
      <c r="IR72" s="445"/>
      <c r="IS72" s="445"/>
      <c r="IT72" s="445"/>
      <c r="IU72" s="445"/>
      <c r="IV72" s="445"/>
      <c r="IW72" s="445"/>
      <c r="IX72" s="445"/>
      <c r="IY72" s="445"/>
      <c r="IZ72" s="445"/>
      <c r="JA72" s="445"/>
      <c r="JB72" s="445"/>
      <c r="JC72" s="445"/>
      <c r="JD72" s="445"/>
      <c r="JE72" s="445"/>
      <c r="JF72" s="445"/>
      <c r="JG72" s="445"/>
      <c r="JH72" s="445"/>
      <c r="JI72" s="445"/>
      <c r="JJ72" s="445"/>
      <c r="JK72" s="445"/>
      <c r="JL72" s="445"/>
      <c r="JM72" s="445"/>
      <c r="JN72" s="445"/>
      <c r="JO72" s="445"/>
      <c r="JP72" s="445"/>
      <c r="JQ72" s="445"/>
      <c r="JR72" s="445"/>
      <c r="JS72" s="445"/>
      <c r="JT72" s="445"/>
      <c r="JU72" s="445"/>
      <c r="JV72" s="445"/>
      <c r="JW72" s="445"/>
      <c r="JX72" s="445"/>
      <c r="JY72" s="445"/>
      <c r="JZ72" s="445"/>
      <c r="KA72" s="445"/>
      <c r="KB72" s="445"/>
      <c r="KC72" s="445"/>
      <c r="KD72" s="445"/>
      <c r="KE72" s="445"/>
      <c r="KF72" s="445"/>
      <c r="KG72" s="445"/>
      <c r="KH72" s="445"/>
      <c r="KI72" s="445"/>
      <c r="KJ72" s="445"/>
      <c r="KK72" s="445"/>
      <c r="KL72" s="445"/>
      <c r="KM72" s="445"/>
      <c r="KN72" s="445"/>
      <c r="KO72" s="445"/>
      <c r="KP72" s="445"/>
      <c r="KQ72" s="445"/>
      <c r="KR72" s="445"/>
      <c r="KS72" s="445"/>
      <c r="KT72" s="445"/>
      <c r="KU72" s="445"/>
      <c r="KV72" s="445"/>
      <c r="KW72" s="445"/>
      <c r="KX72" s="445"/>
      <c r="KY72" s="445"/>
      <c r="KZ72" s="445"/>
      <c r="LA72" s="445"/>
      <c r="LB72" s="445"/>
      <c r="LC72" s="445"/>
      <c r="LD72" s="445"/>
      <c r="LE72" s="445"/>
      <c r="LF72" s="445"/>
      <c r="LG72" s="445"/>
      <c r="LH72" s="445"/>
      <c r="LI72" s="445"/>
      <c r="LJ72" s="445"/>
      <c r="LK72" s="445"/>
      <c r="LL72" s="445"/>
      <c r="LM72" s="445"/>
      <c r="LN72" s="445"/>
      <c r="LO72" s="445"/>
      <c r="LP72" s="445"/>
      <c r="LQ72" s="445"/>
      <c r="LR72" s="445"/>
      <c r="LS72" s="445"/>
      <c r="LT72" s="445"/>
      <c r="LU72" s="445"/>
      <c r="LV72" s="445"/>
      <c r="LW72" s="445"/>
      <c r="LX72" s="445"/>
      <c r="LY72" s="445"/>
      <c r="LZ72" s="445"/>
      <c r="MA72" s="445"/>
      <c r="MB72" s="445"/>
      <c r="MC72" s="445"/>
      <c r="MD72" s="445"/>
      <c r="ME72" s="445"/>
      <c r="MF72" s="445"/>
      <c r="MG72" s="445"/>
      <c r="MH72" s="445"/>
      <c r="MI72" s="445"/>
      <c r="MJ72" s="445"/>
      <c r="MK72" s="445"/>
      <c r="ML72" s="445"/>
      <c r="MM72" s="445"/>
      <c r="MN72" s="445"/>
      <c r="MO72" s="445"/>
      <c r="MP72" s="445"/>
      <c r="MQ72" s="445"/>
      <c r="MR72" s="445"/>
      <c r="MS72" s="445"/>
      <c r="MT72" s="445"/>
      <c r="MU72" s="445"/>
      <c r="MV72" s="445"/>
      <c r="MW72" s="445"/>
      <c r="MX72" s="445"/>
      <c r="MY72" s="445"/>
      <c r="MZ72" s="445"/>
      <c r="NA72" s="445"/>
      <c r="NB72" s="445"/>
      <c r="NC72" s="445"/>
      <c r="ND72" s="445"/>
      <c r="NE72" s="445"/>
      <c r="NF72" s="445"/>
      <c r="NG72" s="445"/>
      <c r="NH72" s="445"/>
      <c r="NI72" s="445"/>
      <c r="NJ72" s="445"/>
      <c r="NK72" s="445"/>
      <c r="NL72" s="445"/>
      <c r="NM72" s="445"/>
      <c r="NN72" s="445"/>
      <c r="NO72" s="445"/>
      <c r="NP72" s="445"/>
      <c r="NQ72" s="445"/>
      <c r="NR72" s="445"/>
      <c r="NS72" s="445"/>
      <c r="NT72" s="445"/>
      <c r="NU72" s="445"/>
      <c r="NV72" s="445"/>
      <c r="NW72" s="445"/>
      <c r="NX72" s="445"/>
      <c r="NY72" s="445"/>
      <c r="NZ72" s="445"/>
      <c r="OA72" s="445"/>
      <c r="OB72" s="445"/>
      <c r="OC72" s="445"/>
      <c r="OD72" s="445"/>
      <c r="OE72" s="445"/>
      <c r="OF72" s="445"/>
      <c r="OG72" s="445"/>
      <c r="OH72" s="445"/>
      <c r="OI72" s="445"/>
      <c r="OJ72" s="445"/>
      <c r="OK72" s="445"/>
      <c r="OL72" s="445"/>
      <c r="OM72" s="445"/>
      <c r="ON72" s="445"/>
      <c r="OO72" s="445"/>
      <c r="OP72" s="445"/>
      <c r="OQ72" s="445"/>
      <c r="OR72" s="445"/>
      <c r="OS72" s="445"/>
      <c r="OT72" s="445"/>
      <c r="OU72" s="445"/>
      <c r="OV72" s="445"/>
      <c r="OW72" s="445"/>
      <c r="OX72" s="445"/>
      <c r="OY72" s="445"/>
      <c r="OZ72" s="445"/>
      <c r="PA72" s="445"/>
      <c r="PB72" s="445"/>
      <c r="PC72" s="445"/>
      <c r="PD72" s="445"/>
      <c r="PE72" s="445"/>
      <c r="PF72" s="445"/>
      <c r="PG72" s="445"/>
      <c r="PH72" s="445"/>
      <c r="PI72" s="445"/>
      <c r="PJ72" s="445"/>
      <c r="PK72" s="445"/>
      <c r="PL72" s="445"/>
      <c r="PM72" s="445"/>
      <c r="PN72" s="445"/>
      <c r="PO72" s="445"/>
      <c r="PP72" s="445"/>
      <c r="PQ72" s="445"/>
      <c r="PR72" s="445"/>
      <c r="PS72" s="445"/>
      <c r="PT72" s="445"/>
      <c r="PU72" s="445"/>
      <c r="PV72" s="445"/>
      <c r="PW72" s="445"/>
      <c r="PX72" s="445"/>
      <c r="PY72" s="445"/>
      <c r="PZ72" s="445"/>
      <c r="QA72" s="445"/>
      <c r="QB72" s="445"/>
      <c r="QC72" s="445"/>
      <c r="QD72" s="445"/>
      <c r="QE72" s="445"/>
      <c r="QF72" s="445"/>
      <c r="QG72" s="445"/>
      <c r="QH72" s="445"/>
      <c r="QI72" s="445"/>
      <c r="QJ72" s="445"/>
      <c r="QK72" s="445"/>
      <c r="QL72" s="445"/>
      <c r="QM72" s="445"/>
      <c r="QN72" s="445"/>
      <c r="QO72" s="445"/>
      <c r="QP72" s="445"/>
      <c r="QQ72" s="445"/>
      <c r="QR72" s="445"/>
      <c r="QS72" s="445"/>
      <c r="QT72" s="445"/>
      <c r="QU72" s="445"/>
      <c r="QV72" s="445"/>
      <c r="QW72" s="445"/>
      <c r="QX72" s="445"/>
      <c r="QY72" s="445"/>
      <c r="QZ72" s="445"/>
      <c r="RA72" s="445"/>
      <c r="RB72" s="445"/>
      <c r="RC72" s="445"/>
      <c r="RD72" s="445"/>
      <c r="RE72" s="445"/>
      <c r="RF72" s="445"/>
      <c r="RG72" s="445"/>
      <c r="RH72" s="445"/>
      <c r="RI72" s="445"/>
      <c r="RJ72" s="445"/>
      <c r="RK72" s="445"/>
      <c r="RL72" s="445"/>
      <c r="RM72" s="445"/>
      <c r="RN72" s="445"/>
      <c r="RO72" s="445"/>
      <c r="RP72" s="445"/>
      <c r="RQ72" s="445"/>
      <c r="RR72" s="445"/>
      <c r="RS72" s="445"/>
      <c r="RT72" s="445"/>
      <c r="RU72" s="445"/>
      <c r="RV72" s="445"/>
      <c r="RW72" s="445"/>
      <c r="RX72" s="445"/>
      <c r="RY72" s="445"/>
      <c r="RZ72" s="445"/>
      <c r="SA72" s="445"/>
      <c r="SB72" s="445"/>
      <c r="SC72" s="445"/>
      <c r="SD72" s="445"/>
      <c r="SE72" s="445"/>
      <c r="SF72" s="445"/>
      <c r="SG72" s="445"/>
      <c r="SH72" s="445"/>
      <c r="SI72" s="445"/>
      <c r="SJ72" s="445"/>
      <c r="SK72" s="445"/>
      <c r="SL72" s="445"/>
      <c r="SM72" s="445"/>
      <c r="SN72" s="445"/>
      <c r="SO72" s="445"/>
      <c r="SP72" s="445"/>
      <c r="SQ72" s="445"/>
      <c r="SR72" s="445"/>
      <c r="SS72" s="445"/>
      <c r="ST72" s="445"/>
      <c r="SU72" s="445"/>
      <c r="SV72" s="445"/>
      <c r="SW72" s="445"/>
      <c r="SX72" s="445"/>
      <c r="SY72" s="445"/>
      <c r="SZ72" s="445"/>
      <c r="TA72" s="445"/>
      <c r="TB72" s="445"/>
      <c r="TC72" s="445"/>
      <c r="TD72" s="445"/>
      <c r="TE72" s="445"/>
      <c r="TF72" s="445"/>
      <c r="TG72" s="445"/>
      <c r="TH72" s="445"/>
      <c r="TI72" s="445"/>
      <c r="TJ72" s="445"/>
      <c r="TK72" s="445"/>
      <c r="TL72" s="445"/>
      <c r="TM72" s="445"/>
      <c r="TN72" s="445"/>
      <c r="TO72" s="445"/>
      <c r="TP72" s="445"/>
      <c r="TQ72" s="445"/>
      <c r="TR72" s="445"/>
      <c r="TS72" s="445"/>
      <c r="TT72" s="445"/>
      <c r="TU72" s="445"/>
      <c r="TV72" s="445"/>
      <c r="TW72" s="445"/>
      <c r="TX72" s="445"/>
      <c r="TY72" s="445"/>
      <c r="TZ72" s="445"/>
      <c r="UA72" s="445"/>
      <c r="UB72" s="445"/>
      <c r="UC72" s="445"/>
      <c r="UD72" s="445"/>
      <c r="UE72" s="445"/>
      <c r="UF72" s="445"/>
      <c r="UG72" s="445"/>
      <c r="UH72" s="445"/>
      <c r="UI72" s="445"/>
      <c r="UJ72" s="445"/>
      <c r="UK72" s="445"/>
      <c r="UL72" s="445"/>
      <c r="UM72" s="445"/>
      <c r="UN72" s="445"/>
      <c r="UO72" s="445"/>
      <c r="UP72" s="445"/>
      <c r="UQ72" s="445"/>
      <c r="UR72" s="445"/>
      <c r="US72" s="445"/>
      <c r="UT72" s="445"/>
      <c r="UU72" s="445"/>
      <c r="UV72" s="445"/>
      <c r="UW72" s="445"/>
      <c r="UX72" s="445"/>
      <c r="UY72" s="445"/>
      <c r="UZ72" s="445"/>
      <c r="VA72" s="445"/>
      <c r="VB72" s="445"/>
      <c r="VC72" s="445"/>
      <c r="VD72" s="445"/>
      <c r="VE72" s="445"/>
      <c r="VF72" s="445"/>
      <c r="VG72" s="445"/>
      <c r="VH72" s="445"/>
      <c r="VI72" s="445"/>
      <c r="VJ72" s="445"/>
      <c r="VK72" s="445"/>
      <c r="VL72" s="445"/>
      <c r="VM72" s="445"/>
      <c r="VN72" s="445"/>
      <c r="VO72" s="445"/>
      <c r="VP72" s="445"/>
      <c r="VQ72" s="445"/>
      <c r="VR72" s="445"/>
      <c r="VS72" s="445"/>
      <c r="VT72" s="445"/>
      <c r="VU72" s="445"/>
      <c r="VV72" s="445"/>
      <c r="VW72" s="445"/>
      <c r="VX72" s="445"/>
      <c r="VY72" s="445"/>
      <c r="VZ72" s="445"/>
      <c r="WA72" s="445"/>
      <c r="WB72" s="445"/>
      <c r="WC72" s="445"/>
      <c r="WD72" s="445"/>
      <c r="WE72" s="445"/>
      <c r="WF72" s="445"/>
      <c r="WG72" s="445"/>
      <c r="WH72" s="445"/>
      <c r="WI72" s="445"/>
      <c r="WJ72" s="445"/>
      <c r="WK72" s="445"/>
      <c r="WL72" s="445"/>
      <c r="WM72" s="445"/>
      <c r="WN72" s="445"/>
      <c r="WO72" s="445"/>
      <c r="WP72" s="445"/>
      <c r="WQ72" s="445"/>
      <c r="WR72" s="445"/>
      <c r="WS72" s="445"/>
      <c r="WT72" s="445"/>
      <c r="WU72" s="445"/>
      <c r="WV72" s="445"/>
      <c r="WW72" s="445"/>
      <c r="WX72" s="445"/>
      <c r="WY72" s="445"/>
      <c r="WZ72" s="445"/>
      <c r="XA72" s="445"/>
      <c r="XB72" s="445"/>
      <c r="XC72" s="445"/>
      <c r="XD72" s="445"/>
      <c r="XE72" s="445"/>
      <c r="XF72" s="445"/>
      <c r="XG72" s="445"/>
      <c r="XH72" s="445"/>
      <c r="XI72" s="445"/>
      <c r="XJ72" s="445"/>
      <c r="XK72" s="445"/>
      <c r="XL72" s="445"/>
      <c r="XM72" s="445"/>
      <c r="XN72" s="445"/>
      <c r="XO72" s="445"/>
      <c r="XP72" s="445"/>
      <c r="XQ72" s="445"/>
      <c r="XR72" s="445"/>
      <c r="XS72" s="445"/>
      <c r="XT72" s="445"/>
      <c r="XU72" s="445"/>
      <c r="XV72" s="445"/>
      <c r="XW72" s="445"/>
      <c r="XX72" s="445"/>
      <c r="XY72" s="445"/>
      <c r="XZ72" s="445"/>
      <c r="YA72" s="445"/>
      <c r="YB72" s="445"/>
      <c r="YC72" s="445"/>
      <c r="YD72" s="445"/>
      <c r="YE72" s="445"/>
      <c r="YF72" s="445"/>
      <c r="YG72" s="445"/>
      <c r="YH72" s="445"/>
      <c r="YI72" s="445"/>
      <c r="YJ72" s="445"/>
      <c r="YK72" s="445"/>
      <c r="YL72" s="445"/>
      <c r="YM72" s="445"/>
      <c r="YN72" s="445"/>
      <c r="YO72" s="445"/>
      <c r="YP72" s="445"/>
      <c r="YQ72" s="445"/>
      <c r="YR72" s="445"/>
      <c r="YS72" s="445"/>
      <c r="YT72" s="445"/>
      <c r="YU72" s="445"/>
      <c r="YV72" s="445"/>
      <c r="YW72" s="445"/>
      <c r="YX72" s="445"/>
      <c r="YY72" s="445"/>
      <c r="YZ72" s="445"/>
      <c r="ZA72" s="445"/>
      <c r="ZB72" s="445"/>
      <c r="ZC72" s="445"/>
      <c r="ZD72" s="445"/>
      <c r="ZE72" s="445"/>
      <c r="ZF72" s="445"/>
      <c r="ZG72" s="445"/>
      <c r="ZH72" s="445"/>
      <c r="ZI72" s="445"/>
      <c r="ZJ72" s="445"/>
      <c r="ZK72" s="445"/>
      <c r="ZL72" s="445"/>
      <c r="ZM72" s="445"/>
      <c r="ZN72" s="445"/>
      <c r="ZO72" s="445"/>
      <c r="ZP72" s="445"/>
      <c r="ZQ72" s="445"/>
      <c r="ZR72" s="445"/>
      <c r="ZS72" s="445"/>
      <c r="ZT72" s="445"/>
      <c r="ZU72" s="445"/>
      <c r="ZV72" s="445"/>
      <c r="ZW72" s="445"/>
      <c r="ZX72" s="445"/>
      <c r="ZY72" s="445"/>
      <c r="ZZ72" s="445"/>
      <c r="AAA72" s="445"/>
      <c r="AAB72" s="445"/>
      <c r="AAC72" s="445"/>
      <c r="AAD72" s="445"/>
      <c r="AAE72" s="445"/>
      <c r="AAF72" s="445"/>
      <c r="AAG72" s="445"/>
      <c r="AAH72" s="445"/>
      <c r="AAI72" s="445"/>
      <c r="AAJ72" s="445"/>
      <c r="AAK72" s="445"/>
      <c r="AAL72" s="445"/>
      <c r="AAM72" s="445"/>
      <c r="AAN72" s="445"/>
      <c r="AAO72" s="445"/>
      <c r="AAP72" s="445"/>
      <c r="AAQ72" s="445"/>
      <c r="AAR72" s="445"/>
      <c r="AAS72" s="445"/>
      <c r="AAT72" s="445"/>
      <c r="AAU72" s="445"/>
      <c r="AAV72" s="445"/>
      <c r="AAW72" s="445"/>
      <c r="AAX72" s="445"/>
      <c r="AAY72" s="445"/>
      <c r="AAZ72" s="445"/>
      <c r="ABA72" s="445"/>
      <c r="ABB72" s="445"/>
      <c r="ABC72" s="445"/>
      <c r="ABD72" s="445"/>
      <c r="ABE72" s="445"/>
      <c r="ABF72" s="445"/>
      <c r="ABG72" s="445"/>
      <c r="ABH72" s="445"/>
      <c r="ABI72" s="445"/>
      <c r="ABJ72" s="445"/>
      <c r="ABK72" s="445"/>
      <c r="ABL72" s="445"/>
      <c r="ABM72" s="445"/>
      <c r="ABN72" s="445"/>
      <c r="ABO72" s="445"/>
      <c r="ABP72" s="445"/>
      <c r="ABQ72" s="445"/>
      <c r="ABR72" s="445"/>
      <c r="ABS72" s="445"/>
      <c r="ABT72" s="445"/>
      <c r="ABU72" s="445"/>
      <c r="ABV72" s="445"/>
      <c r="ABW72" s="445"/>
      <c r="ABX72" s="445"/>
      <c r="ABY72" s="445"/>
      <c r="ABZ72" s="445"/>
      <c r="ACA72" s="445"/>
      <c r="ACB72" s="445"/>
      <c r="ACC72" s="445"/>
      <c r="ACD72" s="445"/>
      <c r="ACE72" s="445"/>
      <c r="ACF72" s="445"/>
      <c r="ACG72" s="445"/>
      <c r="ACH72" s="445"/>
      <c r="ACI72" s="445"/>
      <c r="ACJ72" s="445"/>
      <c r="ACK72" s="445"/>
      <c r="ACL72" s="445"/>
      <c r="ACM72" s="445"/>
      <c r="ACN72" s="445"/>
      <c r="ACO72" s="445"/>
      <c r="ACP72" s="445"/>
      <c r="ACQ72" s="445"/>
      <c r="ACR72" s="445"/>
      <c r="ACS72" s="445"/>
      <c r="ACT72" s="445"/>
      <c r="ACU72" s="445"/>
      <c r="ACV72" s="445"/>
      <c r="ACW72" s="445"/>
      <c r="ACX72" s="445"/>
      <c r="ACY72" s="445"/>
      <c r="ACZ72" s="445"/>
      <c r="ADA72" s="445"/>
      <c r="ADB72" s="445"/>
      <c r="ADC72" s="445"/>
      <c r="ADD72" s="445"/>
      <c r="ADE72" s="445"/>
      <c r="ADF72" s="445"/>
      <c r="ADG72" s="445"/>
      <c r="ADH72" s="445"/>
      <c r="ADI72" s="445"/>
      <c r="ADJ72" s="445"/>
      <c r="ADK72" s="445"/>
      <c r="ADL72" s="445"/>
      <c r="ADM72" s="445"/>
      <c r="ADN72" s="445"/>
      <c r="ADO72" s="445"/>
      <c r="ADP72" s="445"/>
      <c r="ADQ72" s="445"/>
      <c r="ADR72" s="445"/>
      <c r="ADS72" s="445"/>
      <c r="ADT72" s="445"/>
      <c r="ADU72" s="445"/>
      <c r="ADV72" s="445"/>
      <c r="ADW72" s="445"/>
      <c r="ADX72" s="445"/>
      <c r="ADY72" s="445"/>
      <c r="ADZ72" s="445"/>
      <c r="AEA72" s="445"/>
      <c r="AEB72" s="445"/>
      <c r="AEC72" s="445"/>
      <c r="AED72" s="445"/>
      <c r="AEE72" s="445"/>
      <c r="AEF72" s="445"/>
      <c r="AEG72" s="445"/>
      <c r="AEH72" s="445"/>
      <c r="AEI72" s="445"/>
      <c r="AEJ72" s="445"/>
      <c r="AEK72" s="445"/>
      <c r="AEL72" s="445"/>
      <c r="AEM72" s="445"/>
      <c r="AEN72" s="445"/>
      <c r="AEO72" s="445"/>
      <c r="AEP72" s="445"/>
      <c r="AEQ72" s="445"/>
      <c r="AER72" s="445"/>
      <c r="AES72" s="445"/>
      <c r="AET72" s="445"/>
      <c r="AEU72" s="445"/>
      <c r="AEV72" s="445"/>
      <c r="AEW72" s="445"/>
      <c r="AEX72" s="445"/>
      <c r="AEY72" s="445"/>
      <c r="AEZ72" s="445"/>
      <c r="AFA72" s="445"/>
      <c r="AFB72" s="445"/>
      <c r="AFC72" s="445"/>
      <c r="AFD72" s="445"/>
      <c r="AFE72" s="445"/>
      <c r="AFF72" s="445"/>
      <c r="AFG72" s="445"/>
      <c r="AFH72" s="445"/>
      <c r="AFI72" s="445"/>
      <c r="AFJ72" s="445"/>
      <c r="AFK72" s="445"/>
      <c r="AFL72" s="445"/>
      <c r="AFM72" s="445"/>
      <c r="AFN72" s="445"/>
      <c r="AFO72" s="445"/>
      <c r="AFP72" s="445"/>
      <c r="AFQ72" s="445"/>
      <c r="AFR72" s="445"/>
      <c r="AFS72" s="445"/>
      <c r="AFT72" s="445"/>
      <c r="AFU72" s="445"/>
      <c r="AFV72" s="445"/>
      <c r="AFW72" s="445"/>
      <c r="AFX72" s="445"/>
      <c r="AFY72" s="445"/>
      <c r="AFZ72" s="445"/>
      <c r="AGA72" s="445"/>
      <c r="AGB72" s="445"/>
      <c r="AGC72" s="445"/>
      <c r="AGD72" s="445"/>
      <c r="AGE72" s="445"/>
      <c r="AGF72" s="445"/>
      <c r="AGG72" s="445"/>
      <c r="AGH72" s="445"/>
      <c r="AGI72" s="445"/>
      <c r="AGJ72" s="445"/>
      <c r="AGK72" s="445"/>
      <c r="AGL72" s="445"/>
      <c r="AGM72" s="445"/>
      <c r="AGN72" s="445"/>
      <c r="AGO72" s="445"/>
      <c r="AGP72" s="445"/>
      <c r="AGQ72" s="445"/>
      <c r="AGR72" s="445"/>
      <c r="AGS72" s="445"/>
      <c r="AGT72" s="445"/>
      <c r="AGU72" s="445"/>
      <c r="AGV72" s="445"/>
      <c r="AGW72" s="445"/>
      <c r="AGX72" s="445"/>
      <c r="AGY72" s="445"/>
      <c r="AGZ72" s="445"/>
      <c r="AHA72" s="445"/>
      <c r="AHB72" s="445"/>
      <c r="AHC72" s="445"/>
      <c r="AHD72" s="445"/>
      <c r="AHE72" s="445"/>
      <c r="AHF72" s="445"/>
      <c r="AHG72" s="445"/>
      <c r="AHH72" s="445"/>
      <c r="AHI72" s="445"/>
      <c r="AHJ72" s="445"/>
      <c r="AHK72" s="445"/>
      <c r="AHL72" s="445"/>
      <c r="AHM72" s="445"/>
      <c r="AHN72" s="445"/>
      <c r="AHO72" s="445"/>
      <c r="AHP72" s="445"/>
      <c r="AHQ72" s="445"/>
      <c r="AHR72" s="445"/>
      <c r="AHS72" s="445"/>
      <c r="AHT72" s="445"/>
      <c r="AHU72" s="445"/>
      <c r="AHV72" s="445"/>
      <c r="AHW72" s="445"/>
      <c r="AHX72" s="445"/>
      <c r="AHY72" s="445"/>
      <c r="AHZ72" s="445"/>
      <c r="AIA72" s="445"/>
      <c r="AIB72" s="445"/>
      <c r="AIC72" s="445"/>
      <c r="AID72" s="445"/>
      <c r="AIE72" s="445"/>
      <c r="AIF72" s="445"/>
      <c r="AIG72" s="445"/>
      <c r="AIH72" s="445"/>
      <c r="AII72" s="445"/>
      <c r="AIJ72" s="445"/>
      <c r="AIK72" s="445"/>
      <c r="AIL72" s="445"/>
      <c r="AIM72" s="445"/>
      <c r="AIN72" s="445"/>
      <c r="AIO72" s="445"/>
      <c r="AIP72" s="445"/>
      <c r="AIQ72" s="445"/>
      <c r="AIR72" s="445"/>
      <c r="AIS72" s="445"/>
      <c r="AIT72" s="445"/>
      <c r="AIU72" s="445"/>
      <c r="AIV72" s="445"/>
      <c r="AIW72" s="445"/>
      <c r="AIX72" s="445"/>
      <c r="AIY72" s="445"/>
      <c r="AIZ72" s="445"/>
      <c r="AJA72" s="445"/>
      <c r="AJB72" s="445"/>
      <c r="AJC72" s="445"/>
      <c r="AJD72" s="445"/>
      <c r="AJE72" s="445"/>
      <c r="AJF72" s="445"/>
      <c r="AJG72" s="445"/>
      <c r="AJH72" s="445"/>
      <c r="AJI72" s="445"/>
      <c r="AJJ72" s="445"/>
      <c r="AJK72" s="445"/>
      <c r="AJL72" s="445"/>
      <c r="AJM72" s="445"/>
      <c r="AJN72" s="445"/>
      <c r="AJO72" s="445"/>
      <c r="AJP72" s="445"/>
      <c r="AJQ72" s="445"/>
      <c r="AJR72" s="445"/>
      <c r="AJS72" s="445"/>
      <c r="AJT72" s="445"/>
      <c r="AJU72" s="445"/>
      <c r="AJV72" s="445"/>
      <c r="AJW72" s="445"/>
      <c r="AJX72" s="445"/>
      <c r="AJY72" s="445"/>
      <c r="AJZ72" s="445"/>
      <c r="AKA72" s="445"/>
      <c r="AKB72" s="445"/>
      <c r="AKC72" s="445"/>
      <c r="AKD72" s="445"/>
      <c r="AKE72" s="445"/>
      <c r="AKF72" s="445"/>
      <c r="AKG72" s="445"/>
      <c r="AKH72" s="445"/>
      <c r="AKI72" s="445"/>
      <c r="AKJ72" s="445"/>
      <c r="AKK72" s="445"/>
      <c r="AKL72" s="445"/>
      <c r="AKM72" s="445"/>
      <c r="AKN72" s="445"/>
      <c r="AKO72" s="445"/>
      <c r="AKP72" s="445"/>
      <c r="AKQ72" s="445"/>
      <c r="AKR72" s="445"/>
      <c r="AKS72" s="445"/>
      <c r="AKT72" s="445"/>
      <c r="AKU72" s="445"/>
      <c r="AKV72" s="445"/>
      <c r="AKW72" s="445"/>
      <c r="AKX72" s="445"/>
      <c r="AKY72" s="445"/>
      <c r="AKZ72" s="445"/>
      <c r="ALA72" s="445"/>
      <c r="ALB72" s="445"/>
      <c r="ALC72" s="445"/>
      <c r="ALD72" s="445"/>
      <c r="ALE72" s="445"/>
      <c r="ALF72" s="445"/>
      <c r="ALG72" s="445"/>
      <c r="ALH72" s="445"/>
      <c r="ALI72" s="445"/>
      <c r="ALJ72" s="445"/>
      <c r="ALK72" s="445"/>
      <c r="ALL72" s="445"/>
      <c r="ALM72" s="445"/>
      <c r="ALN72" s="445"/>
      <c r="ALO72" s="445"/>
      <c r="ALP72" s="445"/>
      <c r="ALQ72" s="445"/>
      <c r="ALR72" s="445"/>
      <c r="ALS72" s="445"/>
      <c r="ALT72" s="445"/>
      <c r="ALU72" s="445"/>
      <c r="ALV72" s="445"/>
      <c r="ALW72" s="445"/>
      <c r="ALX72" s="445"/>
      <c r="ALY72" s="445"/>
      <c r="ALZ72" s="445"/>
      <c r="AMA72" s="445"/>
      <c r="AMB72" s="445"/>
      <c r="AMC72" s="445"/>
      <c r="AMD72" s="445"/>
      <c r="AME72" s="445"/>
      <c r="AMF72" s="445"/>
      <c r="AMG72" s="445"/>
      <c r="AMH72" s="445"/>
      <c r="AMI72" s="445"/>
      <c r="AMJ72" s="445"/>
      <c r="AMK72" s="445"/>
    </row>
    <row r="73" spans="1:1025">
      <c r="A73" s="465" t="s">
        <v>278</v>
      </c>
      <c r="B73" s="781"/>
      <c r="C73" s="461"/>
      <c r="D73" s="781"/>
      <c r="E73" s="461"/>
      <c r="F73" s="781"/>
      <c r="G73" s="461"/>
      <c r="H73" s="781"/>
      <c r="I73" s="461"/>
      <c r="J73" s="781"/>
      <c r="K73" s="461"/>
      <c r="L73" s="781"/>
      <c r="M73" s="461"/>
      <c r="N73" s="781"/>
      <c r="O73" s="461"/>
      <c r="P73" s="781"/>
      <c r="Q73" s="461"/>
      <c r="R73" s="781"/>
      <c r="S73" s="461"/>
      <c r="T73" s="781"/>
      <c r="U73" s="461"/>
      <c r="V73" s="781"/>
      <c r="W73" s="461"/>
      <c r="X73" s="781"/>
      <c r="Y73" s="461"/>
      <c r="Z73" s="786"/>
      <c r="AA73" s="467">
        <f>C73+E73+G73+I73+K73+M73+O73+Q73+S73+U73+W73+Y73</f>
        <v>0</v>
      </c>
      <c r="AB73" s="493"/>
      <c r="AC73" s="493"/>
      <c r="AD73" s="470">
        <f>AC73</f>
        <v>0</v>
      </c>
    </row>
    <row r="74" spans="1:1025">
      <c r="A74" s="471" t="s">
        <v>279</v>
      </c>
      <c r="B74" s="472">
        <f>B68</f>
        <v>0</v>
      </c>
      <c r="C74" s="472">
        <f>SUM(C68:C73)</f>
        <v>0</v>
      </c>
      <c r="D74" s="472">
        <f>D68</f>
        <v>0</v>
      </c>
      <c r="E74" s="472">
        <f>SUM(E68:E73)</f>
        <v>0</v>
      </c>
      <c r="F74" s="472">
        <f>F68</f>
        <v>0</v>
      </c>
      <c r="G74" s="472">
        <f>SUM(G68:G73)</f>
        <v>0</v>
      </c>
      <c r="H74" s="472">
        <f>H68</f>
        <v>0</v>
      </c>
      <c r="I74" s="472">
        <f>SUM(I68:I73)</f>
        <v>0</v>
      </c>
      <c r="J74" s="472">
        <f>J68</f>
        <v>0</v>
      </c>
      <c r="K74" s="472">
        <f>SUM(K68:K73)</f>
        <v>0</v>
      </c>
      <c r="L74" s="472">
        <f>L68</f>
        <v>0</v>
      </c>
      <c r="M74" s="472">
        <f>SUM(M68:M73)</f>
        <v>0</v>
      </c>
      <c r="N74" s="472">
        <f>N68</f>
        <v>0</v>
      </c>
      <c r="O74" s="472">
        <f>SUM(O68:O73)</f>
        <v>0</v>
      </c>
      <c r="P74" s="472">
        <f>P68</f>
        <v>0</v>
      </c>
      <c r="Q74" s="472">
        <f>SUM(Q68:Q73)</f>
        <v>0</v>
      </c>
      <c r="R74" s="472">
        <f>R68</f>
        <v>0</v>
      </c>
      <c r="S74" s="472">
        <f>SUM(S68:S73)</f>
        <v>0</v>
      </c>
      <c r="T74" s="472">
        <f>T68</f>
        <v>0</v>
      </c>
      <c r="U74" s="472">
        <f>SUM(U68:U73)</f>
        <v>0</v>
      </c>
      <c r="V74" s="472">
        <f>V68</f>
        <v>0</v>
      </c>
      <c r="W74" s="472">
        <f>SUM(W68:W73)</f>
        <v>0</v>
      </c>
      <c r="X74" s="472">
        <f>X68</f>
        <v>0</v>
      </c>
      <c r="Y74" s="472">
        <f>SUM(Y68:Y73)</f>
        <v>0</v>
      </c>
      <c r="Z74" s="472">
        <f>Z68</f>
        <v>0</v>
      </c>
      <c r="AA74" s="474">
        <f>SUM(AA68:AA73)</f>
        <v>0</v>
      </c>
      <c r="AB74" s="472">
        <f>AB68</f>
        <v>0</v>
      </c>
      <c r="AC74" s="474"/>
      <c r="AD74" s="475">
        <f>SUM(AD68:AD73)</f>
        <v>0</v>
      </c>
    </row>
    <row r="75" spans="1:1025">
      <c r="A75" s="476" t="s">
        <v>290</v>
      </c>
      <c r="B75" s="474">
        <f t="shared" ref="B75:AB75" si="3">B66+B74</f>
        <v>0</v>
      </c>
      <c r="C75" s="474">
        <f t="shared" si="3"/>
        <v>0</v>
      </c>
      <c r="D75" s="474">
        <f t="shared" si="3"/>
        <v>0</v>
      </c>
      <c r="E75" s="474">
        <f t="shared" si="3"/>
        <v>0</v>
      </c>
      <c r="F75" s="474">
        <f t="shared" si="3"/>
        <v>0</v>
      </c>
      <c r="G75" s="474">
        <f t="shared" si="3"/>
        <v>0</v>
      </c>
      <c r="H75" s="474">
        <f t="shared" si="3"/>
        <v>0</v>
      </c>
      <c r="I75" s="474">
        <f t="shared" si="3"/>
        <v>0</v>
      </c>
      <c r="J75" s="474">
        <f t="shared" si="3"/>
        <v>0</v>
      </c>
      <c r="K75" s="474">
        <f t="shared" si="3"/>
        <v>0</v>
      </c>
      <c r="L75" s="474">
        <f t="shared" si="3"/>
        <v>0</v>
      </c>
      <c r="M75" s="474">
        <f t="shared" si="3"/>
        <v>0</v>
      </c>
      <c r="N75" s="474">
        <f t="shared" si="3"/>
        <v>0</v>
      </c>
      <c r="O75" s="474">
        <f t="shared" si="3"/>
        <v>0</v>
      </c>
      <c r="P75" s="474">
        <f t="shared" si="3"/>
        <v>0</v>
      </c>
      <c r="Q75" s="474">
        <f t="shared" si="3"/>
        <v>0</v>
      </c>
      <c r="R75" s="474">
        <f t="shared" si="3"/>
        <v>0</v>
      </c>
      <c r="S75" s="474">
        <f t="shared" si="3"/>
        <v>0</v>
      </c>
      <c r="T75" s="474">
        <f t="shared" si="3"/>
        <v>0</v>
      </c>
      <c r="U75" s="474">
        <f t="shared" si="3"/>
        <v>0</v>
      </c>
      <c r="V75" s="474">
        <f t="shared" si="3"/>
        <v>0</v>
      </c>
      <c r="W75" s="474">
        <f t="shared" si="3"/>
        <v>0</v>
      </c>
      <c r="X75" s="474">
        <f t="shared" si="3"/>
        <v>0</v>
      </c>
      <c r="Y75" s="474">
        <f t="shared" si="3"/>
        <v>0</v>
      </c>
      <c r="Z75" s="474">
        <f t="shared" si="3"/>
        <v>0</v>
      </c>
      <c r="AA75" s="474">
        <f t="shared" si="3"/>
        <v>0</v>
      </c>
      <c r="AB75" s="474">
        <f t="shared" si="3"/>
        <v>0</v>
      </c>
      <c r="AC75" s="474"/>
      <c r="AD75" s="474">
        <f>AD66+AD74</f>
        <v>0</v>
      </c>
    </row>
    <row r="76" spans="1:1025">
      <c r="A76" s="476" t="s">
        <v>291</v>
      </c>
      <c r="B76" s="472">
        <f t="shared" ref="B76:AB76" si="4">B58+B75</f>
        <v>0</v>
      </c>
      <c r="C76" s="472">
        <f t="shared" si="4"/>
        <v>0</v>
      </c>
      <c r="D76" s="472">
        <f t="shared" si="4"/>
        <v>0</v>
      </c>
      <c r="E76" s="472">
        <f t="shared" si="4"/>
        <v>0</v>
      </c>
      <c r="F76" s="472">
        <f t="shared" si="4"/>
        <v>0</v>
      </c>
      <c r="G76" s="472">
        <f t="shared" si="4"/>
        <v>0</v>
      </c>
      <c r="H76" s="472">
        <f t="shared" si="4"/>
        <v>0</v>
      </c>
      <c r="I76" s="472">
        <f t="shared" si="4"/>
        <v>0</v>
      </c>
      <c r="J76" s="472">
        <f t="shared" si="4"/>
        <v>0</v>
      </c>
      <c r="K76" s="472">
        <f t="shared" si="4"/>
        <v>0</v>
      </c>
      <c r="L76" s="472">
        <f t="shared" si="4"/>
        <v>0</v>
      </c>
      <c r="M76" s="472">
        <f t="shared" si="4"/>
        <v>0</v>
      </c>
      <c r="N76" s="472">
        <f t="shared" si="4"/>
        <v>0</v>
      </c>
      <c r="O76" s="472">
        <f t="shared" si="4"/>
        <v>0</v>
      </c>
      <c r="P76" s="472">
        <f t="shared" si="4"/>
        <v>0</v>
      </c>
      <c r="Q76" s="472">
        <f t="shared" si="4"/>
        <v>0</v>
      </c>
      <c r="R76" s="472">
        <f t="shared" si="4"/>
        <v>0</v>
      </c>
      <c r="S76" s="472">
        <f t="shared" si="4"/>
        <v>0</v>
      </c>
      <c r="T76" s="472">
        <f t="shared" si="4"/>
        <v>0</v>
      </c>
      <c r="U76" s="472">
        <f t="shared" si="4"/>
        <v>0</v>
      </c>
      <c r="V76" s="472">
        <f t="shared" si="4"/>
        <v>0</v>
      </c>
      <c r="W76" s="472">
        <f t="shared" si="4"/>
        <v>0</v>
      </c>
      <c r="X76" s="472">
        <f t="shared" si="4"/>
        <v>0</v>
      </c>
      <c r="Y76" s="472">
        <f t="shared" si="4"/>
        <v>0</v>
      </c>
      <c r="Z76" s="472">
        <f t="shared" si="4"/>
        <v>0</v>
      </c>
      <c r="AA76" s="472">
        <f t="shared" si="4"/>
        <v>0</v>
      </c>
      <c r="AB76" s="472">
        <f t="shared" si="4"/>
        <v>0</v>
      </c>
      <c r="AC76" s="472"/>
      <c r="AD76" s="472">
        <f>AD58+AD75</f>
        <v>0</v>
      </c>
    </row>
  </sheetData>
  <mergeCells count="230">
    <mergeCell ref="T72:T73"/>
    <mergeCell ref="V72:V73"/>
    <mergeCell ref="X72:X73"/>
    <mergeCell ref="Z12:Z13"/>
    <mergeCell ref="Z20:Z21"/>
    <mergeCell ref="Z29:Z30"/>
    <mergeCell ref="Z39:Z40"/>
    <mergeCell ref="Z47:Z48"/>
    <mergeCell ref="Z55:Z56"/>
    <mergeCell ref="Z64:Z65"/>
    <mergeCell ref="Z72:Z73"/>
    <mergeCell ref="T55:T56"/>
    <mergeCell ref="V55:V56"/>
    <mergeCell ref="X55:X56"/>
    <mergeCell ref="T64:T65"/>
    <mergeCell ref="V64:V65"/>
    <mergeCell ref="X64:X65"/>
    <mergeCell ref="T20:T21"/>
    <mergeCell ref="V20:V21"/>
    <mergeCell ref="X20:X21"/>
    <mergeCell ref="T29:T30"/>
    <mergeCell ref="V29:V30"/>
    <mergeCell ref="X29:X30"/>
    <mergeCell ref="T25:T28"/>
    <mergeCell ref="B72:B73"/>
    <mergeCell ref="D72:D73"/>
    <mergeCell ref="F72:F73"/>
    <mergeCell ref="H72:H73"/>
    <mergeCell ref="J72:J73"/>
    <mergeCell ref="L72:L73"/>
    <mergeCell ref="N72:N73"/>
    <mergeCell ref="P72:P73"/>
    <mergeCell ref="R72:R73"/>
    <mergeCell ref="B64:B65"/>
    <mergeCell ref="D64:D65"/>
    <mergeCell ref="F64:F65"/>
    <mergeCell ref="H64:H65"/>
    <mergeCell ref="J64:J65"/>
    <mergeCell ref="L64:L65"/>
    <mergeCell ref="N64:N65"/>
    <mergeCell ref="P64:P65"/>
    <mergeCell ref="R64:R65"/>
    <mergeCell ref="R47:R48"/>
    <mergeCell ref="B55:B56"/>
    <mergeCell ref="D55:D56"/>
    <mergeCell ref="F55:F56"/>
    <mergeCell ref="H55:H56"/>
    <mergeCell ref="J55:J56"/>
    <mergeCell ref="L55:L56"/>
    <mergeCell ref="N55:N56"/>
    <mergeCell ref="P55:P56"/>
    <mergeCell ref="R55:R56"/>
    <mergeCell ref="B39:B40"/>
    <mergeCell ref="D39:D40"/>
    <mergeCell ref="F39:F40"/>
    <mergeCell ref="H39:H40"/>
    <mergeCell ref="J39:J40"/>
    <mergeCell ref="L39:L40"/>
    <mergeCell ref="N39:N40"/>
    <mergeCell ref="P39:P40"/>
    <mergeCell ref="R39:R40"/>
    <mergeCell ref="B29:B30"/>
    <mergeCell ref="D29:D30"/>
    <mergeCell ref="F29:F30"/>
    <mergeCell ref="H29:H30"/>
    <mergeCell ref="J29:J30"/>
    <mergeCell ref="L29:L30"/>
    <mergeCell ref="N29:N30"/>
    <mergeCell ref="P29:P30"/>
    <mergeCell ref="R29:R30"/>
    <mergeCell ref="P12:P13"/>
    <mergeCell ref="R12:R13"/>
    <mergeCell ref="B20:B21"/>
    <mergeCell ref="D20:D21"/>
    <mergeCell ref="F20:F21"/>
    <mergeCell ref="H20:H21"/>
    <mergeCell ref="J20:J21"/>
    <mergeCell ref="L20:L21"/>
    <mergeCell ref="N20:N21"/>
    <mergeCell ref="P20:P21"/>
    <mergeCell ref="R20:R21"/>
    <mergeCell ref="B5:C5"/>
    <mergeCell ref="D5:E5"/>
    <mergeCell ref="F5:G5"/>
    <mergeCell ref="H5:I5"/>
    <mergeCell ref="J5:K5"/>
    <mergeCell ref="L5:M5"/>
    <mergeCell ref="N5:O5"/>
    <mergeCell ref="P5:Q5"/>
    <mergeCell ref="R5:S5"/>
    <mergeCell ref="T12:T13"/>
    <mergeCell ref="V12:V13"/>
    <mergeCell ref="X12:X13"/>
    <mergeCell ref="T16:T19"/>
    <mergeCell ref="V16:V19"/>
    <mergeCell ref="X16:X19"/>
    <mergeCell ref="Z16:Z19"/>
    <mergeCell ref="AB16:AB19"/>
    <mergeCell ref="B8:B11"/>
    <mergeCell ref="D8:D11"/>
    <mergeCell ref="F8:F11"/>
    <mergeCell ref="H8:H11"/>
    <mergeCell ref="J8:J11"/>
    <mergeCell ref="L8:L11"/>
    <mergeCell ref="N8:N11"/>
    <mergeCell ref="P8:P11"/>
    <mergeCell ref="R8:R11"/>
    <mergeCell ref="B12:B13"/>
    <mergeCell ref="D12:D13"/>
    <mergeCell ref="F12:F13"/>
    <mergeCell ref="H12:H13"/>
    <mergeCell ref="J12:J13"/>
    <mergeCell ref="L12:L13"/>
    <mergeCell ref="N12:N13"/>
    <mergeCell ref="T5:U5"/>
    <mergeCell ref="V5:W5"/>
    <mergeCell ref="X5:Y5"/>
    <mergeCell ref="Z5:AA5"/>
    <mergeCell ref="AB5:AD5"/>
    <mergeCell ref="T8:T11"/>
    <mergeCell ref="V8:V11"/>
    <mergeCell ref="X8:X11"/>
    <mergeCell ref="Z8:Z11"/>
    <mergeCell ref="AB8:AB11"/>
    <mergeCell ref="V25:V28"/>
    <mergeCell ref="X25:X28"/>
    <mergeCell ref="Z25:Z28"/>
    <mergeCell ref="AB25:AB28"/>
    <mergeCell ref="B16:B19"/>
    <mergeCell ref="D16:D19"/>
    <mergeCell ref="F16:F19"/>
    <mergeCell ref="H16:H19"/>
    <mergeCell ref="J16:J19"/>
    <mergeCell ref="B25:B28"/>
    <mergeCell ref="D25:D28"/>
    <mergeCell ref="F25:F28"/>
    <mergeCell ref="H25:H28"/>
    <mergeCell ref="J25:J28"/>
    <mergeCell ref="L25:L28"/>
    <mergeCell ref="N25:N28"/>
    <mergeCell ref="P25:P28"/>
    <mergeCell ref="R25:R28"/>
    <mergeCell ref="L16:L19"/>
    <mergeCell ref="N16:N19"/>
    <mergeCell ref="P16:P19"/>
    <mergeCell ref="R16:R19"/>
    <mergeCell ref="B35:B38"/>
    <mergeCell ref="D35:D38"/>
    <mergeCell ref="F35:F38"/>
    <mergeCell ref="H35:H38"/>
    <mergeCell ref="J35:J38"/>
    <mergeCell ref="L35:L38"/>
    <mergeCell ref="N35:N38"/>
    <mergeCell ref="P35:P38"/>
    <mergeCell ref="R35:R38"/>
    <mergeCell ref="T47:T48"/>
    <mergeCell ref="V47:V48"/>
    <mergeCell ref="X47:X48"/>
    <mergeCell ref="T51:T54"/>
    <mergeCell ref="V51:V54"/>
    <mergeCell ref="X51:X54"/>
    <mergeCell ref="Z51:Z54"/>
    <mergeCell ref="B43:B46"/>
    <mergeCell ref="D43:D46"/>
    <mergeCell ref="F43:F46"/>
    <mergeCell ref="H43:H46"/>
    <mergeCell ref="J43:J46"/>
    <mergeCell ref="L43:L46"/>
    <mergeCell ref="N43:N46"/>
    <mergeCell ref="P43:P46"/>
    <mergeCell ref="R43:R46"/>
    <mergeCell ref="B47:B48"/>
    <mergeCell ref="D47:D48"/>
    <mergeCell ref="F47:F48"/>
    <mergeCell ref="H47:H48"/>
    <mergeCell ref="J47:J48"/>
    <mergeCell ref="L47:L48"/>
    <mergeCell ref="N47:N48"/>
    <mergeCell ref="P47:P48"/>
    <mergeCell ref="T35:T38"/>
    <mergeCell ref="V35:V38"/>
    <mergeCell ref="X35:X38"/>
    <mergeCell ref="Z35:Z38"/>
    <mergeCell ref="AB35:AB38"/>
    <mergeCell ref="T43:T46"/>
    <mergeCell ref="V43:V46"/>
    <mergeCell ref="X43:X46"/>
    <mergeCell ref="Z43:Z46"/>
    <mergeCell ref="AB43:AB46"/>
    <mergeCell ref="T39:T40"/>
    <mergeCell ref="V39:V40"/>
    <mergeCell ref="X39:X40"/>
    <mergeCell ref="AB51:AB54"/>
    <mergeCell ref="B60:B63"/>
    <mergeCell ref="D60:D63"/>
    <mergeCell ref="F60:F63"/>
    <mergeCell ref="H60:H63"/>
    <mergeCell ref="J60:J63"/>
    <mergeCell ref="L60:L63"/>
    <mergeCell ref="N60:N63"/>
    <mergeCell ref="P60:P63"/>
    <mergeCell ref="R60:R63"/>
    <mergeCell ref="T60:T63"/>
    <mergeCell ref="V60:V63"/>
    <mergeCell ref="X60:X63"/>
    <mergeCell ref="Z60:Z63"/>
    <mergeCell ref="AB60:AB63"/>
    <mergeCell ref="B51:B54"/>
    <mergeCell ref="D51:D54"/>
    <mergeCell ref="F51:F54"/>
    <mergeCell ref="H51:H54"/>
    <mergeCell ref="J51:J54"/>
    <mergeCell ref="L51:L54"/>
    <mergeCell ref="N51:N54"/>
    <mergeCell ref="P51:P54"/>
    <mergeCell ref="R51:R54"/>
    <mergeCell ref="T68:T71"/>
    <mergeCell ref="V68:V71"/>
    <mergeCell ref="X68:X71"/>
    <mergeCell ref="Z68:Z71"/>
    <mergeCell ref="AB68:AB71"/>
    <mergeCell ref="B68:B71"/>
    <mergeCell ref="D68:D71"/>
    <mergeCell ref="F68:F71"/>
    <mergeCell ref="H68:H71"/>
    <mergeCell ref="J68:J71"/>
    <mergeCell ref="L68:L71"/>
    <mergeCell ref="N68:N71"/>
    <mergeCell ref="P68:P71"/>
    <mergeCell ref="R68:R71"/>
  </mergeCells>
  <pageMargins left="0" right="0.196527777777778" top="0.31527777777777799" bottom="0.196527777777778" header="0.51180555555555496" footer="0.51180555555555496"/>
  <pageSetup paperSize="9" scale="55" firstPageNumber="0"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3:AMK27"/>
  <sheetViews>
    <sheetView zoomScaleNormal="10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398" t="s">
        <v>103</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7.7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56">
      <c r="A7" s="268">
        <v>1</v>
      </c>
      <c r="B7" s="405" t="s">
        <v>548</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4">
      <c r="A8" s="268">
        <v>2</v>
      </c>
      <c r="B8" s="427"/>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70">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346"/>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13"/>
      <c r="C16" s="414"/>
      <c r="D16" s="496">
        <f t="shared" si="0"/>
        <v>0</v>
      </c>
      <c r="E16" s="416">
        <f t="shared" si="1"/>
        <v>0</v>
      </c>
      <c r="F16" s="417"/>
      <c r="G16" s="420">
        <f t="shared" si="2"/>
        <v>0</v>
      </c>
      <c r="H16" s="419"/>
      <c r="I16" s="420">
        <f t="shared" si="3"/>
        <v>0</v>
      </c>
      <c r="J16" s="419"/>
      <c r="K16" s="420">
        <f t="shared" si="4"/>
        <v>0</v>
      </c>
      <c r="L16" s="419"/>
      <c r="M16" s="421">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3" ht="52">
      <c r="B18" s="627" t="s">
        <v>604</v>
      </c>
    </row>
    <row r="19" spans="1:13">
      <c r="B19" s="80"/>
      <c r="C19" s="80"/>
    </row>
    <row r="20" spans="1:13" s="31" customFormat="1">
      <c r="A20" s="31" t="str">
        <f>'ūdens bilance'!B25</f>
        <v>Datums: __.__.202_</v>
      </c>
      <c r="G20" s="24"/>
      <c r="H20" s="60"/>
      <c r="I20" s="60"/>
    </row>
    <row r="21" spans="1:13" s="31" customFormat="1">
      <c r="B21" s="61"/>
      <c r="G21" s="24"/>
      <c r="H21" s="41"/>
      <c r="I21" s="41"/>
    </row>
    <row r="22" spans="1:13" s="31" customFormat="1">
      <c r="A22" s="31" t="s">
        <v>51</v>
      </c>
      <c r="G22" s="24"/>
      <c r="H22" s="41"/>
      <c r="I22" s="41"/>
    </row>
    <row r="23" spans="1:13" s="31" customFormat="1">
      <c r="A23" s="42" t="str">
        <f>'ūdens bilance'!B28</f>
        <v>kas tiesīga pārstāvēt Komersantu _________________________________ Vārds Uzvārds</v>
      </c>
      <c r="B23" s="42"/>
      <c r="C23" s="42"/>
      <c r="G23" s="589"/>
      <c r="H23" s="41"/>
      <c r="I23" s="41"/>
    </row>
    <row r="24" spans="1:13" s="31" customFormat="1">
      <c r="B24" s="62" t="s">
        <v>149</v>
      </c>
      <c r="G24" s="24"/>
      <c r="H24" s="41"/>
      <c r="I24" s="41"/>
    </row>
    <row r="27" spans="1:13" ht="84">
      <c r="A27" s="63"/>
      <c r="B27" s="497" t="s">
        <v>292</v>
      </c>
    </row>
  </sheetData>
  <sheetProtection algorithmName="SHA-512" hashValue="mhLPLsoHMfLQId1RelW6USnI74Zgo/4o4BBG1EKOuxZCs4w0dYyLozH3Q2WZL+tFN33Ca5f/URllBBF5Vvgrrg==" saltValue="Tyup2+b5inm8mfBNVuiUR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3:AMM58"/>
  <sheetViews>
    <sheetView zoomScaleNormal="100" workbookViewId="0"/>
  </sheetViews>
  <sheetFormatPr defaultRowHeight="12.5" outlineLevelRow="1"/>
  <cols>
    <col min="1" max="1" width="4.81640625" style="261" customWidth="1"/>
    <col min="2" max="2" width="28.54296875" style="261" customWidth="1"/>
    <col min="3" max="3" width="49.453125" style="261" customWidth="1"/>
    <col min="4" max="6" width="15.81640625" style="261" customWidth="1"/>
    <col min="7" max="7" width="12.7265625" style="261" customWidth="1"/>
    <col min="8" max="8" width="13.453125" style="261" customWidth="1"/>
    <col min="9" max="9" width="11.7265625" style="261" customWidth="1"/>
    <col min="10" max="10" width="11.1796875" style="261" customWidth="1"/>
    <col min="11" max="19" width="13.7265625" style="261" customWidth="1"/>
    <col min="20" max="20" width="34.81640625" style="261" customWidth="1"/>
    <col min="21" max="1027" width="9.1796875" style="261" customWidth="1"/>
  </cols>
  <sheetData>
    <row r="3" spans="1:19" ht="20.5" thickBot="1">
      <c r="A3" s="398" t="s">
        <v>105</v>
      </c>
      <c r="C3" s="398"/>
      <c r="D3" s="398"/>
      <c r="E3" s="398"/>
      <c r="F3" s="398"/>
      <c r="G3" s="398"/>
      <c r="H3" s="398"/>
      <c r="I3" s="398"/>
      <c r="J3" s="398"/>
      <c r="K3" s="398"/>
      <c r="L3" s="398"/>
      <c r="M3" s="399"/>
      <c r="N3" s="399"/>
      <c r="O3" s="399"/>
      <c r="P3" s="399"/>
      <c r="Q3" s="399"/>
      <c r="R3" s="399"/>
      <c r="S3" s="400"/>
    </row>
    <row r="4" spans="1:19" ht="30.75" customHeight="1" thickBot="1">
      <c r="A4" s="788"/>
      <c r="B4" s="789" t="s">
        <v>293</v>
      </c>
      <c r="C4" s="790" t="s">
        <v>294</v>
      </c>
      <c r="D4" s="791" t="s">
        <v>607</v>
      </c>
      <c r="E4" s="794" t="s">
        <v>332</v>
      </c>
      <c r="F4" s="794" t="s">
        <v>333</v>
      </c>
      <c r="G4" s="790" t="s">
        <v>295</v>
      </c>
      <c r="H4" s="787" t="s">
        <v>296</v>
      </c>
      <c r="I4" s="733" t="s">
        <v>62</v>
      </c>
      <c r="J4" s="733" t="s">
        <v>236</v>
      </c>
      <c r="K4" s="733"/>
      <c r="L4" s="733" t="s">
        <v>189</v>
      </c>
      <c r="M4" s="733"/>
      <c r="N4" s="733"/>
      <c r="O4" s="733"/>
      <c r="P4" s="733"/>
      <c r="Q4" s="733"/>
      <c r="R4" s="733"/>
      <c r="S4" s="733"/>
    </row>
    <row r="5" spans="1:19" ht="31.5" customHeight="1" thickBot="1">
      <c r="A5" s="788"/>
      <c r="B5" s="789"/>
      <c r="C5" s="790"/>
      <c r="D5" s="792"/>
      <c r="E5" s="795"/>
      <c r="F5" s="795"/>
      <c r="G5" s="790"/>
      <c r="H5" s="787"/>
      <c r="I5" s="733"/>
      <c r="J5" s="765" t="s">
        <v>152</v>
      </c>
      <c r="K5" s="766" t="s">
        <v>151</v>
      </c>
      <c r="L5" s="765" t="s">
        <v>237</v>
      </c>
      <c r="M5" s="765"/>
      <c r="N5" s="731" t="s">
        <v>238</v>
      </c>
      <c r="O5" s="731"/>
      <c r="P5" s="731" t="s">
        <v>239</v>
      </c>
      <c r="Q5" s="731"/>
      <c r="R5" s="766" t="s">
        <v>240</v>
      </c>
      <c r="S5" s="766"/>
    </row>
    <row r="6" spans="1:19" ht="18" customHeight="1">
      <c r="A6" s="788"/>
      <c r="B6" s="789"/>
      <c r="C6" s="790"/>
      <c r="D6" s="793"/>
      <c r="E6" s="796"/>
      <c r="F6" s="796"/>
      <c r="G6" s="790"/>
      <c r="H6" s="787"/>
      <c r="I6" s="733"/>
      <c r="J6" s="765"/>
      <c r="K6" s="766"/>
      <c r="L6" s="401" t="s">
        <v>152</v>
      </c>
      <c r="M6" s="403" t="s">
        <v>151</v>
      </c>
      <c r="N6" s="266" t="s">
        <v>152</v>
      </c>
      <c r="O6" s="403" t="s">
        <v>151</v>
      </c>
      <c r="P6" s="266" t="s">
        <v>152</v>
      </c>
      <c r="Q6" s="403" t="s">
        <v>151</v>
      </c>
      <c r="R6" s="266" t="s">
        <v>152</v>
      </c>
      <c r="S6" s="404" t="s">
        <v>151</v>
      </c>
    </row>
    <row r="7" spans="1:19" ht="28">
      <c r="A7" s="267">
        <v>1</v>
      </c>
      <c r="B7" s="498" t="s">
        <v>297</v>
      </c>
      <c r="C7" s="498" t="s">
        <v>298</v>
      </c>
      <c r="D7" s="527"/>
      <c r="E7" s="527"/>
      <c r="F7" s="527"/>
      <c r="G7" s="499"/>
      <c r="H7" s="500"/>
      <c r="I7" s="501">
        <f t="shared" ref="I7:I46" si="0">H7+G7</f>
        <v>0</v>
      </c>
      <c r="J7" s="407">
        <f t="shared" ref="J7:J46" si="1">L7+N7+P7+R7</f>
        <v>0</v>
      </c>
      <c r="K7" s="336">
        <f t="shared" ref="K7:K46" si="2">I7*J7</f>
        <v>0</v>
      </c>
      <c r="L7" s="340"/>
      <c r="M7" s="193">
        <f t="shared" ref="M7:M46" si="3">L7*I7</f>
        <v>0</v>
      </c>
      <c r="N7" s="408"/>
      <c r="O7" s="193">
        <f t="shared" ref="O7:O46" si="4">N7*I7</f>
        <v>0</v>
      </c>
      <c r="P7" s="408"/>
      <c r="Q7" s="193">
        <f t="shared" ref="Q7:Q46" si="5">P7*I7</f>
        <v>0</v>
      </c>
      <c r="R7" s="408"/>
      <c r="S7" s="371">
        <f t="shared" ref="S7:S46" si="6">R7*I7</f>
        <v>0</v>
      </c>
    </row>
    <row r="8" spans="1:19" ht="14">
      <c r="A8" s="267">
        <v>2</v>
      </c>
      <c r="B8" s="502"/>
      <c r="C8" s="502"/>
      <c r="D8" s="499"/>
      <c r="E8" s="499"/>
      <c r="F8" s="499"/>
      <c r="G8" s="499"/>
      <c r="H8" s="500"/>
      <c r="I8" s="501">
        <f t="shared" si="0"/>
        <v>0</v>
      </c>
      <c r="J8" s="407">
        <f t="shared" si="1"/>
        <v>0</v>
      </c>
      <c r="K8" s="336">
        <f t="shared" si="2"/>
        <v>0</v>
      </c>
      <c r="L8" s="340"/>
      <c r="M8" s="193">
        <f t="shared" si="3"/>
        <v>0</v>
      </c>
      <c r="N8" s="408"/>
      <c r="O8" s="193">
        <f t="shared" si="4"/>
        <v>0</v>
      </c>
      <c r="P8" s="408"/>
      <c r="Q8" s="193">
        <f t="shared" si="5"/>
        <v>0</v>
      </c>
      <c r="R8" s="408"/>
      <c r="S8" s="371">
        <f t="shared" si="6"/>
        <v>0</v>
      </c>
    </row>
    <row r="9" spans="1:19" ht="15" customHeight="1">
      <c r="A9" s="328">
        <v>3</v>
      </c>
      <c r="B9" s="502"/>
      <c r="C9" s="502"/>
      <c r="D9" s="499"/>
      <c r="E9" s="499"/>
      <c r="F9" s="499"/>
      <c r="G9" s="499"/>
      <c r="H9" s="500"/>
      <c r="I9" s="501">
        <f t="shared" si="0"/>
        <v>0</v>
      </c>
      <c r="J9" s="407">
        <f t="shared" si="1"/>
        <v>0</v>
      </c>
      <c r="K9" s="336">
        <f t="shared" si="2"/>
        <v>0</v>
      </c>
      <c r="L9" s="340"/>
      <c r="M9" s="193">
        <f t="shared" si="3"/>
        <v>0</v>
      </c>
      <c r="N9" s="408"/>
      <c r="O9" s="193">
        <f t="shared" si="4"/>
        <v>0</v>
      </c>
      <c r="P9" s="408"/>
      <c r="Q9" s="193">
        <f t="shared" si="5"/>
        <v>0</v>
      </c>
      <c r="R9" s="408"/>
      <c r="S9" s="371">
        <f t="shared" si="6"/>
        <v>0</v>
      </c>
    </row>
    <row r="10" spans="1:19" ht="15" customHeight="1">
      <c r="A10" s="267">
        <v>4</v>
      </c>
      <c r="B10" s="503"/>
      <c r="C10" s="504"/>
      <c r="D10" s="505"/>
      <c r="E10" s="505"/>
      <c r="F10" s="505"/>
      <c r="G10" s="499"/>
      <c r="H10" s="500"/>
      <c r="I10" s="501">
        <f t="shared" si="0"/>
        <v>0</v>
      </c>
      <c r="J10" s="407">
        <f t="shared" si="1"/>
        <v>0</v>
      </c>
      <c r="K10" s="336">
        <f t="shared" si="2"/>
        <v>0</v>
      </c>
      <c r="L10" s="340"/>
      <c r="M10" s="193">
        <f t="shared" si="3"/>
        <v>0</v>
      </c>
      <c r="N10" s="408"/>
      <c r="O10" s="193">
        <f t="shared" si="4"/>
        <v>0</v>
      </c>
      <c r="P10" s="408"/>
      <c r="Q10" s="193">
        <f t="shared" si="5"/>
        <v>0</v>
      </c>
      <c r="R10" s="408"/>
      <c r="S10" s="371">
        <f t="shared" si="6"/>
        <v>0</v>
      </c>
    </row>
    <row r="11" spans="1:19" ht="15" customHeight="1">
      <c r="A11" s="267">
        <v>5</v>
      </c>
      <c r="B11" s="503"/>
      <c r="C11" s="504"/>
      <c r="D11" s="505"/>
      <c r="E11" s="505"/>
      <c r="F11" s="505"/>
      <c r="G11" s="499"/>
      <c r="H11" s="500"/>
      <c r="I11" s="501">
        <f t="shared" si="0"/>
        <v>0</v>
      </c>
      <c r="J11" s="407">
        <f t="shared" si="1"/>
        <v>0</v>
      </c>
      <c r="K11" s="336">
        <f t="shared" si="2"/>
        <v>0</v>
      </c>
      <c r="L11" s="340"/>
      <c r="M11" s="193">
        <f t="shared" si="3"/>
        <v>0</v>
      </c>
      <c r="N11" s="408"/>
      <c r="O11" s="193">
        <f t="shared" si="4"/>
        <v>0</v>
      </c>
      <c r="P11" s="408"/>
      <c r="Q11" s="193">
        <f t="shared" si="5"/>
        <v>0</v>
      </c>
      <c r="R11" s="408"/>
      <c r="S11" s="371">
        <f t="shared" si="6"/>
        <v>0</v>
      </c>
    </row>
    <row r="12" spans="1:19" ht="15" customHeight="1">
      <c r="A12" s="328">
        <v>6</v>
      </c>
      <c r="B12" s="504"/>
      <c r="C12" s="504"/>
      <c r="D12" s="505"/>
      <c r="E12" s="505"/>
      <c r="F12" s="505"/>
      <c r="G12" s="499"/>
      <c r="H12" s="500"/>
      <c r="I12" s="501">
        <f t="shared" si="0"/>
        <v>0</v>
      </c>
      <c r="J12" s="407">
        <f t="shared" si="1"/>
        <v>0</v>
      </c>
      <c r="K12" s="336">
        <f t="shared" si="2"/>
        <v>0</v>
      </c>
      <c r="L12" s="340"/>
      <c r="M12" s="193">
        <f t="shared" si="3"/>
        <v>0</v>
      </c>
      <c r="N12" s="408"/>
      <c r="O12" s="193">
        <f t="shared" si="4"/>
        <v>0</v>
      </c>
      <c r="P12" s="408"/>
      <c r="Q12" s="193">
        <f t="shared" si="5"/>
        <v>0</v>
      </c>
      <c r="R12" s="408"/>
      <c r="S12" s="371">
        <f t="shared" si="6"/>
        <v>0</v>
      </c>
    </row>
    <row r="13" spans="1:19" ht="15" customHeight="1">
      <c r="A13" s="267">
        <v>7</v>
      </c>
      <c r="B13" s="504"/>
      <c r="C13" s="504"/>
      <c r="D13" s="505"/>
      <c r="E13" s="505"/>
      <c r="F13" s="505"/>
      <c r="G13" s="499"/>
      <c r="H13" s="500"/>
      <c r="I13" s="501">
        <f t="shared" si="0"/>
        <v>0</v>
      </c>
      <c r="J13" s="407">
        <f t="shared" si="1"/>
        <v>0</v>
      </c>
      <c r="K13" s="336">
        <f t="shared" si="2"/>
        <v>0</v>
      </c>
      <c r="L13" s="340"/>
      <c r="M13" s="193">
        <f t="shared" si="3"/>
        <v>0</v>
      </c>
      <c r="N13" s="408"/>
      <c r="O13" s="193">
        <f t="shared" si="4"/>
        <v>0</v>
      </c>
      <c r="P13" s="408"/>
      <c r="Q13" s="193">
        <f t="shared" si="5"/>
        <v>0</v>
      </c>
      <c r="R13" s="408"/>
      <c r="S13" s="371">
        <f t="shared" si="6"/>
        <v>0</v>
      </c>
    </row>
    <row r="14" spans="1:19" ht="15" customHeight="1">
      <c r="A14" s="267">
        <v>8</v>
      </c>
      <c r="B14" s="504"/>
      <c r="C14" s="504"/>
      <c r="D14" s="505"/>
      <c r="E14" s="505"/>
      <c r="F14" s="505"/>
      <c r="G14" s="499"/>
      <c r="H14" s="500"/>
      <c r="I14" s="501">
        <f t="shared" si="0"/>
        <v>0</v>
      </c>
      <c r="J14" s="407">
        <f t="shared" si="1"/>
        <v>0</v>
      </c>
      <c r="K14" s="336">
        <f t="shared" si="2"/>
        <v>0</v>
      </c>
      <c r="L14" s="340"/>
      <c r="M14" s="193">
        <f t="shared" si="3"/>
        <v>0</v>
      </c>
      <c r="N14" s="408"/>
      <c r="O14" s="193">
        <f t="shared" si="4"/>
        <v>0</v>
      </c>
      <c r="P14" s="408"/>
      <c r="Q14" s="193">
        <f t="shared" si="5"/>
        <v>0</v>
      </c>
      <c r="R14" s="408"/>
      <c r="S14" s="371">
        <f t="shared" si="6"/>
        <v>0</v>
      </c>
    </row>
    <row r="15" spans="1:19" ht="15" customHeight="1">
      <c r="A15" s="328">
        <v>9</v>
      </c>
      <c r="B15" s="504"/>
      <c r="C15" s="504"/>
      <c r="D15" s="505"/>
      <c r="E15" s="505"/>
      <c r="F15" s="505"/>
      <c r="G15" s="499"/>
      <c r="H15" s="500"/>
      <c r="I15" s="501">
        <f t="shared" si="0"/>
        <v>0</v>
      </c>
      <c r="J15" s="407">
        <f t="shared" si="1"/>
        <v>0</v>
      </c>
      <c r="K15" s="336">
        <f t="shared" si="2"/>
        <v>0</v>
      </c>
      <c r="L15" s="340"/>
      <c r="M15" s="193">
        <f t="shared" si="3"/>
        <v>0</v>
      </c>
      <c r="N15" s="408"/>
      <c r="O15" s="193">
        <f t="shared" si="4"/>
        <v>0</v>
      </c>
      <c r="P15" s="408"/>
      <c r="Q15" s="193">
        <f t="shared" si="5"/>
        <v>0</v>
      </c>
      <c r="R15" s="408"/>
      <c r="S15" s="371">
        <f t="shared" si="6"/>
        <v>0</v>
      </c>
    </row>
    <row r="16" spans="1:19" ht="15" customHeight="1">
      <c r="A16" s="267">
        <v>10</v>
      </c>
      <c r="B16" s="504"/>
      <c r="C16" s="504"/>
      <c r="D16" s="505"/>
      <c r="E16" s="505"/>
      <c r="F16" s="505"/>
      <c r="G16" s="499"/>
      <c r="H16" s="500"/>
      <c r="I16" s="501">
        <f t="shared" si="0"/>
        <v>0</v>
      </c>
      <c r="J16" s="407">
        <f t="shared" si="1"/>
        <v>0</v>
      </c>
      <c r="K16" s="336">
        <f t="shared" si="2"/>
        <v>0</v>
      </c>
      <c r="L16" s="340"/>
      <c r="M16" s="193">
        <f t="shared" si="3"/>
        <v>0</v>
      </c>
      <c r="N16" s="408"/>
      <c r="O16" s="193">
        <f t="shared" si="4"/>
        <v>0</v>
      </c>
      <c r="P16" s="408"/>
      <c r="Q16" s="193">
        <f t="shared" si="5"/>
        <v>0</v>
      </c>
      <c r="R16" s="408"/>
      <c r="S16" s="371">
        <f t="shared" si="6"/>
        <v>0</v>
      </c>
    </row>
    <row r="17" spans="1:19" ht="15" customHeight="1">
      <c r="A17" s="267">
        <v>11</v>
      </c>
      <c r="B17" s="504"/>
      <c r="C17" s="504"/>
      <c r="D17" s="505"/>
      <c r="E17" s="505"/>
      <c r="F17" s="505"/>
      <c r="G17" s="499"/>
      <c r="H17" s="500"/>
      <c r="I17" s="501">
        <f t="shared" si="0"/>
        <v>0</v>
      </c>
      <c r="J17" s="407">
        <f t="shared" si="1"/>
        <v>0</v>
      </c>
      <c r="K17" s="336">
        <f t="shared" si="2"/>
        <v>0</v>
      </c>
      <c r="L17" s="340"/>
      <c r="M17" s="193">
        <f t="shared" si="3"/>
        <v>0</v>
      </c>
      <c r="N17" s="408"/>
      <c r="O17" s="193">
        <f t="shared" si="4"/>
        <v>0</v>
      </c>
      <c r="P17" s="408"/>
      <c r="Q17" s="193">
        <f t="shared" si="5"/>
        <v>0</v>
      </c>
      <c r="R17" s="408"/>
      <c r="S17" s="371">
        <f t="shared" si="6"/>
        <v>0</v>
      </c>
    </row>
    <row r="18" spans="1:19" ht="15" customHeight="1">
      <c r="A18" s="328">
        <v>12</v>
      </c>
      <c r="B18" s="504"/>
      <c r="C18" s="504"/>
      <c r="D18" s="505"/>
      <c r="E18" s="505"/>
      <c r="F18" s="505"/>
      <c r="G18" s="499"/>
      <c r="H18" s="500"/>
      <c r="I18" s="501">
        <f t="shared" si="0"/>
        <v>0</v>
      </c>
      <c r="J18" s="407">
        <f t="shared" si="1"/>
        <v>0</v>
      </c>
      <c r="K18" s="336">
        <f t="shared" si="2"/>
        <v>0</v>
      </c>
      <c r="L18" s="340"/>
      <c r="M18" s="193">
        <f t="shared" si="3"/>
        <v>0</v>
      </c>
      <c r="N18" s="408"/>
      <c r="O18" s="193">
        <f t="shared" si="4"/>
        <v>0</v>
      </c>
      <c r="P18" s="408"/>
      <c r="Q18" s="193">
        <f t="shared" si="5"/>
        <v>0</v>
      </c>
      <c r="R18" s="408"/>
      <c r="S18" s="371">
        <f t="shared" si="6"/>
        <v>0</v>
      </c>
    </row>
    <row r="19" spans="1:19" ht="15" customHeight="1">
      <c r="A19" s="267">
        <v>13</v>
      </c>
      <c r="B19" s="504"/>
      <c r="C19" s="504"/>
      <c r="D19" s="505"/>
      <c r="E19" s="505"/>
      <c r="F19" s="505"/>
      <c r="G19" s="499"/>
      <c r="H19" s="500"/>
      <c r="I19" s="501">
        <f t="shared" si="0"/>
        <v>0</v>
      </c>
      <c r="J19" s="407">
        <f t="shared" si="1"/>
        <v>0</v>
      </c>
      <c r="K19" s="336">
        <f t="shared" si="2"/>
        <v>0</v>
      </c>
      <c r="L19" s="340"/>
      <c r="M19" s="193">
        <f t="shared" si="3"/>
        <v>0</v>
      </c>
      <c r="N19" s="408"/>
      <c r="O19" s="193">
        <f t="shared" si="4"/>
        <v>0</v>
      </c>
      <c r="P19" s="408"/>
      <c r="Q19" s="193">
        <f t="shared" si="5"/>
        <v>0</v>
      </c>
      <c r="R19" s="408"/>
      <c r="S19" s="371">
        <f t="shared" si="6"/>
        <v>0</v>
      </c>
    </row>
    <row r="20" spans="1:19" ht="15" customHeight="1">
      <c r="A20" s="267">
        <v>14</v>
      </c>
      <c r="B20" s="504"/>
      <c r="C20" s="504"/>
      <c r="D20" s="505"/>
      <c r="E20" s="505"/>
      <c r="F20" s="505"/>
      <c r="G20" s="499"/>
      <c r="H20" s="500"/>
      <c r="I20" s="501">
        <f t="shared" si="0"/>
        <v>0</v>
      </c>
      <c r="J20" s="407">
        <f t="shared" si="1"/>
        <v>0</v>
      </c>
      <c r="K20" s="336">
        <f t="shared" si="2"/>
        <v>0</v>
      </c>
      <c r="L20" s="340"/>
      <c r="M20" s="193">
        <f t="shared" si="3"/>
        <v>0</v>
      </c>
      <c r="N20" s="408"/>
      <c r="O20" s="193">
        <f t="shared" si="4"/>
        <v>0</v>
      </c>
      <c r="P20" s="408"/>
      <c r="Q20" s="193">
        <f t="shared" si="5"/>
        <v>0</v>
      </c>
      <c r="R20" s="408"/>
      <c r="S20" s="371">
        <f t="shared" si="6"/>
        <v>0</v>
      </c>
    </row>
    <row r="21" spans="1:19" ht="15" customHeight="1">
      <c r="A21" s="328">
        <v>15</v>
      </c>
      <c r="B21" s="504"/>
      <c r="C21" s="504"/>
      <c r="D21" s="505"/>
      <c r="E21" s="505"/>
      <c r="F21" s="505"/>
      <c r="G21" s="499"/>
      <c r="H21" s="500"/>
      <c r="I21" s="501">
        <f t="shared" si="0"/>
        <v>0</v>
      </c>
      <c r="J21" s="407">
        <f t="shared" si="1"/>
        <v>0</v>
      </c>
      <c r="K21" s="336">
        <f t="shared" si="2"/>
        <v>0</v>
      </c>
      <c r="L21" s="340"/>
      <c r="M21" s="193">
        <f t="shared" si="3"/>
        <v>0</v>
      </c>
      <c r="N21" s="408"/>
      <c r="O21" s="193">
        <f t="shared" si="4"/>
        <v>0</v>
      </c>
      <c r="P21" s="408"/>
      <c r="Q21" s="193">
        <f t="shared" si="5"/>
        <v>0</v>
      </c>
      <c r="R21" s="408"/>
      <c r="S21" s="371">
        <f t="shared" si="6"/>
        <v>0</v>
      </c>
    </row>
    <row r="22" spans="1:19" ht="15" customHeight="1" outlineLevel="1">
      <c r="A22" s="267">
        <v>16</v>
      </c>
      <c r="B22" s="504"/>
      <c r="C22" s="504"/>
      <c r="D22" s="505"/>
      <c r="E22" s="505"/>
      <c r="F22" s="505"/>
      <c r="G22" s="499"/>
      <c r="H22" s="500"/>
      <c r="I22" s="501">
        <f t="shared" si="0"/>
        <v>0</v>
      </c>
      <c r="J22" s="407">
        <f t="shared" si="1"/>
        <v>0</v>
      </c>
      <c r="K22" s="336">
        <f t="shared" si="2"/>
        <v>0</v>
      </c>
      <c r="L22" s="340"/>
      <c r="M22" s="193">
        <f t="shared" si="3"/>
        <v>0</v>
      </c>
      <c r="N22" s="408"/>
      <c r="O22" s="193">
        <f t="shared" si="4"/>
        <v>0</v>
      </c>
      <c r="P22" s="408"/>
      <c r="Q22" s="193">
        <f t="shared" si="5"/>
        <v>0</v>
      </c>
      <c r="R22" s="408"/>
      <c r="S22" s="371">
        <f t="shared" si="6"/>
        <v>0</v>
      </c>
    </row>
    <row r="23" spans="1:19" ht="15" customHeight="1" outlineLevel="1">
      <c r="A23" s="267">
        <v>17</v>
      </c>
      <c r="B23" s="504"/>
      <c r="C23" s="504"/>
      <c r="D23" s="505"/>
      <c r="E23" s="505"/>
      <c r="F23" s="505"/>
      <c r="G23" s="499"/>
      <c r="H23" s="500"/>
      <c r="I23" s="501">
        <f t="shared" si="0"/>
        <v>0</v>
      </c>
      <c r="J23" s="407">
        <f t="shared" si="1"/>
        <v>0</v>
      </c>
      <c r="K23" s="336">
        <f t="shared" si="2"/>
        <v>0</v>
      </c>
      <c r="L23" s="340"/>
      <c r="M23" s="193">
        <f t="shared" si="3"/>
        <v>0</v>
      </c>
      <c r="N23" s="408"/>
      <c r="O23" s="193">
        <f t="shared" si="4"/>
        <v>0</v>
      </c>
      <c r="P23" s="408"/>
      <c r="Q23" s="193">
        <f t="shared" si="5"/>
        <v>0</v>
      </c>
      <c r="R23" s="408"/>
      <c r="S23" s="371">
        <f t="shared" si="6"/>
        <v>0</v>
      </c>
    </row>
    <row r="24" spans="1:19" ht="15" customHeight="1" outlineLevel="1">
      <c r="A24" s="328">
        <v>18</v>
      </c>
      <c r="B24" s="504"/>
      <c r="C24" s="504"/>
      <c r="D24" s="505"/>
      <c r="E24" s="505"/>
      <c r="F24" s="505"/>
      <c r="G24" s="499"/>
      <c r="H24" s="500"/>
      <c r="I24" s="501">
        <f t="shared" si="0"/>
        <v>0</v>
      </c>
      <c r="J24" s="407">
        <f t="shared" si="1"/>
        <v>0</v>
      </c>
      <c r="K24" s="336">
        <f t="shared" si="2"/>
        <v>0</v>
      </c>
      <c r="L24" s="340"/>
      <c r="M24" s="193">
        <f t="shared" si="3"/>
        <v>0</v>
      </c>
      <c r="N24" s="408"/>
      <c r="O24" s="193">
        <f t="shared" si="4"/>
        <v>0</v>
      </c>
      <c r="P24" s="408"/>
      <c r="Q24" s="193">
        <f t="shared" si="5"/>
        <v>0</v>
      </c>
      <c r="R24" s="408"/>
      <c r="S24" s="371">
        <f t="shared" si="6"/>
        <v>0</v>
      </c>
    </row>
    <row r="25" spans="1:19" ht="15" customHeight="1" outlineLevel="1">
      <c r="A25" s="267">
        <v>19</v>
      </c>
      <c r="B25" s="504"/>
      <c r="C25" s="504"/>
      <c r="D25" s="505"/>
      <c r="E25" s="505"/>
      <c r="F25" s="505"/>
      <c r="G25" s="499"/>
      <c r="H25" s="500"/>
      <c r="I25" s="501">
        <f t="shared" si="0"/>
        <v>0</v>
      </c>
      <c r="J25" s="407">
        <f t="shared" si="1"/>
        <v>0</v>
      </c>
      <c r="K25" s="336">
        <f t="shared" si="2"/>
        <v>0</v>
      </c>
      <c r="L25" s="340"/>
      <c r="M25" s="193">
        <f t="shared" si="3"/>
        <v>0</v>
      </c>
      <c r="N25" s="408"/>
      <c r="O25" s="193">
        <f t="shared" si="4"/>
        <v>0</v>
      </c>
      <c r="P25" s="408"/>
      <c r="Q25" s="193">
        <f t="shared" si="5"/>
        <v>0</v>
      </c>
      <c r="R25" s="408"/>
      <c r="S25" s="371">
        <f t="shared" si="6"/>
        <v>0</v>
      </c>
    </row>
    <row r="26" spans="1:19" ht="15" customHeight="1" outlineLevel="1">
      <c r="A26" s="267">
        <v>20</v>
      </c>
      <c r="B26" s="504"/>
      <c r="C26" s="504"/>
      <c r="D26" s="505"/>
      <c r="E26" s="505"/>
      <c r="F26" s="505"/>
      <c r="G26" s="499"/>
      <c r="H26" s="500"/>
      <c r="I26" s="501">
        <f t="shared" si="0"/>
        <v>0</v>
      </c>
      <c r="J26" s="407">
        <f t="shared" si="1"/>
        <v>0</v>
      </c>
      <c r="K26" s="336">
        <f t="shared" si="2"/>
        <v>0</v>
      </c>
      <c r="L26" s="340"/>
      <c r="M26" s="193">
        <f t="shared" si="3"/>
        <v>0</v>
      </c>
      <c r="N26" s="408"/>
      <c r="O26" s="193">
        <f t="shared" si="4"/>
        <v>0</v>
      </c>
      <c r="P26" s="408"/>
      <c r="Q26" s="193">
        <f t="shared" si="5"/>
        <v>0</v>
      </c>
      <c r="R26" s="408"/>
      <c r="S26" s="371">
        <f t="shared" si="6"/>
        <v>0</v>
      </c>
    </row>
    <row r="27" spans="1:19" ht="15" customHeight="1" outlineLevel="1">
      <c r="A27" s="328">
        <v>21</v>
      </c>
      <c r="B27" s="504"/>
      <c r="C27" s="504"/>
      <c r="D27" s="505"/>
      <c r="E27" s="505"/>
      <c r="F27" s="505"/>
      <c r="G27" s="499"/>
      <c r="H27" s="500"/>
      <c r="I27" s="501">
        <f t="shared" si="0"/>
        <v>0</v>
      </c>
      <c r="J27" s="407">
        <f t="shared" si="1"/>
        <v>0</v>
      </c>
      <c r="K27" s="336">
        <f t="shared" si="2"/>
        <v>0</v>
      </c>
      <c r="L27" s="340"/>
      <c r="M27" s="193">
        <f t="shared" si="3"/>
        <v>0</v>
      </c>
      <c r="N27" s="408"/>
      <c r="O27" s="193">
        <f t="shared" si="4"/>
        <v>0</v>
      </c>
      <c r="P27" s="408"/>
      <c r="Q27" s="193">
        <f t="shared" si="5"/>
        <v>0</v>
      </c>
      <c r="R27" s="408"/>
      <c r="S27" s="371">
        <f t="shared" si="6"/>
        <v>0</v>
      </c>
    </row>
    <row r="28" spans="1:19" ht="15" customHeight="1" outlineLevel="1">
      <c r="A28" s="267">
        <v>22</v>
      </c>
      <c r="B28" s="504"/>
      <c r="C28" s="504"/>
      <c r="D28" s="505"/>
      <c r="E28" s="505"/>
      <c r="F28" s="505"/>
      <c r="G28" s="499"/>
      <c r="H28" s="500"/>
      <c r="I28" s="501">
        <f t="shared" si="0"/>
        <v>0</v>
      </c>
      <c r="J28" s="407">
        <f t="shared" si="1"/>
        <v>0</v>
      </c>
      <c r="K28" s="336">
        <f t="shared" si="2"/>
        <v>0</v>
      </c>
      <c r="L28" s="340"/>
      <c r="M28" s="193">
        <f t="shared" si="3"/>
        <v>0</v>
      </c>
      <c r="N28" s="408"/>
      <c r="O28" s="193">
        <f t="shared" si="4"/>
        <v>0</v>
      </c>
      <c r="P28" s="408"/>
      <c r="Q28" s="193">
        <f t="shared" si="5"/>
        <v>0</v>
      </c>
      <c r="R28" s="408"/>
      <c r="S28" s="371">
        <f t="shared" si="6"/>
        <v>0</v>
      </c>
    </row>
    <row r="29" spans="1:19" ht="15" customHeight="1" outlineLevel="1">
      <c r="A29" s="267">
        <v>23</v>
      </c>
      <c r="B29" s="504"/>
      <c r="C29" s="504"/>
      <c r="D29" s="505"/>
      <c r="E29" s="505"/>
      <c r="F29" s="505"/>
      <c r="G29" s="499"/>
      <c r="H29" s="500"/>
      <c r="I29" s="501">
        <f t="shared" si="0"/>
        <v>0</v>
      </c>
      <c r="J29" s="407">
        <f t="shared" si="1"/>
        <v>0</v>
      </c>
      <c r="K29" s="336">
        <f t="shared" si="2"/>
        <v>0</v>
      </c>
      <c r="L29" s="340"/>
      <c r="M29" s="193">
        <f t="shared" si="3"/>
        <v>0</v>
      </c>
      <c r="N29" s="408"/>
      <c r="O29" s="193">
        <f t="shared" si="4"/>
        <v>0</v>
      </c>
      <c r="P29" s="408"/>
      <c r="Q29" s="193">
        <f t="shared" si="5"/>
        <v>0</v>
      </c>
      <c r="R29" s="408"/>
      <c r="S29" s="371">
        <f t="shared" si="6"/>
        <v>0</v>
      </c>
    </row>
    <row r="30" spans="1:19" ht="15" customHeight="1" outlineLevel="1">
      <c r="A30" s="328">
        <v>24</v>
      </c>
      <c r="B30" s="504"/>
      <c r="C30" s="504"/>
      <c r="D30" s="505"/>
      <c r="E30" s="505"/>
      <c r="F30" s="505"/>
      <c r="G30" s="499"/>
      <c r="H30" s="500"/>
      <c r="I30" s="501">
        <f t="shared" si="0"/>
        <v>0</v>
      </c>
      <c r="J30" s="407">
        <f t="shared" si="1"/>
        <v>0</v>
      </c>
      <c r="K30" s="336">
        <f t="shared" si="2"/>
        <v>0</v>
      </c>
      <c r="L30" s="340"/>
      <c r="M30" s="193">
        <f t="shared" si="3"/>
        <v>0</v>
      </c>
      <c r="N30" s="408"/>
      <c r="O30" s="193">
        <f t="shared" si="4"/>
        <v>0</v>
      </c>
      <c r="P30" s="408"/>
      <c r="Q30" s="193">
        <f t="shared" si="5"/>
        <v>0</v>
      </c>
      <c r="R30" s="408"/>
      <c r="S30" s="371">
        <f t="shared" si="6"/>
        <v>0</v>
      </c>
    </row>
    <row r="31" spans="1:19" ht="15" customHeight="1" outlineLevel="1">
      <c r="A31" s="267">
        <v>25</v>
      </c>
      <c r="B31" s="504"/>
      <c r="C31" s="504"/>
      <c r="D31" s="505"/>
      <c r="E31" s="505"/>
      <c r="F31" s="505"/>
      <c r="G31" s="499"/>
      <c r="H31" s="500"/>
      <c r="I31" s="501">
        <f t="shared" si="0"/>
        <v>0</v>
      </c>
      <c r="J31" s="407">
        <f t="shared" si="1"/>
        <v>0</v>
      </c>
      <c r="K31" s="336">
        <f t="shared" si="2"/>
        <v>0</v>
      </c>
      <c r="L31" s="340"/>
      <c r="M31" s="193">
        <f t="shared" si="3"/>
        <v>0</v>
      </c>
      <c r="N31" s="408"/>
      <c r="O31" s="193">
        <f t="shared" si="4"/>
        <v>0</v>
      </c>
      <c r="P31" s="408"/>
      <c r="Q31" s="193">
        <f t="shared" si="5"/>
        <v>0</v>
      </c>
      <c r="R31" s="408"/>
      <c r="S31" s="371">
        <f t="shared" si="6"/>
        <v>0</v>
      </c>
    </row>
    <row r="32" spans="1:19" ht="15" customHeight="1" outlineLevel="1">
      <c r="A32" s="267">
        <v>26</v>
      </c>
      <c r="B32" s="504"/>
      <c r="C32" s="504"/>
      <c r="D32" s="505"/>
      <c r="E32" s="505"/>
      <c r="F32" s="505"/>
      <c r="G32" s="499"/>
      <c r="H32" s="500"/>
      <c r="I32" s="501">
        <f t="shared" si="0"/>
        <v>0</v>
      </c>
      <c r="J32" s="407">
        <f t="shared" si="1"/>
        <v>0</v>
      </c>
      <c r="K32" s="336">
        <f t="shared" si="2"/>
        <v>0</v>
      </c>
      <c r="L32" s="340"/>
      <c r="M32" s="193">
        <f t="shared" si="3"/>
        <v>0</v>
      </c>
      <c r="N32" s="408"/>
      <c r="O32" s="193">
        <f t="shared" si="4"/>
        <v>0</v>
      </c>
      <c r="P32" s="408"/>
      <c r="Q32" s="193">
        <f t="shared" si="5"/>
        <v>0</v>
      </c>
      <c r="R32" s="408"/>
      <c r="S32" s="371">
        <f t="shared" si="6"/>
        <v>0</v>
      </c>
    </row>
    <row r="33" spans="1:19" ht="15" customHeight="1" outlineLevel="1">
      <c r="A33" s="328">
        <v>27</v>
      </c>
      <c r="B33" s="504"/>
      <c r="C33" s="504"/>
      <c r="D33" s="505"/>
      <c r="E33" s="505"/>
      <c r="F33" s="505"/>
      <c r="G33" s="499"/>
      <c r="H33" s="500"/>
      <c r="I33" s="501">
        <f t="shared" si="0"/>
        <v>0</v>
      </c>
      <c r="J33" s="407">
        <f t="shared" si="1"/>
        <v>0</v>
      </c>
      <c r="K33" s="336">
        <f t="shared" si="2"/>
        <v>0</v>
      </c>
      <c r="L33" s="340"/>
      <c r="M33" s="193">
        <f t="shared" si="3"/>
        <v>0</v>
      </c>
      <c r="N33" s="408"/>
      <c r="O33" s="193">
        <f t="shared" si="4"/>
        <v>0</v>
      </c>
      <c r="P33" s="408"/>
      <c r="Q33" s="193">
        <f t="shared" si="5"/>
        <v>0</v>
      </c>
      <c r="R33" s="408"/>
      <c r="S33" s="371">
        <f t="shared" si="6"/>
        <v>0</v>
      </c>
    </row>
    <row r="34" spans="1:19" ht="15" customHeight="1" outlineLevel="1">
      <c r="A34" s="267">
        <v>28</v>
      </c>
      <c r="B34" s="504"/>
      <c r="C34" s="504"/>
      <c r="D34" s="505"/>
      <c r="E34" s="505"/>
      <c r="F34" s="505"/>
      <c r="G34" s="499"/>
      <c r="H34" s="500"/>
      <c r="I34" s="501">
        <f t="shared" si="0"/>
        <v>0</v>
      </c>
      <c r="J34" s="407">
        <f t="shared" si="1"/>
        <v>0</v>
      </c>
      <c r="K34" s="336">
        <f t="shared" si="2"/>
        <v>0</v>
      </c>
      <c r="L34" s="340"/>
      <c r="M34" s="193">
        <f t="shared" si="3"/>
        <v>0</v>
      </c>
      <c r="N34" s="408"/>
      <c r="O34" s="193">
        <f t="shared" si="4"/>
        <v>0</v>
      </c>
      <c r="P34" s="408"/>
      <c r="Q34" s="193">
        <f t="shared" si="5"/>
        <v>0</v>
      </c>
      <c r="R34" s="408"/>
      <c r="S34" s="371">
        <f t="shared" si="6"/>
        <v>0</v>
      </c>
    </row>
    <row r="35" spans="1:19" ht="15" customHeight="1" outlineLevel="1">
      <c r="A35" s="267">
        <v>29</v>
      </c>
      <c r="B35" s="504"/>
      <c r="C35" s="504"/>
      <c r="D35" s="505"/>
      <c r="E35" s="505"/>
      <c r="F35" s="505"/>
      <c r="G35" s="499"/>
      <c r="H35" s="500"/>
      <c r="I35" s="501">
        <f t="shared" si="0"/>
        <v>0</v>
      </c>
      <c r="J35" s="407">
        <f t="shared" si="1"/>
        <v>0</v>
      </c>
      <c r="K35" s="336">
        <f t="shared" si="2"/>
        <v>0</v>
      </c>
      <c r="L35" s="340"/>
      <c r="M35" s="193">
        <f t="shared" si="3"/>
        <v>0</v>
      </c>
      <c r="N35" s="408"/>
      <c r="O35" s="193">
        <f t="shared" si="4"/>
        <v>0</v>
      </c>
      <c r="P35" s="408"/>
      <c r="Q35" s="193">
        <f t="shared" si="5"/>
        <v>0</v>
      </c>
      <c r="R35" s="408"/>
      <c r="S35" s="371">
        <f t="shared" si="6"/>
        <v>0</v>
      </c>
    </row>
    <row r="36" spans="1:19" ht="15" customHeight="1" outlineLevel="1">
      <c r="A36" s="328">
        <v>30</v>
      </c>
      <c r="B36" s="504"/>
      <c r="C36" s="504"/>
      <c r="D36" s="505"/>
      <c r="E36" s="505"/>
      <c r="F36" s="505"/>
      <c r="G36" s="499"/>
      <c r="H36" s="500"/>
      <c r="I36" s="501">
        <f t="shared" si="0"/>
        <v>0</v>
      </c>
      <c r="J36" s="407">
        <f t="shared" si="1"/>
        <v>0</v>
      </c>
      <c r="K36" s="336">
        <f t="shared" si="2"/>
        <v>0</v>
      </c>
      <c r="L36" s="340"/>
      <c r="M36" s="193">
        <f t="shared" si="3"/>
        <v>0</v>
      </c>
      <c r="N36" s="408"/>
      <c r="O36" s="193">
        <f t="shared" si="4"/>
        <v>0</v>
      </c>
      <c r="P36" s="408"/>
      <c r="Q36" s="193">
        <f t="shared" si="5"/>
        <v>0</v>
      </c>
      <c r="R36" s="408"/>
      <c r="S36" s="371">
        <f t="shared" si="6"/>
        <v>0</v>
      </c>
    </row>
    <row r="37" spans="1:19" ht="15" customHeight="1" outlineLevel="1">
      <c r="A37" s="267">
        <v>31</v>
      </c>
      <c r="B37" s="504"/>
      <c r="C37" s="504"/>
      <c r="D37" s="505"/>
      <c r="E37" s="505"/>
      <c r="F37" s="505"/>
      <c r="G37" s="499"/>
      <c r="H37" s="500"/>
      <c r="I37" s="501">
        <f t="shared" si="0"/>
        <v>0</v>
      </c>
      <c r="J37" s="407">
        <f t="shared" si="1"/>
        <v>0</v>
      </c>
      <c r="K37" s="336">
        <f t="shared" si="2"/>
        <v>0</v>
      </c>
      <c r="L37" s="340"/>
      <c r="M37" s="193">
        <f t="shared" si="3"/>
        <v>0</v>
      </c>
      <c r="N37" s="408"/>
      <c r="O37" s="193">
        <f t="shared" si="4"/>
        <v>0</v>
      </c>
      <c r="P37" s="408"/>
      <c r="Q37" s="193">
        <f t="shared" si="5"/>
        <v>0</v>
      </c>
      <c r="R37" s="408"/>
      <c r="S37" s="371">
        <f t="shared" si="6"/>
        <v>0</v>
      </c>
    </row>
    <row r="38" spans="1:19" ht="15" customHeight="1" outlineLevel="1">
      <c r="A38" s="267">
        <v>32</v>
      </c>
      <c r="B38" s="504"/>
      <c r="C38" s="504"/>
      <c r="D38" s="505"/>
      <c r="E38" s="505"/>
      <c r="F38" s="505"/>
      <c r="G38" s="499"/>
      <c r="H38" s="500"/>
      <c r="I38" s="501">
        <f t="shared" si="0"/>
        <v>0</v>
      </c>
      <c r="J38" s="407">
        <f t="shared" si="1"/>
        <v>0</v>
      </c>
      <c r="K38" s="336">
        <f t="shared" si="2"/>
        <v>0</v>
      </c>
      <c r="L38" s="340"/>
      <c r="M38" s="193">
        <f t="shared" si="3"/>
        <v>0</v>
      </c>
      <c r="N38" s="408"/>
      <c r="O38" s="193">
        <f t="shared" si="4"/>
        <v>0</v>
      </c>
      <c r="P38" s="408"/>
      <c r="Q38" s="193">
        <f t="shared" si="5"/>
        <v>0</v>
      </c>
      <c r="R38" s="408"/>
      <c r="S38" s="371">
        <f t="shared" si="6"/>
        <v>0</v>
      </c>
    </row>
    <row r="39" spans="1:19" ht="15" customHeight="1" outlineLevel="1">
      <c r="A39" s="328">
        <v>33</v>
      </c>
      <c r="B39" s="504"/>
      <c r="C39" s="504"/>
      <c r="D39" s="505"/>
      <c r="E39" s="505"/>
      <c r="F39" s="505"/>
      <c r="G39" s="499"/>
      <c r="H39" s="500"/>
      <c r="I39" s="501">
        <f t="shared" si="0"/>
        <v>0</v>
      </c>
      <c r="J39" s="407">
        <f t="shared" si="1"/>
        <v>0</v>
      </c>
      <c r="K39" s="336">
        <f t="shared" si="2"/>
        <v>0</v>
      </c>
      <c r="L39" s="340"/>
      <c r="M39" s="193">
        <f t="shared" si="3"/>
        <v>0</v>
      </c>
      <c r="N39" s="408"/>
      <c r="O39" s="193">
        <f t="shared" si="4"/>
        <v>0</v>
      </c>
      <c r="P39" s="408"/>
      <c r="Q39" s="193">
        <f t="shared" si="5"/>
        <v>0</v>
      </c>
      <c r="R39" s="408"/>
      <c r="S39" s="371">
        <f t="shared" si="6"/>
        <v>0</v>
      </c>
    </row>
    <row r="40" spans="1:19" ht="15" customHeight="1" outlineLevel="1">
      <c r="A40" s="267">
        <v>34</v>
      </c>
      <c r="B40" s="504"/>
      <c r="C40" s="504"/>
      <c r="D40" s="505"/>
      <c r="E40" s="505"/>
      <c r="F40" s="505"/>
      <c r="G40" s="499"/>
      <c r="H40" s="500"/>
      <c r="I40" s="501">
        <f t="shared" si="0"/>
        <v>0</v>
      </c>
      <c r="J40" s="407">
        <f t="shared" si="1"/>
        <v>0</v>
      </c>
      <c r="K40" s="336">
        <f t="shared" si="2"/>
        <v>0</v>
      </c>
      <c r="L40" s="340"/>
      <c r="M40" s="193">
        <f t="shared" si="3"/>
        <v>0</v>
      </c>
      <c r="N40" s="408"/>
      <c r="O40" s="193">
        <f t="shared" si="4"/>
        <v>0</v>
      </c>
      <c r="P40" s="408"/>
      <c r="Q40" s="193">
        <f t="shared" si="5"/>
        <v>0</v>
      </c>
      <c r="R40" s="408"/>
      <c r="S40" s="371">
        <f t="shared" si="6"/>
        <v>0</v>
      </c>
    </row>
    <row r="41" spans="1:19" ht="15" customHeight="1" outlineLevel="1">
      <c r="A41" s="267">
        <v>35</v>
      </c>
      <c r="B41" s="504"/>
      <c r="C41" s="504"/>
      <c r="D41" s="505"/>
      <c r="E41" s="505"/>
      <c r="F41" s="505"/>
      <c r="G41" s="499"/>
      <c r="H41" s="500"/>
      <c r="I41" s="501">
        <f t="shared" si="0"/>
        <v>0</v>
      </c>
      <c r="J41" s="407">
        <f t="shared" si="1"/>
        <v>0</v>
      </c>
      <c r="K41" s="336">
        <f t="shared" si="2"/>
        <v>0</v>
      </c>
      <c r="L41" s="340"/>
      <c r="M41" s="193">
        <f t="shared" si="3"/>
        <v>0</v>
      </c>
      <c r="N41" s="408"/>
      <c r="O41" s="193">
        <f t="shared" si="4"/>
        <v>0</v>
      </c>
      <c r="P41" s="408"/>
      <c r="Q41" s="193">
        <f t="shared" si="5"/>
        <v>0</v>
      </c>
      <c r="R41" s="408"/>
      <c r="S41" s="371">
        <f t="shared" si="6"/>
        <v>0</v>
      </c>
    </row>
    <row r="42" spans="1:19" ht="15" customHeight="1" outlineLevel="1">
      <c r="A42" s="328">
        <v>36</v>
      </c>
      <c r="B42" s="504"/>
      <c r="C42" s="504"/>
      <c r="D42" s="505"/>
      <c r="E42" s="505"/>
      <c r="F42" s="505"/>
      <c r="G42" s="499"/>
      <c r="H42" s="500"/>
      <c r="I42" s="501">
        <f t="shared" si="0"/>
        <v>0</v>
      </c>
      <c r="J42" s="407">
        <f t="shared" si="1"/>
        <v>0</v>
      </c>
      <c r="K42" s="336">
        <f t="shared" si="2"/>
        <v>0</v>
      </c>
      <c r="L42" s="340"/>
      <c r="M42" s="193">
        <f t="shared" si="3"/>
        <v>0</v>
      </c>
      <c r="N42" s="408"/>
      <c r="O42" s="193">
        <f t="shared" si="4"/>
        <v>0</v>
      </c>
      <c r="P42" s="408"/>
      <c r="Q42" s="193">
        <f t="shared" si="5"/>
        <v>0</v>
      </c>
      <c r="R42" s="408"/>
      <c r="S42" s="371">
        <f t="shared" si="6"/>
        <v>0</v>
      </c>
    </row>
    <row r="43" spans="1:19" ht="15" customHeight="1" outlineLevel="1">
      <c r="A43" s="267">
        <v>37</v>
      </c>
      <c r="B43" s="504"/>
      <c r="C43" s="504"/>
      <c r="D43" s="505"/>
      <c r="E43" s="505"/>
      <c r="F43" s="505"/>
      <c r="G43" s="499"/>
      <c r="H43" s="500"/>
      <c r="I43" s="501">
        <f t="shared" si="0"/>
        <v>0</v>
      </c>
      <c r="J43" s="407">
        <f t="shared" si="1"/>
        <v>0</v>
      </c>
      <c r="K43" s="336">
        <f t="shared" si="2"/>
        <v>0</v>
      </c>
      <c r="L43" s="340"/>
      <c r="M43" s="193">
        <f t="shared" si="3"/>
        <v>0</v>
      </c>
      <c r="N43" s="408"/>
      <c r="O43" s="193">
        <f t="shared" si="4"/>
        <v>0</v>
      </c>
      <c r="P43" s="408"/>
      <c r="Q43" s="193">
        <f t="shared" si="5"/>
        <v>0</v>
      </c>
      <c r="R43" s="408"/>
      <c r="S43" s="371">
        <f t="shared" si="6"/>
        <v>0</v>
      </c>
    </row>
    <row r="44" spans="1:19" ht="15" customHeight="1" outlineLevel="1">
      <c r="A44" s="267">
        <v>38</v>
      </c>
      <c r="B44" s="504"/>
      <c r="C44" s="504"/>
      <c r="D44" s="505"/>
      <c r="E44" s="505"/>
      <c r="F44" s="505"/>
      <c r="G44" s="499"/>
      <c r="H44" s="500"/>
      <c r="I44" s="501">
        <f t="shared" si="0"/>
        <v>0</v>
      </c>
      <c r="J44" s="407">
        <f t="shared" si="1"/>
        <v>0</v>
      </c>
      <c r="K44" s="336">
        <f t="shared" si="2"/>
        <v>0</v>
      </c>
      <c r="L44" s="340"/>
      <c r="M44" s="193">
        <f t="shared" si="3"/>
        <v>0</v>
      </c>
      <c r="N44" s="408"/>
      <c r="O44" s="193">
        <f t="shared" si="4"/>
        <v>0</v>
      </c>
      <c r="P44" s="408"/>
      <c r="Q44" s="193">
        <f t="shared" si="5"/>
        <v>0</v>
      </c>
      <c r="R44" s="408"/>
      <c r="S44" s="371">
        <f t="shared" si="6"/>
        <v>0</v>
      </c>
    </row>
    <row r="45" spans="1:19" ht="15" customHeight="1" outlineLevel="1">
      <c r="A45" s="328">
        <v>39</v>
      </c>
      <c r="B45" s="504"/>
      <c r="C45" s="504"/>
      <c r="D45" s="505"/>
      <c r="E45" s="505"/>
      <c r="F45" s="505"/>
      <c r="G45" s="499"/>
      <c r="H45" s="500"/>
      <c r="I45" s="501">
        <f t="shared" si="0"/>
        <v>0</v>
      </c>
      <c r="J45" s="407">
        <f t="shared" si="1"/>
        <v>0</v>
      </c>
      <c r="K45" s="336">
        <f t="shared" si="2"/>
        <v>0</v>
      </c>
      <c r="L45" s="340"/>
      <c r="M45" s="193">
        <f t="shared" si="3"/>
        <v>0</v>
      </c>
      <c r="N45" s="408"/>
      <c r="O45" s="193">
        <f t="shared" si="4"/>
        <v>0</v>
      </c>
      <c r="P45" s="408"/>
      <c r="Q45" s="193">
        <f t="shared" si="5"/>
        <v>0</v>
      </c>
      <c r="R45" s="408"/>
      <c r="S45" s="371">
        <f t="shared" si="6"/>
        <v>0</v>
      </c>
    </row>
    <row r="46" spans="1:19" ht="15" customHeight="1" outlineLevel="1" thickBot="1">
      <c r="A46" s="267">
        <v>40</v>
      </c>
      <c r="B46" s="506"/>
      <c r="C46" s="506"/>
      <c r="D46" s="507"/>
      <c r="E46" s="507"/>
      <c r="F46" s="507"/>
      <c r="G46" s="507"/>
      <c r="H46" s="508"/>
      <c r="I46" s="509">
        <f t="shared" si="0"/>
        <v>0</v>
      </c>
      <c r="J46" s="415">
        <f t="shared" si="1"/>
        <v>0</v>
      </c>
      <c r="K46" s="416">
        <f t="shared" si="2"/>
        <v>0</v>
      </c>
      <c r="L46" s="417"/>
      <c r="M46" s="420">
        <f t="shared" si="3"/>
        <v>0</v>
      </c>
      <c r="N46" s="419"/>
      <c r="O46" s="420">
        <f t="shared" si="4"/>
        <v>0</v>
      </c>
      <c r="P46" s="419"/>
      <c r="Q46" s="420">
        <f t="shared" si="5"/>
        <v>0</v>
      </c>
      <c r="R46" s="419"/>
      <c r="S46" s="421">
        <f t="shared" si="6"/>
        <v>0</v>
      </c>
    </row>
    <row r="47" spans="1:19" ht="15" customHeight="1" thickTop="1" thickBot="1">
      <c r="A47" s="510"/>
      <c r="B47" s="422" t="s">
        <v>193</v>
      </c>
      <c r="C47" s="511"/>
      <c r="D47" s="511"/>
      <c r="E47" s="511"/>
      <c r="F47" s="511"/>
      <c r="G47" s="283">
        <f>ROUND(SUM(G7:G46),0)</f>
        <v>0</v>
      </c>
      <c r="H47" s="283">
        <f>ROUND(SUM(H7:H46),0)</f>
        <v>0</v>
      </c>
      <c r="I47" s="283">
        <f>ROUND(SUM(I7:I46),0)</f>
        <v>0</v>
      </c>
      <c r="J47" s="424"/>
      <c r="K47" s="283">
        <f>ROUND(SUM(K7:K46),0)</f>
        <v>0</v>
      </c>
      <c r="L47" s="424"/>
      <c r="M47" s="283">
        <f>ROUND(SUM(M7:M46),0)</f>
        <v>0</v>
      </c>
      <c r="N47" s="283"/>
      <c r="O47" s="283">
        <f>ROUND(SUM(O7:O46),0)</f>
        <v>0</v>
      </c>
      <c r="P47" s="283"/>
      <c r="Q47" s="283">
        <f>ROUND(SUM(Q7:Q46),0)</f>
        <v>0</v>
      </c>
      <c r="R47" s="283"/>
      <c r="S47" s="283">
        <f>ROUND(SUM(S7:S46),0)</f>
        <v>0</v>
      </c>
    </row>
    <row r="49" spans="1:14">
      <c r="B49" s="512" t="s">
        <v>299</v>
      </c>
    </row>
    <row r="50" spans="1:14" ht="20">
      <c r="B50" s="425"/>
      <c r="C50" s="425"/>
      <c r="D50" s="425"/>
      <c r="E50" s="425"/>
      <c r="F50" s="425"/>
      <c r="G50" s="425"/>
      <c r="H50" s="425"/>
      <c r="I50" s="425"/>
      <c r="J50" s="425"/>
      <c r="K50" s="425"/>
      <c r="L50" s="513"/>
      <c r="M50" s="425"/>
      <c r="N50" s="425"/>
    </row>
    <row r="51" spans="1:14" s="31" customFormat="1" ht="13">
      <c r="A51" s="31" t="str">
        <f>'ūdens bilance'!B25</f>
        <v>Datums: __.__.202_</v>
      </c>
      <c r="I51" s="24"/>
      <c r="J51" s="60"/>
      <c r="K51" s="60"/>
    </row>
    <row r="52" spans="1:14" s="31" customFormat="1" ht="13">
      <c r="B52" s="61"/>
      <c r="I52" s="24"/>
      <c r="J52" s="41"/>
      <c r="K52" s="41"/>
    </row>
    <row r="53" spans="1:14" s="31" customFormat="1" ht="13">
      <c r="A53" s="31" t="s">
        <v>51</v>
      </c>
      <c r="I53" s="24"/>
      <c r="J53" s="41"/>
      <c r="K53" s="41"/>
    </row>
    <row r="54" spans="1:14" s="31" customFormat="1" ht="13">
      <c r="A54" s="42" t="str">
        <f>'ūdens bilance'!B28</f>
        <v>kas tiesīga pārstāvēt Komersantu _________________________________ Vārds Uzvārds</v>
      </c>
      <c r="B54" s="42"/>
      <c r="C54" s="42"/>
      <c r="I54" s="24"/>
      <c r="J54" s="41"/>
      <c r="K54" s="41"/>
    </row>
    <row r="55" spans="1:14" s="31" customFormat="1" ht="13">
      <c r="B55" s="62" t="s">
        <v>149</v>
      </c>
      <c r="I55" s="24"/>
      <c r="J55" s="41"/>
      <c r="K55" s="41"/>
    </row>
    <row r="58" spans="1:14" ht="124.5" customHeight="1">
      <c r="A58" s="514"/>
      <c r="B58" s="704" t="s">
        <v>300</v>
      </c>
      <c r="C58" s="704"/>
    </row>
  </sheetData>
  <sheetProtection algorithmName="SHA-512" hashValue="93oJTyjQ+2hItN+yIKuBwaq0hpdeogsoj5T6gPLw/0X0wTzbNK3Ly6meGt5p0xBvDktRO00DQZFNcUuRvxvL3w==" saltValue="ucOMCikUt++uFWAechVSaw==" spinCount="100000" sheet="1" objects="1" scenarios="1" formatCells="0" formatColumns="0" formatRows="0"/>
  <mergeCells count="18">
    <mergeCell ref="A4:A6"/>
    <mergeCell ref="B4:B6"/>
    <mergeCell ref="C4:C6"/>
    <mergeCell ref="G4:G6"/>
    <mergeCell ref="B58:C58"/>
    <mergeCell ref="D4:D6"/>
    <mergeCell ref="E4:E6"/>
    <mergeCell ref="F4:F6"/>
    <mergeCell ref="H4:H6"/>
    <mergeCell ref="I4:I6"/>
    <mergeCell ref="J4:K4"/>
    <mergeCell ref="L4:S4"/>
    <mergeCell ref="J5:J6"/>
    <mergeCell ref="K5:K6"/>
    <mergeCell ref="L5:M5"/>
    <mergeCell ref="N5:O5"/>
    <mergeCell ref="P5:Q5"/>
    <mergeCell ref="R5:S5"/>
  </mergeCells>
  <pageMargins left="0.196527777777778" right="0.196527777777778" top="0.74791666666666701" bottom="0.74791666666666701" header="0.51180555555555496" footer="0.51180555555555496"/>
  <pageSetup paperSize="9" firstPageNumber="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O30"/>
  <sheetViews>
    <sheetView zoomScaleNormal="100" workbookViewId="0">
      <pane xSplit="2" ySplit="4" topLeftCell="M5" activePane="bottomRight" state="frozen"/>
      <selection pane="topRight" activeCell="C1" sqref="C1"/>
      <selection pane="bottomLeft" activeCell="A5" sqref="A5"/>
      <selection pane="bottomRight"/>
    </sheetView>
  </sheetViews>
  <sheetFormatPr defaultRowHeight="12.5"/>
  <cols>
    <col min="1" max="1" width="6.1796875" style="23" customWidth="1"/>
    <col min="2" max="2" width="23.7265625" style="23" customWidth="1"/>
    <col min="3" max="4" width="17.81640625" style="23" customWidth="1"/>
    <col min="5" max="6" width="17.54296875" style="23" customWidth="1"/>
    <col min="7" max="7" width="18.453125" style="23" customWidth="1"/>
    <col min="8" max="10" width="17.453125" style="23" customWidth="1"/>
    <col min="11" max="11" width="20.54296875" style="23" customWidth="1"/>
    <col min="12" max="13" width="19.7265625" style="23" customWidth="1"/>
    <col min="14" max="14" width="19.26953125" style="23" customWidth="1"/>
    <col min="15" max="15" width="19.7265625" style="23" customWidth="1"/>
    <col min="16" max="16" width="19.453125" style="23" customWidth="1"/>
    <col min="17" max="21" width="18.7265625" style="24" customWidth="1"/>
    <col min="22" max="24" width="20.54296875" style="24" customWidth="1"/>
    <col min="25" max="25" width="21.7265625" style="24" customWidth="1"/>
    <col min="26" max="27" width="18.7265625" style="24" customWidth="1"/>
    <col min="28" max="28" width="12.7265625" style="24" customWidth="1"/>
    <col min="29" max="29" width="7.7265625" style="24" customWidth="1"/>
    <col min="30" max="30" width="9.7265625" style="24" customWidth="1"/>
    <col min="31" max="40" width="7.7265625" style="24" customWidth="1"/>
    <col min="41" max="1029" width="9.1796875" style="24" customWidth="1"/>
  </cols>
  <sheetData>
    <row r="2" spans="1:40" ht="21.75" customHeight="1">
      <c r="A2" s="703" t="s">
        <v>9</v>
      </c>
      <c r="B2" s="703"/>
      <c r="C2" s="703"/>
      <c r="D2" s="703"/>
      <c r="E2" s="703"/>
      <c r="F2" s="703"/>
      <c r="G2" s="703"/>
      <c r="H2" s="703"/>
      <c r="I2" s="25"/>
      <c r="J2" s="25"/>
      <c r="S2" s="26"/>
      <c r="AD2" s="530"/>
      <c r="AE2" s="530"/>
      <c r="AF2" s="530"/>
      <c r="AG2" s="530"/>
      <c r="AH2" s="530"/>
      <c r="AI2" s="530"/>
      <c r="AJ2" s="530"/>
      <c r="AK2" s="530"/>
      <c r="AL2" s="530"/>
      <c r="AM2" s="530"/>
      <c r="AN2" s="530"/>
    </row>
    <row r="3" spans="1:40" ht="19.5" customHeight="1">
      <c r="AB3" s="698" t="s">
        <v>208</v>
      </c>
      <c r="AC3" s="700"/>
      <c r="AD3" s="698" t="s">
        <v>363</v>
      </c>
      <c r="AE3" s="699"/>
      <c r="AF3" s="699"/>
      <c r="AG3" s="699"/>
      <c r="AH3" s="699"/>
      <c r="AI3" s="700"/>
      <c r="AJ3" s="698" t="s">
        <v>209</v>
      </c>
      <c r="AK3" s="699"/>
      <c r="AL3" s="699"/>
      <c r="AM3" s="699"/>
      <c r="AN3" s="700"/>
    </row>
    <row r="4" spans="1:40" ht="110.25" customHeight="1">
      <c r="A4" s="4"/>
      <c r="B4" s="5" t="s">
        <v>10</v>
      </c>
      <c r="C4" s="5" t="s">
        <v>11</v>
      </c>
      <c r="D4" s="529" t="s">
        <v>338</v>
      </c>
      <c r="E4" s="5" t="s">
        <v>12</v>
      </c>
      <c r="F4" s="529" t="s">
        <v>339</v>
      </c>
      <c r="G4" s="5" t="s">
        <v>13</v>
      </c>
      <c r="H4" s="5" t="s">
        <v>14</v>
      </c>
      <c r="I4" s="5" t="s">
        <v>518</v>
      </c>
      <c r="J4" s="5" t="s">
        <v>519</v>
      </c>
      <c r="K4" s="5" t="s">
        <v>520</v>
      </c>
      <c r="L4" s="5" t="s">
        <v>512</v>
      </c>
      <c r="M4" s="5" t="s">
        <v>510</v>
      </c>
      <c r="N4" s="5" t="s">
        <v>511</v>
      </c>
      <c r="O4" s="5" t="s">
        <v>15</v>
      </c>
      <c r="P4" s="5" t="s">
        <v>499</v>
      </c>
      <c r="Q4" s="6" t="s">
        <v>500</v>
      </c>
      <c r="R4" s="6" t="s">
        <v>16</v>
      </c>
      <c r="S4" s="6" t="s">
        <v>501</v>
      </c>
      <c r="T4" s="6" t="s">
        <v>502</v>
      </c>
      <c r="U4" s="6" t="s">
        <v>539</v>
      </c>
      <c r="V4" s="6" t="s">
        <v>540</v>
      </c>
      <c r="W4" s="6" t="s">
        <v>513</v>
      </c>
      <c r="X4" s="6" t="s">
        <v>514</v>
      </c>
      <c r="Y4" s="6" t="s">
        <v>515</v>
      </c>
      <c r="Z4" s="6" t="s">
        <v>17</v>
      </c>
      <c r="AA4" s="6" t="s">
        <v>18</v>
      </c>
      <c r="AB4" s="528" t="s">
        <v>437</v>
      </c>
      <c r="AC4" s="528" t="s">
        <v>369</v>
      </c>
      <c r="AD4" s="528" t="s">
        <v>357</v>
      </c>
      <c r="AE4" s="528" t="s">
        <v>358</v>
      </c>
      <c r="AF4" s="528" t="s">
        <v>359</v>
      </c>
      <c r="AG4" s="528" t="s">
        <v>364</v>
      </c>
      <c r="AH4" s="528" t="s">
        <v>360</v>
      </c>
      <c r="AI4" s="528" t="s">
        <v>370</v>
      </c>
      <c r="AJ4" s="528" t="s">
        <v>365</v>
      </c>
      <c r="AK4" s="528" t="s">
        <v>366</v>
      </c>
      <c r="AL4" s="528" t="s">
        <v>367</v>
      </c>
      <c r="AM4" s="528" t="s">
        <v>368</v>
      </c>
      <c r="AN4" s="528" t="s">
        <v>441</v>
      </c>
    </row>
    <row r="5" spans="1:40" s="31" customFormat="1" ht="13">
      <c r="A5" s="7">
        <v>1</v>
      </c>
      <c r="B5" s="8"/>
      <c r="C5" s="27"/>
      <c r="D5" s="27"/>
      <c r="E5" s="27"/>
      <c r="F5" s="27"/>
      <c r="G5" s="28">
        <f t="shared" ref="G5:G29" si="0">C5+E5</f>
        <v>0</v>
      </c>
      <c r="H5" s="29"/>
      <c r="I5" s="29"/>
      <c r="J5" s="29"/>
      <c r="K5" s="9">
        <f t="shared" ref="K5:K29" si="1">SUM(I5:J5)</f>
        <v>0</v>
      </c>
      <c r="L5" s="29"/>
      <c r="M5" s="29"/>
      <c r="N5" s="29"/>
      <c r="O5" s="29"/>
      <c r="P5" s="9">
        <f>M5+N5</f>
        <v>0</v>
      </c>
      <c r="Q5" s="9">
        <f>P5-L5</f>
        <v>0</v>
      </c>
      <c r="R5" s="11" t="e">
        <f>Q5/P5</f>
        <v>#DIV/0!</v>
      </c>
      <c r="S5" s="9" t="e">
        <f>Q5/C5</f>
        <v>#DIV/0!</v>
      </c>
      <c r="T5" s="9" t="e">
        <f>L5/H5</f>
        <v>#DIV/0!</v>
      </c>
      <c r="U5" s="9" t="e">
        <f>H5/C5</f>
        <v>#DIV/0!</v>
      </c>
      <c r="V5" s="12" t="e">
        <f>N5/P5</f>
        <v>#DIV/0!</v>
      </c>
      <c r="W5" s="14" t="e">
        <f>I5/P5</f>
        <v>#DIV/0!</v>
      </c>
      <c r="X5" s="14" t="e">
        <f t="shared" ref="X5:X30" si="2">J5/P5</f>
        <v>#DIV/0!</v>
      </c>
      <c r="Y5" s="30" t="e">
        <f t="shared" ref="Y5:Y30" si="3">K5/P5</f>
        <v>#DIV/0!</v>
      </c>
      <c r="Z5" s="14">
        <f t="shared" ref="Z5:Z30" si="4">I5/8760</f>
        <v>0</v>
      </c>
      <c r="AA5" s="14">
        <f t="shared" ref="AA5:AA30" si="5">J5/8760</f>
        <v>0</v>
      </c>
      <c r="AB5" s="536" t="e">
        <f>(D5+F5)/G5</f>
        <v>#DIV/0!</v>
      </c>
      <c r="AC5" s="29"/>
      <c r="AD5" s="531">
        <f>AE5+AF5+AG5+AH5</f>
        <v>0</v>
      </c>
      <c r="AE5" s="29"/>
      <c r="AF5" s="29"/>
      <c r="AG5" s="29"/>
      <c r="AH5" s="29"/>
      <c r="AI5" s="29"/>
      <c r="AJ5" s="531">
        <f>AK5+AL5+AM5</f>
        <v>0</v>
      </c>
      <c r="AK5" s="29"/>
      <c r="AL5" s="29"/>
      <c r="AM5" s="29"/>
      <c r="AN5" s="29"/>
    </row>
    <row r="6" spans="1:40" s="31" customFormat="1" ht="13">
      <c r="A6" s="7">
        <v>2</v>
      </c>
      <c r="B6" s="8"/>
      <c r="C6" s="27"/>
      <c r="D6" s="27"/>
      <c r="E6" s="27"/>
      <c r="F6" s="27"/>
      <c r="G6" s="28">
        <f t="shared" si="0"/>
        <v>0</v>
      </c>
      <c r="H6" s="29"/>
      <c r="I6" s="29"/>
      <c r="J6" s="29"/>
      <c r="K6" s="9">
        <f t="shared" si="1"/>
        <v>0</v>
      </c>
      <c r="L6" s="29"/>
      <c r="M6" s="29"/>
      <c r="N6" s="29"/>
      <c r="O6" s="10"/>
      <c r="P6" s="9">
        <f t="shared" ref="P6:P30" si="6">M6+N6</f>
        <v>0</v>
      </c>
      <c r="Q6" s="9">
        <f t="shared" ref="Q6:Q30" si="7">P6-L6</f>
        <v>0</v>
      </c>
      <c r="R6" s="11" t="e">
        <f t="shared" ref="R6:R30" si="8">Q6/P6</f>
        <v>#DIV/0!</v>
      </c>
      <c r="S6" s="9" t="e">
        <f t="shared" ref="S6:S30" si="9">Q6/C6</f>
        <v>#DIV/0!</v>
      </c>
      <c r="T6" s="9" t="e">
        <f t="shared" ref="T6:T30" si="10">L6/H6</f>
        <v>#DIV/0!</v>
      </c>
      <c r="U6" s="9" t="e">
        <f t="shared" ref="U6:U30" si="11">H6/C6</f>
        <v>#DIV/0!</v>
      </c>
      <c r="V6" s="12" t="e">
        <f t="shared" ref="V6:V30" si="12">N6/P6</f>
        <v>#DIV/0!</v>
      </c>
      <c r="W6" s="14" t="e">
        <f t="shared" ref="W6:W30" si="13">I6/P6</f>
        <v>#DIV/0!</v>
      </c>
      <c r="X6" s="14" t="e">
        <f t="shared" si="2"/>
        <v>#DIV/0!</v>
      </c>
      <c r="Y6" s="30" t="e">
        <f t="shared" si="3"/>
        <v>#DIV/0!</v>
      </c>
      <c r="Z6" s="14">
        <f t="shared" si="4"/>
        <v>0</v>
      </c>
      <c r="AA6" s="14">
        <f t="shared" si="5"/>
        <v>0</v>
      </c>
      <c r="AB6" s="536" t="e">
        <f t="shared" ref="AB6:AB29" si="14">(D6+F6)/G6</f>
        <v>#DIV/0!</v>
      </c>
      <c r="AC6" s="29"/>
      <c r="AD6" s="531">
        <f t="shared" ref="AD6:AD28" si="15">AE6+AF6+AG6+AH6</f>
        <v>0</v>
      </c>
      <c r="AE6" s="29"/>
      <c r="AF6" s="29"/>
      <c r="AG6" s="29"/>
      <c r="AH6" s="29"/>
      <c r="AI6" s="29"/>
      <c r="AJ6" s="531">
        <f t="shared" ref="AJ6:AJ29" si="16">AK6+AL6+AM6</f>
        <v>0</v>
      </c>
      <c r="AK6" s="29"/>
      <c r="AL6" s="29"/>
      <c r="AM6" s="29"/>
      <c r="AN6" s="29"/>
    </row>
    <row r="7" spans="1:40" s="31" customFormat="1" ht="13">
      <c r="A7" s="7">
        <v>3</v>
      </c>
      <c r="B7" s="8"/>
      <c r="C7" s="27"/>
      <c r="D7" s="27"/>
      <c r="E7" s="27"/>
      <c r="F7" s="27"/>
      <c r="G7" s="28">
        <f t="shared" si="0"/>
        <v>0</v>
      </c>
      <c r="H7" s="29"/>
      <c r="I7" s="29"/>
      <c r="J7" s="29"/>
      <c r="K7" s="9">
        <f t="shared" si="1"/>
        <v>0</v>
      </c>
      <c r="L7" s="29"/>
      <c r="M7" s="29"/>
      <c r="N7" s="29"/>
      <c r="O7" s="10"/>
      <c r="P7" s="9">
        <f t="shared" si="6"/>
        <v>0</v>
      </c>
      <c r="Q7" s="9">
        <f t="shared" si="7"/>
        <v>0</v>
      </c>
      <c r="R7" s="11" t="e">
        <f t="shared" si="8"/>
        <v>#DIV/0!</v>
      </c>
      <c r="S7" s="9" t="e">
        <f t="shared" si="9"/>
        <v>#DIV/0!</v>
      </c>
      <c r="T7" s="9" t="e">
        <f t="shared" si="10"/>
        <v>#DIV/0!</v>
      </c>
      <c r="U7" s="9" t="e">
        <f t="shared" si="11"/>
        <v>#DIV/0!</v>
      </c>
      <c r="V7" s="12" t="e">
        <f t="shared" si="12"/>
        <v>#DIV/0!</v>
      </c>
      <c r="W7" s="14" t="e">
        <f t="shared" si="13"/>
        <v>#DIV/0!</v>
      </c>
      <c r="X7" s="14" t="e">
        <f t="shared" si="2"/>
        <v>#DIV/0!</v>
      </c>
      <c r="Y7" s="30" t="e">
        <f t="shared" si="3"/>
        <v>#DIV/0!</v>
      </c>
      <c r="Z7" s="14">
        <f t="shared" si="4"/>
        <v>0</v>
      </c>
      <c r="AA7" s="14">
        <f t="shared" si="5"/>
        <v>0</v>
      </c>
      <c r="AB7" s="536" t="e">
        <f t="shared" si="14"/>
        <v>#DIV/0!</v>
      </c>
      <c r="AC7" s="29"/>
      <c r="AD7" s="531">
        <f t="shared" si="15"/>
        <v>0</v>
      </c>
      <c r="AE7" s="29"/>
      <c r="AF7" s="29"/>
      <c r="AG7" s="29"/>
      <c r="AH7" s="29"/>
      <c r="AI7" s="29"/>
      <c r="AJ7" s="531">
        <f t="shared" si="16"/>
        <v>0</v>
      </c>
      <c r="AK7" s="29"/>
      <c r="AL7" s="29"/>
      <c r="AM7" s="29"/>
      <c r="AN7" s="29"/>
    </row>
    <row r="8" spans="1:40" s="31" customFormat="1" ht="13">
      <c r="A8" s="7">
        <v>4</v>
      </c>
      <c r="B8" s="8"/>
      <c r="C8" s="27"/>
      <c r="D8" s="27"/>
      <c r="E8" s="27"/>
      <c r="F8" s="27"/>
      <c r="G8" s="28">
        <f t="shared" si="0"/>
        <v>0</v>
      </c>
      <c r="H8" s="29"/>
      <c r="I8" s="29"/>
      <c r="J8" s="29"/>
      <c r="K8" s="9">
        <f t="shared" si="1"/>
        <v>0</v>
      </c>
      <c r="L8" s="29"/>
      <c r="M8" s="29"/>
      <c r="N8" s="29"/>
      <c r="O8" s="10"/>
      <c r="P8" s="9">
        <f t="shared" si="6"/>
        <v>0</v>
      </c>
      <c r="Q8" s="9">
        <f t="shared" si="7"/>
        <v>0</v>
      </c>
      <c r="R8" s="11" t="e">
        <f t="shared" si="8"/>
        <v>#DIV/0!</v>
      </c>
      <c r="S8" s="9" t="e">
        <f t="shared" si="9"/>
        <v>#DIV/0!</v>
      </c>
      <c r="T8" s="9" t="e">
        <f t="shared" si="10"/>
        <v>#DIV/0!</v>
      </c>
      <c r="U8" s="9" t="e">
        <f t="shared" si="11"/>
        <v>#DIV/0!</v>
      </c>
      <c r="V8" s="12" t="e">
        <f t="shared" si="12"/>
        <v>#DIV/0!</v>
      </c>
      <c r="W8" s="14" t="e">
        <f t="shared" si="13"/>
        <v>#DIV/0!</v>
      </c>
      <c r="X8" s="14" t="e">
        <f t="shared" si="2"/>
        <v>#DIV/0!</v>
      </c>
      <c r="Y8" s="30" t="e">
        <f t="shared" si="3"/>
        <v>#DIV/0!</v>
      </c>
      <c r="Z8" s="14">
        <f t="shared" si="4"/>
        <v>0</v>
      </c>
      <c r="AA8" s="14">
        <f t="shared" si="5"/>
        <v>0</v>
      </c>
      <c r="AB8" s="536" t="e">
        <f t="shared" si="14"/>
        <v>#DIV/0!</v>
      </c>
      <c r="AC8" s="29"/>
      <c r="AD8" s="531">
        <f t="shared" si="15"/>
        <v>0</v>
      </c>
      <c r="AE8" s="29"/>
      <c r="AF8" s="29"/>
      <c r="AG8" s="29"/>
      <c r="AH8" s="29"/>
      <c r="AI8" s="29"/>
      <c r="AJ8" s="531">
        <f t="shared" si="16"/>
        <v>0</v>
      </c>
      <c r="AK8" s="29"/>
      <c r="AL8" s="29"/>
      <c r="AM8" s="29"/>
      <c r="AN8" s="29"/>
    </row>
    <row r="9" spans="1:40" s="31" customFormat="1" ht="13">
      <c r="A9" s="7">
        <v>5</v>
      </c>
      <c r="B9" s="8"/>
      <c r="C9" s="27"/>
      <c r="D9" s="27"/>
      <c r="E9" s="27"/>
      <c r="F9" s="27"/>
      <c r="G9" s="28">
        <f t="shared" si="0"/>
        <v>0</v>
      </c>
      <c r="H9" s="29"/>
      <c r="I9" s="29"/>
      <c r="J9" s="29"/>
      <c r="K9" s="9">
        <f t="shared" si="1"/>
        <v>0</v>
      </c>
      <c r="L9" s="29"/>
      <c r="M9" s="29"/>
      <c r="N9" s="29"/>
      <c r="O9" s="10"/>
      <c r="P9" s="9">
        <f t="shared" si="6"/>
        <v>0</v>
      </c>
      <c r="Q9" s="9">
        <f t="shared" si="7"/>
        <v>0</v>
      </c>
      <c r="R9" s="11" t="e">
        <f t="shared" si="8"/>
        <v>#DIV/0!</v>
      </c>
      <c r="S9" s="9" t="e">
        <f t="shared" si="9"/>
        <v>#DIV/0!</v>
      </c>
      <c r="T9" s="9" t="e">
        <f t="shared" si="10"/>
        <v>#DIV/0!</v>
      </c>
      <c r="U9" s="9" t="e">
        <f t="shared" si="11"/>
        <v>#DIV/0!</v>
      </c>
      <c r="V9" s="12" t="e">
        <f t="shared" si="12"/>
        <v>#DIV/0!</v>
      </c>
      <c r="W9" s="14" t="e">
        <f t="shared" si="13"/>
        <v>#DIV/0!</v>
      </c>
      <c r="X9" s="14" t="e">
        <f t="shared" si="2"/>
        <v>#DIV/0!</v>
      </c>
      <c r="Y9" s="30" t="e">
        <f t="shared" si="3"/>
        <v>#DIV/0!</v>
      </c>
      <c r="Z9" s="14">
        <f t="shared" si="4"/>
        <v>0</v>
      </c>
      <c r="AA9" s="14">
        <f t="shared" si="5"/>
        <v>0</v>
      </c>
      <c r="AB9" s="536" t="e">
        <f t="shared" si="14"/>
        <v>#DIV/0!</v>
      </c>
      <c r="AC9" s="29"/>
      <c r="AD9" s="531">
        <f t="shared" si="15"/>
        <v>0</v>
      </c>
      <c r="AE9" s="29"/>
      <c r="AF9" s="29"/>
      <c r="AG9" s="29"/>
      <c r="AH9" s="29"/>
      <c r="AI9" s="29"/>
      <c r="AJ9" s="531">
        <f t="shared" si="16"/>
        <v>0</v>
      </c>
      <c r="AK9" s="29"/>
      <c r="AL9" s="29"/>
      <c r="AM9" s="29"/>
      <c r="AN9" s="29"/>
    </row>
    <row r="10" spans="1:40" s="31" customFormat="1" ht="13">
      <c r="A10" s="7">
        <v>6</v>
      </c>
      <c r="B10" s="8"/>
      <c r="C10" s="27"/>
      <c r="D10" s="27"/>
      <c r="E10" s="27"/>
      <c r="F10" s="27"/>
      <c r="G10" s="28">
        <f t="shared" si="0"/>
        <v>0</v>
      </c>
      <c r="H10" s="29"/>
      <c r="I10" s="29"/>
      <c r="J10" s="29"/>
      <c r="K10" s="9">
        <f t="shared" si="1"/>
        <v>0</v>
      </c>
      <c r="L10" s="29"/>
      <c r="M10" s="29"/>
      <c r="N10" s="29"/>
      <c r="O10" s="10"/>
      <c r="P10" s="9">
        <f t="shared" si="6"/>
        <v>0</v>
      </c>
      <c r="Q10" s="9">
        <f t="shared" si="7"/>
        <v>0</v>
      </c>
      <c r="R10" s="11" t="e">
        <f t="shared" si="8"/>
        <v>#DIV/0!</v>
      </c>
      <c r="S10" s="9" t="e">
        <f t="shared" si="9"/>
        <v>#DIV/0!</v>
      </c>
      <c r="T10" s="9" t="e">
        <f t="shared" si="10"/>
        <v>#DIV/0!</v>
      </c>
      <c r="U10" s="9" t="e">
        <f t="shared" si="11"/>
        <v>#DIV/0!</v>
      </c>
      <c r="V10" s="12" t="e">
        <f t="shared" si="12"/>
        <v>#DIV/0!</v>
      </c>
      <c r="W10" s="14" t="e">
        <f t="shared" si="13"/>
        <v>#DIV/0!</v>
      </c>
      <c r="X10" s="14" t="e">
        <f t="shared" si="2"/>
        <v>#DIV/0!</v>
      </c>
      <c r="Y10" s="30" t="e">
        <f t="shared" si="3"/>
        <v>#DIV/0!</v>
      </c>
      <c r="Z10" s="14">
        <f t="shared" si="4"/>
        <v>0</v>
      </c>
      <c r="AA10" s="14">
        <f t="shared" si="5"/>
        <v>0</v>
      </c>
      <c r="AB10" s="536" t="e">
        <f t="shared" si="14"/>
        <v>#DIV/0!</v>
      </c>
      <c r="AC10" s="29"/>
      <c r="AD10" s="531">
        <f t="shared" si="15"/>
        <v>0</v>
      </c>
      <c r="AE10" s="29"/>
      <c r="AF10" s="29"/>
      <c r="AG10" s="29"/>
      <c r="AH10" s="29"/>
      <c r="AI10" s="29"/>
      <c r="AJ10" s="531">
        <f t="shared" si="16"/>
        <v>0</v>
      </c>
      <c r="AK10" s="29"/>
      <c r="AL10" s="29"/>
      <c r="AM10" s="29"/>
      <c r="AN10" s="29"/>
    </row>
    <row r="11" spans="1:40" s="31" customFormat="1" ht="13">
      <c r="A11" s="7">
        <v>7</v>
      </c>
      <c r="B11" s="8"/>
      <c r="C11" s="27"/>
      <c r="D11" s="27"/>
      <c r="E11" s="27"/>
      <c r="F11" s="27"/>
      <c r="G11" s="28">
        <f t="shared" si="0"/>
        <v>0</v>
      </c>
      <c r="H11" s="29"/>
      <c r="I11" s="29"/>
      <c r="J11" s="29"/>
      <c r="K11" s="9">
        <f t="shared" si="1"/>
        <v>0</v>
      </c>
      <c r="L11" s="29"/>
      <c r="M11" s="29"/>
      <c r="N11" s="29"/>
      <c r="O11" s="10"/>
      <c r="P11" s="9">
        <f t="shared" si="6"/>
        <v>0</v>
      </c>
      <c r="Q11" s="9">
        <f t="shared" si="7"/>
        <v>0</v>
      </c>
      <c r="R11" s="11" t="e">
        <f t="shared" si="8"/>
        <v>#DIV/0!</v>
      </c>
      <c r="S11" s="9" t="e">
        <f t="shared" si="9"/>
        <v>#DIV/0!</v>
      </c>
      <c r="T11" s="9" t="e">
        <f t="shared" si="10"/>
        <v>#DIV/0!</v>
      </c>
      <c r="U11" s="9" t="e">
        <f t="shared" si="11"/>
        <v>#DIV/0!</v>
      </c>
      <c r="V11" s="12" t="e">
        <f t="shared" si="12"/>
        <v>#DIV/0!</v>
      </c>
      <c r="W11" s="14" t="e">
        <f t="shared" si="13"/>
        <v>#DIV/0!</v>
      </c>
      <c r="X11" s="14" t="e">
        <f t="shared" si="2"/>
        <v>#DIV/0!</v>
      </c>
      <c r="Y11" s="30" t="e">
        <f t="shared" si="3"/>
        <v>#DIV/0!</v>
      </c>
      <c r="Z11" s="14">
        <f t="shared" si="4"/>
        <v>0</v>
      </c>
      <c r="AA11" s="14">
        <f t="shared" si="5"/>
        <v>0</v>
      </c>
      <c r="AB11" s="536" t="e">
        <f t="shared" si="14"/>
        <v>#DIV/0!</v>
      </c>
      <c r="AC11" s="29"/>
      <c r="AD11" s="531">
        <f t="shared" si="15"/>
        <v>0</v>
      </c>
      <c r="AE11" s="29"/>
      <c r="AF11" s="29"/>
      <c r="AG11" s="29"/>
      <c r="AH11" s="29"/>
      <c r="AI11" s="29"/>
      <c r="AJ11" s="531">
        <f t="shared" si="16"/>
        <v>0</v>
      </c>
      <c r="AK11" s="29"/>
      <c r="AL11" s="29"/>
      <c r="AM11" s="29"/>
      <c r="AN11" s="29"/>
    </row>
    <row r="12" spans="1:40" s="31" customFormat="1" ht="13">
      <c r="A12" s="7">
        <v>8</v>
      </c>
      <c r="B12" s="8"/>
      <c r="C12" s="27"/>
      <c r="D12" s="27"/>
      <c r="E12" s="27"/>
      <c r="F12" s="27"/>
      <c r="G12" s="28">
        <f t="shared" si="0"/>
        <v>0</v>
      </c>
      <c r="H12" s="29"/>
      <c r="I12" s="29"/>
      <c r="J12" s="29"/>
      <c r="K12" s="9">
        <f t="shared" si="1"/>
        <v>0</v>
      </c>
      <c r="L12" s="29"/>
      <c r="M12" s="29"/>
      <c r="N12" s="29"/>
      <c r="O12" s="10"/>
      <c r="P12" s="9">
        <f t="shared" si="6"/>
        <v>0</v>
      </c>
      <c r="Q12" s="9">
        <f t="shared" si="7"/>
        <v>0</v>
      </c>
      <c r="R12" s="11" t="e">
        <f t="shared" si="8"/>
        <v>#DIV/0!</v>
      </c>
      <c r="S12" s="9" t="e">
        <f t="shared" si="9"/>
        <v>#DIV/0!</v>
      </c>
      <c r="T12" s="9" t="e">
        <f t="shared" si="10"/>
        <v>#DIV/0!</v>
      </c>
      <c r="U12" s="9" t="e">
        <f t="shared" si="11"/>
        <v>#DIV/0!</v>
      </c>
      <c r="V12" s="12" t="e">
        <f t="shared" si="12"/>
        <v>#DIV/0!</v>
      </c>
      <c r="W12" s="14" t="e">
        <f t="shared" si="13"/>
        <v>#DIV/0!</v>
      </c>
      <c r="X12" s="14" t="e">
        <f t="shared" si="2"/>
        <v>#DIV/0!</v>
      </c>
      <c r="Y12" s="30" t="e">
        <f t="shared" si="3"/>
        <v>#DIV/0!</v>
      </c>
      <c r="Z12" s="14">
        <f t="shared" si="4"/>
        <v>0</v>
      </c>
      <c r="AA12" s="14">
        <f t="shared" si="5"/>
        <v>0</v>
      </c>
      <c r="AB12" s="536" t="e">
        <f t="shared" si="14"/>
        <v>#DIV/0!</v>
      </c>
      <c r="AC12" s="29"/>
      <c r="AD12" s="531">
        <f t="shared" si="15"/>
        <v>0</v>
      </c>
      <c r="AE12" s="29"/>
      <c r="AF12" s="29"/>
      <c r="AG12" s="29"/>
      <c r="AH12" s="29"/>
      <c r="AI12" s="29"/>
      <c r="AJ12" s="531">
        <f t="shared" si="16"/>
        <v>0</v>
      </c>
      <c r="AK12" s="29"/>
      <c r="AL12" s="29"/>
      <c r="AM12" s="29"/>
      <c r="AN12" s="29"/>
    </row>
    <row r="13" spans="1:40" s="31" customFormat="1" ht="13">
      <c r="A13" s="7">
        <v>9</v>
      </c>
      <c r="B13" s="8"/>
      <c r="C13" s="27"/>
      <c r="D13" s="27"/>
      <c r="E13" s="27"/>
      <c r="F13" s="27"/>
      <c r="G13" s="28">
        <f t="shared" si="0"/>
        <v>0</v>
      </c>
      <c r="H13" s="29"/>
      <c r="I13" s="29"/>
      <c r="J13" s="29"/>
      <c r="K13" s="9">
        <f t="shared" si="1"/>
        <v>0</v>
      </c>
      <c r="L13" s="29"/>
      <c r="M13" s="29"/>
      <c r="N13" s="29"/>
      <c r="O13" s="10"/>
      <c r="P13" s="9">
        <f t="shared" si="6"/>
        <v>0</v>
      </c>
      <c r="Q13" s="9">
        <f t="shared" si="7"/>
        <v>0</v>
      </c>
      <c r="R13" s="11" t="e">
        <f t="shared" si="8"/>
        <v>#DIV/0!</v>
      </c>
      <c r="S13" s="9" t="e">
        <f t="shared" si="9"/>
        <v>#DIV/0!</v>
      </c>
      <c r="T13" s="9" t="e">
        <f t="shared" si="10"/>
        <v>#DIV/0!</v>
      </c>
      <c r="U13" s="9" t="e">
        <f t="shared" si="11"/>
        <v>#DIV/0!</v>
      </c>
      <c r="V13" s="12" t="e">
        <f t="shared" si="12"/>
        <v>#DIV/0!</v>
      </c>
      <c r="W13" s="14" t="e">
        <f t="shared" si="13"/>
        <v>#DIV/0!</v>
      </c>
      <c r="X13" s="14" t="e">
        <f t="shared" si="2"/>
        <v>#DIV/0!</v>
      </c>
      <c r="Y13" s="30" t="e">
        <f t="shared" si="3"/>
        <v>#DIV/0!</v>
      </c>
      <c r="Z13" s="14">
        <f t="shared" si="4"/>
        <v>0</v>
      </c>
      <c r="AA13" s="14">
        <f t="shared" si="5"/>
        <v>0</v>
      </c>
      <c r="AB13" s="536" t="e">
        <f t="shared" si="14"/>
        <v>#DIV/0!</v>
      </c>
      <c r="AC13" s="29"/>
      <c r="AD13" s="531">
        <f t="shared" si="15"/>
        <v>0</v>
      </c>
      <c r="AE13" s="29"/>
      <c r="AF13" s="29"/>
      <c r="AG13" s="29"/>
      <c r="AH13" s="29"/>
      <c r="AI13" s="29"/>
      <c r="AJ13" s="531">
        <f t="shared" si="16"/>
        <v>0</v>
      </c>
      <c r="AK13" s="29"/>
      <c r="AL13" s="29"/>
      <c r="AM13" s="29"/>
      <c r="AN13" s="29"/>
    </row>
    <row r="14" spans="1:40" s="31" customFormat="1" ht="13">
      <c r="A14" s="7">
        <v>10</v>
      </c>
      <c r="B14" s="8"/>
      <c r="C14" s="27"/>
      <c r="D14" s="27"/>
      <c r="E14" s="27"/>
      <c r="F14" s="27"/>
      <c r="G14" s="28">
        <f t="shared" si="0"/>
        <v>0</v>
      </c>
      <c r="H14" s="29"/>
      <c r="I14" s="29"/>
      <c r="J14" s="29"/>
      <c r="K14" s="9">
        <f t="shared" si="1"/>
        <v>0</v>
      </c>
      <c r="L14" s="29"/>
      <c r="M14" s="29"/>
      <c r="N14" s="29"/>
      <c r="O14" s="10"/>
      <c r="P14" s="9">
        <f t="shared" si="6"/>
        <v>0</v>
      </c>
      <c r="Q14" s="9">
        <f t="shared" si="7"/>
        <v>0</v>
      </c>
      <c r="R14" s="11" t="e">
        <f t="shared" si="8"/>
        <v>#DIV/0!</v>
      </c>
      <c r="S14" s="9" t="e">
        <f t="shared" si="9"/>
        <v>#DIV/0!</v>
      </c>
      <c r="T14" s="9" t="e">
        <f t="shared" si="10"/>
        <v>#DIV/0!</v>
      </c>
      <c r="U14" s="9" t="e">
        <f t="shared" si="11"/>
        <v>#DIV/0!</v>
      </c>
      <c r="V14" s="12" t="e">
        <f t="shared" si="12"/>
        <v>#DIV/0!</v>
      </c>
      <c r="W14" s="14" t="e">
        <f t="shared" si="13"/>
        <v>#DIV/0!</v>
      </c>
      <c r="X14" s="14" t="e">
        <f t="shared" si="2"/>
        <v>#DIV/0!</v>
      </c>
      <c r="Y14" s="30" t="e">
        <f t="shared" si="3"/>
        <v>#DIV/0!</v>
      </c>
      <c r="Z14" s="14">
        <f t="shared" si="4"/>
        <v>0</v>
      </c>
      <c r="AA14" s="14">
        <f t="shared" si="5"/>
        <v>0</v>
      </c>
      <c r="AB14" s="536" t="e">
        <f t="shared" si="14"/>
        <v>#DIV/0!</v>
      </c>
      <c r="AC14" s="29"/>
      <c r="AD14" s="531">
        <f t="shared" si="15"/>
        <v>0</v>
      </c>
      <c r="AE14" s="29"/>
      <c r="AF14" s="29"/>
      <c r="AG14" s="29"/>
      <c r="AH14" s="29"/>
      <c r="AI14" s="29"/>
      <c r="AJ14" s="531">
        <f t="shared" si="16"/>
        <v>0</v>
      </c>
      <c r="AK14" s="29"/>
      <c r="AL14" s="29"/>
      <c r="AM14" s="29"/>
      <c r="AN14" s="29"/>
    </row>
    <row r="15" spans="1:40" s="31" customFormat="1" ht="13">
      <c r="A15" s="7">
        <v>11</v>
      </c>
      <c r="B15" s="8"/>
      <c r="C15" s="27"/>
      <c r="D15" s="27"/>
      <c r="E15" s="27"/>
      <c r="F15" s="27"/>
      <c r="G15" s="28">
        <f t="shared" si="0"/>
        <v>0</v>
      </c>
      <c r="H15" s="29"/>
      <c r="I15" s="29"/>
      <c r="J15" s="29"/>
      <c r="K15" s="9">
        <f t="shared" si="1"/>
        <v>0</v>
      </c>
      <c r="L15" s="29"/>
      <c r="M15" s="29"/>
      <c r="N15" s="29"/>
      <c r="O15" s="10"/>
      <c r="P15" s="9">
        <f t="shared" si="6"/>
        <v>0</v>
      </c>
      <c r="Q15" s="9">
        <f t="shared" si="7"/>
        <v>0</v>
      </c>
      <c r="R15" s="11" t="e">
        <f t="shared" si="8"/>
        <v>#DIV/0!</v>
      </c>
      <c r="S15" s="9" t="e">
        <f t="shared" si="9"/>
        <v>#DIV/0!</v>
      </c>
      <c r="T15" s="9" t="e">
        <f t="shared" si="10"/>
        <v>#DIV/0!</v>
      </c>
      <c r="U15" s="9" t="e">
        <f t="shared" si="11"/>
        <v>#DIV/0!</v>
      </c>
      <c r="V15" s="12" t="e">
        <f t="shared" si="12"/>
        <v>#DIV/0!</v>
      </c>
      <c r="W15" s="14" t="e">
        <f t="shared" si="13"/>
        <v>#DIV/0!</v>
      </c>
      <c r="X15" s="14" t="e">
        <f t="shared" si="2"/>
        <v>#DIV/0!</v>
      </c>
      <c r="Y15" s="30" t="e">
        <f t="shared" si="3"/>
        <v>#DIV/0!</v>
      </c>
      <c r="Z15" s="14">
        <f t="shared" si="4"/>
        <v>0</v>
      </c>
      <c r="AA15" s="14">
        <f t="shared" si="5"/>
        <v>0</v>
      </c>
      <c r="AB15" s="536" t="e">
        <f t="shared" si="14"/>
        <v>#DIV/0!</v>
      </c>
      <c r="AC15" s="29"/>
      <c r="AD15" s="531">
        <f t="shared" si="15"/>
        <v>0</v>
      </c>
      <c r="AE15" s="29"/>
      <c r="AF15" s="29"/>
      <c r="AG15" s="29"/>
      <c r="AH15" s="29"/>
      <c r="AI15" s="29"/>
      <c r="AJ15" s="531">
        <f t="shared" si="16"/>
        <v>0</v>
      </c>
      <c r="AK15" s="29"/>
      <c r="AL15" s="29"/>
      <c r="AM15" s="29"/>
      <c r="AN15" s="29"/>
    </row>
    <row r="16" spans="1:40" s="31" customFormat="1" ht="13">
      <c r="A16" s="7">
        <v>12</v>
      </c>
      <c r="B16" s="8"/>
      <c r="C16" s="27"/>
      <c r="D16" s="27"/>
      <c r="E16" s="27"/>
      <c r="F16" s="27"/>
      <c r="G16" s="28">
        <f t="shared" si="0"/>
        <v>0</v>
      </c>
      <c r="H16" s="29"/>
      <c r="I16" s="29"/>
      <c r="J16" s="29"/>
      <c r="K16" s="9">
        <f t="shared" si="1"/>
        <v>0</v>
      </c>
      <c r="L16" s="29"/>
      <c r="M16" s="29"/>
      <c r="N16" s="29"/>
      <c r="O16" s="10"/>
      <c r="P16" s="9">
        <f t="shared" si="6"/>
        <v>0</v>
      </c>
      <c r="Q16" s="9">
        <f t="shared" si="7"/>
        <v>0</v>
      </c>
      <c r="R16" s="11" t="e">
        <f t="shared" si="8"/>
        <v>#DIV/0!</v>
      </c>
      <c r="S16" s="9" t="e">
        <f t="shared" si="9"/>
        <v>#DIV/0!</v>
      </c>
      <c r="T16" s="9" t="e">
        <f t="shared" si="10"/>
        <v>#DIV/0!</v>
      </c>
      <c r="U16" s="9" t="e">
        <f t="shared" si="11"/>
        <v>#DIV/0!</v>
      </c>
      <c r="V16" s="12" t="e">
        <f t="shared" si="12"/>
        <v>#DIV/0!</v>
      </c>
      <c r="W16" s="14" t="e">
        <f t="shared" si="13"/>
        <v>#DIV/0!</v>
      </c>
      <c r="X16" s="14" t="e">
        <f t="shared" si="2"/>
        <v>#DIV/0!</v>
      </c>
      <c r="Y16" s="30" t="e">
        <f t="shared" si="3"/>
        <v>#DIV/0!</v>
      </c>
      <c r="Z16" s="14">
        <f t="shared" si="4"/>
        <v>0</v>
      </c>
      <c r="AA16" s="14">
        <f t="shared" si="5"/>
        <v>0</v>
      </c>
      <c r="AB16" s="536" t="e">
        <f t="shared" si="14"/>
        <v>#DIV/0!</v>
      </c>
      <c r="AC16" s="29"/>
      <c r="AD16" s="531">
        <f t="shared" si="15"/>
        <v>0</v>
      </c>
      <c r="AE16" s="29"/>
      <c r="AF16" s="29"/>
      <c r="AG16" s="29"/>
      <c r="AH16" s="29"/>
      <c r="AI16" s="29"/>
      <c r="AJ16" s="531">
        <f t="shared" si="16"/>
        <v>0</v>
      </c>
      <c r="AK16" s="29"/>
      <c r="AL16" s="29"/>
      <c r="AM16" s="29"/>
      <c r="AN16" s="29"/>
    </row>
    <row r="17" spans="1:40" s="31" customFormat="1" ht="13">
      <c r="A17" s="7">
        <v>13</v>
      </c>
      <c r="B17" s="8"/>
      <c r="C17" s="27"/>
      <c r="D17" s="27"/>
      <c r="E17" s="27"/>
      <c r="F17" s="27"/>
      <c r="G17" s="28">
        <f t="shared" si="0"/>
        <v>0</v>
      </c>
      <c r="H17" s="29"/>
      <c r="I17" s="29"/>
      <c r="J17" s="29"/>
      <c r="K17" s="9">
        <f t="shared" si="1"/>
        <v>0</v>
      </c>
      <c r="L17" s="29"/>
      <c r="M17" s="29"/>
      <c r="N17" s="29"/>
      <c r="O17" s="10"/>
      <c r="P17" s="9">
        <f t="shared" si="6"/>
        <v>0</v>
      </c>
      <c r="Q17" s="9">
        <f t="shared" si="7"/>
        <v>0</v>
      </c>
      <c r="R17" s="11" t="e">
        <f t="shared" si="8"/>
        <v>#DIV/0!</v>
      </c>
      <c r="S17" s="9" t="e">
        <f t="shared" si="9"/>
        <v>#DIV/0!</v>
      </c>
      <c r="T17" s="9" t="e">
        <f t="shared" si="10"/>
        <v>#DIV/0!</v>
      </c>
      <c r="U17" s="9" t="e">
        <f t="shared" si="11"/>
        <v>#DIV/0!</v>
      </c>
      <c r="V17" s="12" t="e">
        <f t="shared" si="12"/>
        <v>#DIV/0!</v>
      </c>
      <c r="W17" s="14" t="e">
        <f t="shared" si="13"/>
        <v>#DIV/0!</v>
      </c>
      <c r="X17" s="14" t="e">
        <f t="shared" si="2"/>
        <v>#DIV/0!</v>
      </c>
      <c r="Y17" s="30" t="e">
        <f t="shared" si="3"/>
        <v>#DIV/0!</v>
      </c>
      <c r="Z17" s="14">
        <f t="shared" si="4"/>
        <v>0</v>
      </c>
      <c r="AA17" s="14">
        <f t="shared" si="5"/>
        <v>0</v>
      </c>
      <c r="AB17" s="536" t="e">
        <f t="shared" si="14"/>
        <v>#DIV/0!</v>
      </c>
      <c r="AC17" s="29"/>
      <c r="AD17" s="531">
        <f t="shared" si="15"/>
        <v>0</v>
      </c>
      <c r="AE17" s="29"/>
      <c r="AF17" s="29"/>
      <c r="AG17" s="29"/>
      <c r="AH17" s="29"/>
      <c r="AI17" s="29"/>
      <c r="AJ17" s="531">
        <f t="shared" si="16"/>
        <v>0</v>
      </c>
      <c r="AK17" s="29"/>
      <c r="AL17" s="29"/>
      <c r="AM17" s="29"/>
      <c r="AN17" s="29"/>
    </row>
    <row r="18" spans="1:40" s="31" customFormat="1" ht="13">
      <c r="A18" s="7">
        <v>14</v>
      </c>
      <c r="B18" s="8"/>
      <c r="C18" s="27"/>
      <c r="D18" s="27"/>
      <c r="E18" s="27"/>
      <c r="F18" s="27"/>
      <c r="G18" s="28">
        <f t="shared" si="0"/>
        <v>0</v>
      </c>
      <c r="H18" s="29"/>
      <c r="I18" s="29"/>
      <c r="J18" s="29"/>
      <c r="K18" s="9">
        <f t="shared" si="1"/>
        <v>0</v>
      </c>
      <c r="L18" s="29"/>
      <c r="M18" s="29"/>
      <c r="N18" s="29"/>
      <c r="O18" s="10"/>
      <c r="P18" s="9">
        <f t="shared" si="6"/>
        <v>0</v>
      </c>
      <c r="Q18" s="9">
        <f t="shared" si="7"/>
        <v>0</v>
      </c>
      <c r="R18" s="11" t="e">
        <f t="shared" si="8"/>
        <v>#DIV/0!</v>
      </c>
      <c r="S18" s="9" t="e">
        <f t="shared" si="9"/>
        <v>#DIV/0!</v>
      </c>
      <c r="T18" s="9" t="e">
        <f t="shared" si="10"/>
        <v>#DIV/0!</v>
      </c>
      <c r="U18" s="9" t="e">
        <f t="shared" si="11"/>
        <v>#DIV/0!</v>
      </c>
      <c r="V18" s="12" t="e">
        <f t="shared" si="12"/>
        <v>#DIV/0!</v>
      </c>
      <c r="W18" s="14" t="e">
        <f t="shared" si="13"/>
        <v>#DIV/0!</v>
      </c>
      <c r="X18" s="14" t="e">
        <f t="shared" si="2"/>
        <v>#DIV/0!</v>
      </c>
      <c r="Y18" s="30" t="e">
        <f t="shared" si="3"/>
        <v>#DIV/0!</v>
      </c>
      <c r="Z18" s="14">
        <f t="shared" si="4"/>
        <v>0</v>
      </c>
      <c r="AA18" s="14">
        <f t="shared" si="5"/>
        <v>0</v>
      </c>
      <c r="AB18" s="536" t="e">
        <f t="shared" si="14"/>
        <v>#DIV/0!</v>
      </c>
      <c r="AC18" s="29"/>
      <c r="AD18" s="531">
        <f t="shared" si="15"/>
        <v>0</v>
      </c>
      <c r="AE18" s="29"/>
      <c r="AF18" s="29"/>
      <c r="AG18" s="29"/>
      <c r="AH18" s="29"/>
      <c r="AI18" s="29"/>
      <c r="AJ18" s="531">
        <f t="shared" si="16"/>
        <v>0</v>
      </c>
      <c r="AK18" s="29"/>
      <c r="AL18" s="29"/>
      <c r="AM18" s="29"/>
      <c r="AN18" s="29"/>
    </row>
    <row r="19" spans="1:40" s="31" customFormat="1" ht="13">
      <c r="A19" s="7">
        <v>15</v>
      </c>
      <c r="B19" s="8"/>
      <c r="C19" s="27"/>
      <c r="D19" s="27"/>
      <c r="E19" s="27"/>
      <c r="F19" s="27"/>
      <c r="G19" s="28">
        <f t="shared" si="0"/>
        <v>0</v>
      </c>
      <c r="H19" s="29"/>
      <c r="I19" s="29"/>
      <c r="J19" s="29"/>
      <c r="K19" s="9">
        <f t="shared" si="1"/>
        <v>0</v>
      </c>
      <c r="L19" s="29"/>
      <c r="M19" s="29"/>
      <c r="N19" s="29"/>
      <c r="O19" s="10"/>
      <c r="P19" s="9">
        <f t="shared" si="6"/>
        <v>0</v>
      </c>
      <c r="Q19" s="9">
        <f t="shared" si="7"/>
        <v>0</v>
      </c>
      <c r="R19" s="11" t="e">
        <f t="shared" si="8"/>
        <v>#DIV/0!</v>
      </c>
      <c r="S19" s="9" t="e">
        <f t="shared" si="9"/>
        <v>#DIV/0!</v>
      </c>
      <c r="T19" s="9" t="e">
        <f t="shared" si="10"/>
        <v>#DIV/0!</v>
      </c>
      <c r="U19" s="9" t="e">
        <f t="shared" si="11"/>
        <v>#DIV/0!</v>
      </c>
      <c r="V19" s="12" t="e">
        <f t="shared" si="12"/>
        <v>#DIV/0!</v>
      </c>
      <c r="W19" s="14" t="e">
        <f t="shared" si="13"/>
        <v>#DIV/0!</v>
      </c>
      <c r="X19" s="14" t="e">
        <f t="shared" si="2"/>
        <v>#DIV/0!</v>
      </c>
      <c r="Y19" s="30" t="e">
        <f t="shared" si="3"/>
        <v>#DIV/0!</v>
      </c>
      <c r="Z19" s="14">
        <f t="shared" si="4"/>
        <v>0</v>
      </c>
      <c r="AA19" s="14">
        <f t="shared" si="5"/>
        <v>0</v>
      </c>
      <c r="AB19" s="536" t="e">
        <f t="shared" si="14"/>
        <v>#DIV/0!</v>
      </c>
      <c r="AC19" s="29"/>
      <c r="AD19" s="531">
        <f t="shared" si="15"/>
        <v>0</v>
      </c>
      <c r="AE19" s="29"/>
      <c r="AF19" s="29"/>
      <c r="AG19" s="29"/>
      <c r="AH19" s="29"/>
      <c r="AI19" s="29"/>
      <c r="AJ19" s="531">
        <f t="shared" si="16"/>
        <v>0</v>
      </c>
      <c r="AK19" s="29"/>
      <c r="AL19" s="29"/>
      <c r="AM19" s="29"/>
      <c r="AN19" s="29"/>
    </row>
    <row r="20" spans="1:40" s="31" customFormat="1" ht="13">
      <c r="A20" s="7">
        <v>16</v>
      </c>
      <c r="B20" s="8"/>
      <c r="C20" s="27"/>
      <c r="D20" s="27"/>
      <c r="E20" s="27"/>
      <c r="F20" s="27"/>
      <c r="G20" s="28">
        <f t="shared" si="0"/>
        <v>0</v>
      </c>
      <c r="H20" s="29"/>
      <c r="I20" s="29"/>
      <c r="J20" s="29"/>
      <c r="K20" s="9">
        <f t="shared" si="1"/>
        <v>0</v>
      </c>
      <c r="L20" s="29"/>
      <c r="M20" s="29"/>
      <c r="N20" s="29"/>
      <c r="O20" s="10"/>
      <c r="P20" s="9">
        <f t="shared" si="6"/>
        <v>0</v>
      </c>
      <c r="Q20" s="9">
        <f t="shared" si="7"/>
        <v>0</v>
      </c>
      <c r="R20" s="11" t="e">
        <f t="shared" si="8"/>
        <v>#DIV/0!</v>
      </c>
      <c r="S20" s="9" t="e">
        <f t="shared" si="9"/>
        <v>#DIV/0!</v>
      </c>
      <c r="T20" s="9" t="e">
        <f t="shared" si="10"/>
        <v>#DIV/0!</v>
      </c>
      <c r="U20" s="9" t="e">
        <f t="shared" si="11"/>
        <v>#DIV/0!</v>
      </c>
      <c r="V20" s="12" t="e">
        <f t="shared" si="12"/>
        <v>#DIV/0!</v>
      </c>
      <c r="W20" s="14" t="e">
        <f t="shared" si="13"/>
        <v>#DIV/0!</v>
      </c>
      <c r="X20" s="14" t="e">
        <f t="shared" si="2"/>
        <v>#DIV/0!</v>
      </c>
      <c r="Y20" s="30" t="e">
        <f t="shared" si="3"/>
        <v>#DIV/0!</v>
      </c>
      <c r="Z20" s="14">
        <f t="shared" si="4"/>
        <v>0</v>
      </c>
      <c r="AA20" s="14">
        <f t="shared" si="5"/>
        <v>0</v>
      </c>
      <c r="AB20" s="536" t="e">
        <f t="shared" si="14"/>
        <v>#DIV/0!</v>
      </c>
      <c r="AC20" s="29"/>
      <c r="AD20" s="531">
        <f t="shared" si="15"/>
        <v>0</v>
      </c>
      <c r="AE20" s="29"/>
      <c r="AF20" s="29"/>
      <c r="AG20" s="29"/>
      <c r="AH20" s="29"/>
      <c r="AI20" s="29"/>
      <c r="AJ20" s="531">
        <f t="shared" si="16"/>
        <v>0</v>
      </c>
      <c r="AK20" s="29"/>
      <c r="AL20" s="29"/>
      <c r="AM20" s="29"/>
      <c r="AN20" s="29"/>
    </row>
    <row r="21" spans="1:40" s="31" customFormat="1" ht="13">
      <c r="A21" s="7">
        <v>17</v>
      </c>
      <c r="B21" s="8"/>
      <c r="C21" s="27"/>
      <c r="D21" s="27"/>
      <c r="E21" s="27"/>
      <c r="F21" s="27"/>
      <c r="G21" s="28">
        <f t="shared" si="0"/>
        <v>0</v>
      </c>
      <c r="H21" s="29"/>
      <c r="I21" s="29"/>
      <c r="J21" s="29"/>
      <c r="K21" s="9">
        <f t="shared" si="1"/>
        <v>0</v>
      </c>
      <c r="L21" s="29"/>
      <c r="M21" s="29"/>
      <c r="N21" s="29"/>
      <c r="O21" s="10"/>
      <c r="P21" s="9">
        <f t="shared" si="6"/>
        <v>0</v>
      </c>
      <c r="Q21" s="9">
        <f t="shared" si="7"/>
        <v>0</v>
      </c>
      <c r="R21" s="11" t="e">
        <f t="shared" si="8"/>
        <v>#DIV/0!</v>
      </c>
      <c r="S21" s="9" t="e">
        <f t="shared" si="9"/>
        <v>#DIV/0!</v>
      </c>
      <c r="T21" s="9" t="e">
        <f t="shared" si="10"/>
        <v>#DIV/0!</v>
      </c>
      <c r="U21" s="9" t="e">
        <f t="shared" si="11"/>
        <v>#DIV/0!</v>
      </c>
      <c r="V21" s="12" t="e">
        <f t="shared" si="12"/>
        <v>#DIV/0!</v>
      </c>
      <c r="W21" s="14" t="e">
        <f t="shared" si="13"/>
        <v>#DIV/0!</v>
      </c>
      <c r="X21" s="14" t="e">
        <f t="shared" si="2"/>
        <v>#DIV/0!</v>
      </c>
      <c r="Y21" s="30" t="e">
        <f t="shared" si="3"/>
        <v>#DIV/0!</v>
      </c>
      <c r="Z21" s="14">
        <f t="shared" si="4"/>
        <v>0</v>
      </c>
      <c r="AA21" s="14">
        <f t="shared" si="5"/>
        <v>0</v>
      </c>
      <c r="AB21" s="536" t="e">
        <f t="shared" si="14"/>
        <v>#DIV/0!</v>
      </c>
      <c r="AC21" s="29"/>
      <c r="AD21" s="531">
        <f t="shared" si="15"/>
        <v>0</v>
      </c>
      <c r="AE21" s="29"/>
      <c r="AF21" s="29"/>
      <c r="AG21" s="29"/>
      <c r="AH21" s="29"/>
      <c r="AI21" s="29"/>
      <c r="AJ21" s="531">
        <f t="shared" si="16"/>
        <v>0</v>
      </c>
      <c r="AK21" s="29"/>
      <c r="AL21" s="29"/>
      <c r="AM21" s="29"/>
      <c r="AN21" s="29"/>
    </row>
    <row r="22" spans="1:40" s="31" customFormat="1" ht="13">
      <c r="A22" s="7">
        <v>18</v>
      </c>
      <c r="B22" s="8"/>
      <c r="C22" s="27"/>
      <c r="D22" s="27"/>
      <c r="E22" s="27"/>
      <c r="F22" s="27"/>
      <c r="G22" s="28">
        <f t="shared" si="0"/>
        <v>0</v>
      </c>
      <c r="H22" s="29"/>
      <c r="I22" s="29"/>
      <c r="J22" s="29"/>
      <c r="K22" s="9">
        <f t="shared" si="1"/>
        <v>0</v>
      </c>
      <c r="L22" s="29"/>
      <c r="M22" s="29"/>
      <c r="N22" s="29"/>
      <c r="O22" s="10"/>
      <c r="P22" s="9">
        <f t="shared" si="6"/>
        <v>0</v>
      </c>
      <c r="Q22" s="9">
        <f t="shared" si="7"/>
        <v>0</v>
      </c>
      <c r="R22" s="11" t="e">
        <f t="shared" si="8"/>
        <v>#DIV/0!</v>
      </c>
      <c r="S22" s="9" t="e">
        <f t="shared" si="9"/>
        <v>#DIV/0!</v>
      </c>
      <c r="T22" s="9" t="e">
        <f t="shared" si="10"/>
        <v>#DIV/0!</v>
      </c>
      <c r="U22" s="9" t="e">
        <f t="shared" si="11"/>
        <v>#DIV/0!</v>
      </c>
      <c r="V22" s="12" t="e">
        <f t="shared" si="12"/>
        <v>#DIV/0!</v>
      </c>
      <c r="W22" s="14" t="e">
        <f t="shared" si="13"/>
        <v>#DIV/0!</v>
      </c>
      <c r="X22" s="14" t="e">
        <f t="shared" si="2"/>
        <v>#DIV/0!</v>
      </c>
      <c r="Y22" s="30" t="e">
        <f t="shared" si="3"/>
        <v>#DIV/0!</v>
      </c>
      <c r="Z22" s="14">
        <f t="shared" si="4"/>
        <v>0</v>
      </c>
      <c r="AA22" s="14">
        <f t="shared" si="5"/>
        <v>0</v>
      </c>
      <c r="AB22" s="536" t="e">
        <f t="shared" si="14"/>
        <v>#DIV/0!</v>
      </c>
      <c r="AC22" s="29"/>
      <c r="AD22" s="531">
        <f t="shared" si="15"/>
        <v>0</v>
      </c>
      <c r="AE22" s="29"/>
      <c r="AF22" s="29"/>
      <c r="AG22" s="29"/>
      <c r="AH22" s="29"/>
      <c r="AI22" s="29"/>
      <c r="AJ22" s="531">
        <f t="shared" si="16"/>
        <v>0</v>
      </c>
      <c r="AK22" s="29"/>
      <c r="AL22" s="29"/>
      <c r="AM22" s="29"/>
      <c r="AN22" s="29"/>
    </row>
    <row r="23" spans="1:40" s="31" customFormat="1" ht="13">
      <c r="A23" s="7">
        <v>19</v>
      </c>
      <c r="B23" s="8"/>
      <c r="C23" s="27"/>
      <c r="D23" s="27"/>
      <c r="E23" s="27"/>
      <c r="F23" s="27"/>
      <c r="G23" s="28">
        <f t="shared" si="0"/>
        <v>0</v>
      </c>
      <c r="H23" s="29"/>
      <c r="I23" s="29"/>
      <c r="J23" s="29"/>
      <c r="K23" s="9">
        <f t="shared" si="1"/>
        <v>0</v>
      </c>
      <c r="L23" s="29"/>
      <c r="M23" s="29"/>
      <c r="N23" s="29"/>
      <c r="O23" s="10"/>
      <c r="P23" s="9">
        <f t="shared" si="6"/>
        <v>0</v>
      </c>
      <c r="Q23" s="9">
        <f t="shared" si="7"/>
        <v>0</v>
      </c>
      <c r="R23" s="11" t="e">
        <f t="shared" si="8"/>
        <v>#DIV/0!</v>
      </c>
      <c r="S23" s="9" t="e">
        <f t="shared" si="9"/>
        <v>#DIV/0!</v>
      </c>
      <c r="T23" s="9" t="e">
        <f t="shared" si="10"/>
        <v>#DIV/0!</v>
      </c>
      <c r="U23" s="9" t="e">
        <f t="shared" si="11"/>
        <v>#DIV/0!</v>
      </c>
      <c r="V23" s="12" t="e">
        <f t="shared" si="12"/>
        <v>#DIV/0!</v>
      </c>
      <c r="W23" s="14" t="e">
        <f t="shared" si="13"/>
        <v>#DIV/0!</v>
      </c>
      <c r="X23" s="14" t="e">
        <f t="shared" si="2"/>
        <v>#DIV/0!</v>
      </c>
      <c r="Y23" s="30" t="e">
        <f t="shared" si="3"/>
        <v>#DIV/0!</v>
      </c>
      <c r="Z23" s="14">
        <f t="shared" si="4"/>
        <v>0</v>
      </c>
      <c r="AA23" s="14">
        <f t="shared" si="5"/>
        <v>0</v>
      </c>
      <c r="AB23" s="536" t="e">
        <f t="shared" si="14"/>
        <v>#DIV/0!</v>
      </c>
      <c r="AC23" s="29"/>
      <c r="AD23" s="531">
        <f t="shared" si="15"/>
        <v>0</v>
      </c>
      <c r="AE23" s="29"/>
      <c r="AF23" s="29"/>
      <c r="AG23" s="29"/>
      <c r="AH23" s="29"/>
      <c r="AI23" s="29"/>
      <c r="AJ23" s="531">
        <f t="shared" si="16"/>
        <v>0</v>
      </c>
      <c r="AK23" s="29"/>
      <c r="AL23" s="29"/>
      <c r="AM23" s="29"/>
      <c r="AN23" s="29"/>
    </row>
    <row r="24" spans="1:40" s="31" customFormat="1" ht="13">
      <c r="A24" s="7">
        <v>20</v>
      </c>
      <c r="B24" s="8"/>
      <c r="C24" s="27"/>
      <c r="D24" s="27"/>
      <c r="E24" s="27"/>
      <c r="F24" s="27"/>
      <c r="G24" s="28">
        <f t="shared" si="0"/>
        <v>0</v>
      </c>
      <c r="H24" s="29"/>
      <c r="I24" s="29"/>
      <c r="J24" s="29"/>
      <c r="K24" s="9">
        <f t="shared" si="1"/>
        <v>0</v>
      </c>
      <c r="L24" s="29"/>
      <c r="M24" s="29"/>
      <c r="N24" s="29"/>
      <c r="O24" s="10"/>
      <c r="P24" s="9">
        <f t="shared" si="6"/>
        <v>0</v>
      </c>
      <c r="Q24" s="9">
        <f t="shared" si="7"/>
        <v>0</v>
      </c>
      <c r="R24" s="11" t="e">
        <f t="shared" si="8"/>
        <v>#DIV/0!</v>
      </c>
      <c r="S24" s="9" t="e">
        <f t="shared" si="9"/>
        <v>#DIV/0!</v>
      </c>
      <c r="T24" s="9" t="e">
        <f t="shared" si="10"/>
        <v>#DIV/0!</v>
      </c>
      <c r="U24" s="9" t="e">
        <f t="shared" si="11"/>
        <v>#DIV/0!</v>
      </c>
      <c r="V24" s="12" t="e">
        <f t="shared" si="12"/>
        <v>#DIV/0!</v>
      </c>
      <c r="W24" s="14" t="e">
        <f t="shared" si="13"/>
        <v>#DIV/0!</v>
      </c>
      <c r="X24" s="14" t="e">
        <f t="shared" si="2"/>
        <v>#DIV/0!</v>
      </c>
      <c r="Y24" s="30" t="e">
        <f t="shared" si="3"/>
        <v>#DIV/0!</v>
      </c>
      <c r="Z24" s="14">
        <f t="shared" si="4"/>
        <v>0</v>
      </c>
      <c r="AA24" s="14">
        <f t="shared" si="5"/>
        <v>0</v>
      </c>
      <c r="AB24" s="536" t="e">
        <f t="shared" si="14"/>
        <v>#DIV/0!</v>
      </c>
      <c r="AC24" s="29"/>
      <c r="AD24" s="531">
        <f t="shared" si="15"/>
        <v>0</v>
      </c>
      <c r="AE24" s="29"/>
      <c r="AF24" s="29"/>
      <c r="AG24" s="29"/>
      <c r="AH24" s="29"/>
      <c r="AI24" s="29"/>
      <c r="AJ24" s="531">
        <f t="shared" si="16"/>
        <v>0</v>
      </c>
      <c r="AK24" s="29"/>
      <c r="AL24" s="29"/>
      <c r="AM24" s="29"/>
      <c r="AN24" s="29"/>
    </row>
    <row r="25" spans="1:40" s="31" customFormat="1" ht="13">
      <c r="A25" s="7">
        <v>21</v>
      </c>
      <c r="B25" s="8"/>
      <c r="C25" s="27"/>
      <c r="D25" s="27"/>
      <c r="E25" s="27"/>
      <c r="F25" s="27"/>
      <c r="G25" s="28">
        <f t="shared" si="0"/>
        <v>0</v>
      </c>
      <c r="H25" s="29"/>
      <c r="I25" s="29"/>
      <c r="J25" s="29"/>
      <c r="K25" s="9">
        <f t="shared" si="1"/>
        <v>0</v>
      </c>
      <c r="L25" s="29"/>
      <c r="M25" s="29"/>
      <c r="N25" s="29"/>
      <c r="O25" s="10"/>
      <c r="P25" s="9">
        <f t="shared" si="6"/>
        <v>0</v>
      </c>
      <c r="Q25" s="9">
        <f t="shared" si="7"/>
        <v>0</v>
      </c>
      <c r="R25" s="11" t="e">
        <f t="shared" si="8"/>
        <v>#DIV/0!</v>
      </c>
      <c r="S25" s="9" t="e">
        <f t="shared" si="9"/>
        <v>#DIV/0!</v>
      </c>
      <c r="T25" s="9" t="e">
        <f t="shared" si="10"/>
        <v>#DIV/0!</v>
      </c>
      <c r="U25" s="9" t="e">
        <f t="shared" si="11"/>
        <v>#DIV/0!</v>
      </c>
      <c r="V25" s="12" t="e">
        <f t="shared" si="12"/>
        <v>#DIV/0!</v>
      </c>
      <c r="W25" s="14" t="e">
        <f t="shared" si="13"/>
        <v>#DIV/0!</v>
      </c>
      <c r="X25" s="14" t="e">
        <f t="shared" si="2"/>
        <v>#DIV/0!</v>
      </c>
      <c r="Y25" s="30" t="e">
        <f t="shared" si="3"/>
        <v>#DIV/0!</v>
      </c>
      <c r="Z25" s="14">
        <f t="shared" si="4"/>
        <v>0</v>
      </c>
      <c r="AA25" s="14">
        <f t="shared" si="5"/>
        <v>0</v>
      </c>
      <c r="AB25" s="536" t="e">
        <f t="shared" si="14"/>
        <v>#DIV/0!</v>
      </c>
      <c r="AC25" s="29"/>
      <c r="AD25" s="531">
        <f t="shared" si="15"/>
        <v>0</v>
      </c>
      <c r="AE25" s="29"/>
      <c r="AF25" s="29"/>
      <c r="AG25" s="29"/>
      <c r="AH25" s="29"/>
      <c r="AI25" s="29"/>
      <c r="AJ25" s="531">
        <f t="shared" si="16"/>
        <v>0</v>
      </c>
      <c r="AK25" s="29"/>
      <c r="AL25" s="29"/>
      <c r="AM25" s="29"/>
      <c r="AN25" s="29"/>
    </row>
    <row r="26" spans="1:40" s="31" customFormat="1" ht="13">
      <c r="A26" s="7">
        <v>22</v>
      </c>
      <c r="B26" s="8"/>
      <c r="C26" s="27"/>
      <c r="D26" s="27"/>
      <c r="E26" s="27"/>
      <c r="F26" s="27"/>
      <c r="G26" s="28">
        <f t="shared" si="0"/>
        <v>0</v>
      </c>
      <c r="H26" s="29"/>
      <c r="I26" s="29"/>
      <c r="J26" s="29"/>
      <c r="K26" s="9">
        <f t="shared" si="1"/>
        <v>0</v>
      </c>
      <c r="L26" s="29"/>
      <c r="M26" s="29"/>
      <c r="N26" s="29"/>
      <c r="O26" s="10"/>
      <c r="P26" s="9">
        <f t="shared" si="6"/>
        <v>0</v>
      </c>
      <c r="Q26" s="9">
        <f t="shared" si="7"/>
        <v>0</v>
      </c>
      <c r="R26" s="11" t="e">
        <f t="shared" si="8"/>
        <v>#DIV/0!</v>
      </c>
      <c r="S26" s="9" t="e">
        <f t="shared" si="9"/>
        <v>#DIV/0!</v>
      </c>
      <c r="T26" s="9" t="e">
        <f t="shared" si="10"/>
        <v>#DIV/0!</v>
      </c>
      <c r="U26" s="9" t="e">
        <f t="shared" si="11"/>
        <v>#DIV/0!</v>
      </c>
      <c r="V26" s="12" t="e">
        <f t="shared" si="12"/>
        <v>#DIV/0!</v>
      </c>
      <c r="W26" s="14" t="e">
        <f t="shared" si="13"/>
        <v>#DIV/0!</v>
      </c>
      <c r="X26" s="14" t="e">
        <f t="shared" si="2"/>
        <v>#DIV/0!</v>
      </c>
      <c r="Y26" s="30" t="e">
        <f t="shared" si="3"/>
        <v>#DIV/0!</v>
      </c>
      <c r="Z26" s="14">
        <f t="shared" si="4"/>
        <v>0</v>
      </c>
      <c r="AA26" s="14">
        <f t="shared" si="5"/>
        <v>0</v>
      </c>
      <c r="AB26" s="536" t="e">
        <f t="shared" si="14"/>
        <v>#DIV/0!</v>
      </c>
      <c r="AC26" s="29"/>
      <c r="AD26" s="531">
        <f t="shared" si="15"/>
        <v>0</v>
      </c>
      <c r="AE26" s="29"/>
      <c r="AF26" s="29"/>
      <c r="AG26" s="29"/>
      <c r="AH26" s="29"/>
      <c r="AI26" s="29"/>
      <c r="AJ26" s="531">
        <f t="shared" si="16"/>
        <v>0</v>
      </c>
      <c r="AK26" s="29"/>
      <c r="AL26" s="29"/>
      <c r="AM26" s="29"/>
      <c r="AN26" s="29"/>
    </row>
    <row r="27" spans="1:40" s="31" customFormat="1" ht="13">
      <c r="A27" s="7">
        <v>23</v>
      </c>
      <c r="B27" s="8"/>
      <c r="C27" s="27"/>
      <c r="D27" s="27"/>
      <c r="E27" s="27"/>
      <c r="F27" s="27"/>
      <c r="G27" s="28">
        <f t="shared" si="0"/>
        <v>0</v>
      </c>
      <c r="H27" s="29"/>
      <c r="I27" s="29"/>
      <c r="J27" s="29"/>
      <c r="K27" s="9">
        <f t="shared" si="1"/>
        <v>0</v>
      </c>
      <c r="L27" s="29"/>
      <c r="M27" s="29"/>
      <c r="N27" s="29"/>
      <c r="O27" s="10"/>
      <c r="P27" s="9">
        <f t="shared" si="6"/>
        <v>0</v>
      </c>
      <c r="Q27" s="9">
        <f t="shared" si="7"/>
        <v>0</v>
      </c>
      <c r="R27" s="11" t="e">
        <f t="shared" si="8"/>
        <v>#DIV/0!</v>
      </c>
      <c r="S27" s="9" t="e">
        <f t="shared" si="9"/>
        <v>#DIV/0!</v>
      </c>
      <c r="T27" s="9" t="e">
        <f t="shared" si="10"/>
        <v>#DIV/0!</v>
      </c>
      <c r="U27" s="9" t="e">
        <f t="shared" si="11"/>
        <v>#DIV/0!</v>
      </c>
      <c r="V27" s="12" t="e">
        <f t="shared" si="12"/>
        <v>#DIV/0!</v>
      </c>
      <c r="W27" s="14" t="e">
        <f t="shared" si="13"/>
        <v>#DIV/0!</v>
      </c>
      <c r="X27" s="14" t="e">
        <f t="shared" si="2"/>
        <v>#DIV/0!</v>
      </c>
      <c r="Y27" s="30" t="e">
        <f t="shared" si="3"/>
        <v>#DIV/0!</v>
      </c>
      <c r="Z27" s="14">
        <f t="shared" si="4"/>
        <v>0</v>
      </c>
      <c r="AA27" s="14">
        <f t="shared" si="5"/>
        <v>0</v>
      </c>
      <c r="AB27" s="536" t="e">
        <f t="shared" si="14"/>
        <v>#DIV/0!</v>
      </c>
      <c r="AC27" s="29"/>
      <c r="AD27" s="531">
        <f t="shared" si="15"/>
        <v>0</v>
      </c>
      <c r="AE27" s="29"/>
      <c r="AF27" s="29"/>
      <c r="AG27" s="29"/>
      <c r="AH27" s="29"/>
      <c r="AI27" s="29"/>
      <c r="AJ27" s="531">
        <f t="shared" si="16"/>
        <v>0</v>
      </c>
      <c r="AK27" s="29"/>
      <c r="AL27" s="29"/>
      <c r="AM27" s="29"/>
      <c r="AN27" s="29"/>
    </row>
    <row r="28" spans="1:40" s="31" customFormat="1" ht="13">
      <c r="A28" s="7">
        <v>24</v>
      </c>
      <c r="B28" s="8"/>
      <c r="C28" s="27"/>
      <c r="D28" s="27"/>
      <c r="E28" s="27"/>
      <c r="F28" s="27"/>
      <c r="G28" s="28">
        <f t="shared" si="0"/>
        <v>0</v>
      </c>
      <c r="H28" s="29"/>
      <c r="I28" s="29"/>
      <c r="J28" s="29"/>
      <c r="K28" s="9">
        <f t="shared" si="1"/>
        <v>0</v>
      </c>
      <c r="L28" s="29"/>
      <c r="M28" s="29"/>
      <c r="N28" s="29"/>
      <c r="O28" s="10"/>
      <c r="P28" s="9">
        <f t="shared" si="6"/>
        <v>0</v>
      </c>
      <c r="Q28" s="9">
        <f t="shared" si="7"/>
        <v>0</v>
      </c>
      <c r="R28" s="11" t="e">
        <f t="shared" si="8"/>
        <v>#DIV/0!</v>
      </c>
      <c r="S28" s="9" t="e">
        <f t="shared" si="9"/>
        <v>#DIV/0!</v>
      </c>
      <c r="T28" s="9" t="e">
        <f t="shared" si="10"/>
        <v>#DIV/0!</v>
      </c>
      <c r="U28" s="9" t="e">
        <f t="shared" si="11"/>
        <v>#DIV/0!</v>
      </c>
      <c r="V28" s="12" t="e">
        <f t="shared" si="12"/>
        <v>#DIV/0!</v>
      </c>
      <c r="W28" s="14" t="e">
        <f t="shared" si="13"/>
        <v>#DIV/0!</v>
      </c>
      <c r="X28" s="14" t="e">
        <f t="shared" si="2"/>
        <v>#DIV/0!</v>
      </c>
      <c r="Y28" s="30" t="e">
        <f t="shared" si="3"/>
        <v>#DIV/0!</v>
      </c>
      <c r="Z28" s="14">
        <f t="shared" si="4"/>
        <v>0</v>
      </c>
      <c r="AA28" s="14">
        <f t="shared" si="5"/>
        <v>0</v>
      </c>
      <c r="AB28" s="536" t="e">
        <f t="shared" si="14"/>
        <v>#DIV/0!</v>
      </c>
      <c r="AC28" s="29"/>
      <c r="AD28" s="531">
        <f t="shared" si="15"/>
        <v>0</v>
      </c>
      <c r="AE28" s="29"/>
      <c r="AF28" s="29"/>
      <c r="AG28" s="29"/>
      <c r="AH28" s="29"/>
      <c r="AI28" s="29"/>
      <c r="AJ28" s="531">
        <f t="shared" si="16"/>
        <v>0</v>
      </c>
      <c r="AK28" s="29"/>
      <c r="AL28" s="29"/>
      <c r="AM28" s="29"/>
      <c r="AN28" s="29"/>
    </row>
    <row r="29" spans="1:40" s="31" customFormat="1" ht="13">
      <c r="A29" s="7">
        <v>25</v>
      </c>
      <c r="B29" s="8"/>
      <c r="C29" s="27"/>
      <c r="D29" s="27"/>
      <c r="E29" s="27"/>
      <c r="F29" s="27"/>
      <c r="G29" s="28">
        <f t="shared" si="0"/>
        <v>0</v>
      </c>
      <c r="H29" s="29"/>
      <c r="I29" s="29"/>
      <c r="J29" s="29"/>
      <c r="K29" s="9">
        <f t="shared" si="1"/>
        <v>0</v>
      </c>
      <c r="L29" s="29"/>
      <c r="M29" s="29"/>
      <c r="N29" s="29"/>
      <c r="O29" s="10"/>
      <c r="P29" s="9">
        <f t="shared" si="6"/>
        <v>0</v>
      </c>
      <c r="Q29" s="9">
        <f t="shared" si="7"/>
        <v>0</v>
      </c>
      <c r="R29" s="11" t="e">
        <f t="shared" si="8"/>
        <v>#DIV/0!</v>
      </c>
      <c r="S29" s="9" t="e">
        <f t="shared" si="9"/>
        <v>#DIV/0!</v>
      </c>
      <c r="T29" s="9" t="e">
        <f t="shared" si="10"/>
        <v>#DIV/0!</v>
      </c>
      <c r="U29" s="9" t="e">
        <f t="shared" si="11"/>
        <v>#DIV/0!</v>
      </c>
      <c r="V29" s="12" t="e">
        <f t="shared" si="12"/>
        <v>#DIV/0!</v>
      </c>
      <c r="W29" s="14" t="e">
        <f t="shared" si="13"/>
        <v>#DIV/0!</v>
      </c>
      <c r="X29" s="14" t="e">
        <f t="shared" si="2"/>
        <v>#DIV/0!</v>
      </c>
      <c r="Y29" s="30" t="e">
        <f t="shared" si="3"/>
        <v>#DIV/0!</v>
      </c>
      <c r="Z29" s="14">
        <f t="shared" si="4"/>
        <v>0</v>
      </c>
      <c r="AA29" s="14">
        <f t="shared" si="5"/>
        <v>0</v>
      </c>
      <c r="AB29" s="536" t="e">
        <f t="shared" si="14"/>
        <v>#DIV/0!</v>
      </c>
      <c r="AC29" s="29"/>
      <c r="AD29" s="531">
        <f>AE29+AF29+AG29+AH29</f>
        <v>0</v>
      </c>
      <c r="AE29" s="29"/>
      <c r="AF29" s="29"/>
      <c r="AG29" s="29"/>
      <c r="AH29" s="29"/>
      <c r="AI29" s="29"/>
      <c r="AJ29" s="531">
        <f t="shared" si="16"/>
        <v>0</v>
      </c>
      <c r="AK29" s="29"/>
      <c r="AL29" s="29"/>
      <c r="AM29" s="29"/>
      <c r="AN29" s="29"/>
    </row>
    <row r="30" spans="1:40" s="34" customFormat="1" ht="13">
      <c r="A30" s="16"/>
      <c r="B30" s="16" t="s">
        <v>8</v>
      </c>
      <c r="C30" s="32">
        <f t="shared" ref="C30:N30" si="17">SUM(C5:C29)</f>
        <v>0</v>
      </c>
      <c r="D30" s="32">
        <f t="shared" si="17"/>
        <v>0</v>
      </c>
      <c r="E30" s="32">
        <f t="shared" si="17"/>
        <v>0</v>
      </c>
      <c r="F30" s="32">
        <f t="shared" si="17"/>
        <v>0</v>
      </c>
      <c r="G30" s="32">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6"/>
        <v>0</v>
      </c>
      <c r="Q30" s="17">
        <f t="shared" si="7"/>
        <v>0</v>
      </c>
      <c r="R30" s="18" t="e">
        <f t="shared" si="8"/>
        <v>#DIV/0!</v>
      </c>
      <c r="S30" s="17" t="e">
        <f t="shared" si="9"/>
        <v>#DIV/0!</v>
      </c>
      <c r="T30" s="17" t="e">
        <f t="shared" si="10"/>
        <v>#DIV/0!</v>
      </c>
      <c r="U30" s="17" t="e">
        <f t="shared" si="11"/>
        <v>#DIV/0!</v>
      </c>
      <c r="V30" s="19" t="e">
        <f t="shared" si="12"/>
        <v>#DIV/0!</v>
      </c>
      <c r="W30" s="21" t="e">
        <f t="shared" si="13"/>
        <v>#DIV/0!</v>
      </c>
      <c r="X30" s="21" t="e">
        <f t="shared" si="2"/>
        <v>#DIV/0!</v>
      </c>
      <c r="Y30" s="33" t="e">
        <f t="shared" si="3"/>
        <v>#DIV/0!</v>
      </c>
      <c r="Z30" s="21">
        <f t="shared" si="4"/>
        <v>0</v>
      </c>
      <c r="AA30" s="21">
        <f t="shared" si="5"/>
        <v>0</v>
      </c>
      <c r="AB30" s="537" t="e">
        <f>(D30+F30)/G30</f>
        <v>#DIV/0!</v>
      </c>
      <c r="AC30" s="17">
        <f t="shared" ref="AC30:AM30" si="18">SUM(AC5:AC29)</f>
        <v>0</v>
      </c>
      <c r="AD30" s="17">
        <f t="shared" ref="AD30" si="19">SUM(AD5:AD29)</f>
        <v>0</v>
      </c>
      <c r="AE30" s="17">
        <f t="shared" si="18"/>
        <v>0</v>
      </c>
      <c r="AF30" s="17">
        <f t="shared" si="18"/>
        <v>0</v>
      </c>
      <c r="AG30" s="17">
        <f t="shared" si="18"/>
        <v>0</v>
      </c>
      <c r="AH30" s="17">
        <f t="shared" si="18"/>
        <v>0</v>
      </c>
      <c r="AI30" s="17">
        <f t="shared" si="18"/>
        <v>0</v>
      </c>
      <c r="AJ30" s="17">
        <f t="shared" si="18"/>
        <v>0</v>
      </c>
      <c r="AK30" s="17">
        <f t="shared" si="18"/>
        <v>0</v>
      </c>
      <c r="AL30" s="17">
        <f t="shared" si="18"/>
        <v>0</v>
      </c>
      <c r="AM30" s="17">
        <f t="shared" si="18"/>
        <v>0</v>
      </c>
      <c r="AN30" s="17">
        <f t="shared" ref="AN30" si="20">SUM(AN5:AN29)</f>
        <v>0</v>
      </c>
    </row>
  </sheetData>
  <sheetProtection algorithmName="SHA-512" hashValue="FxcwOcB/kJSqH65CF+hkroit9m2zAQ1yZFZtqhmg2hwSJDUqM9zqDSbwmmSA4ljuKSK0L72lTb1Dqg+f2OCHCA==" saltValue="JTlLvjfQD0ljCCnrmZzFZA==" spinCount="100000" sheet="1" formatCells="0" formatColumns="0" formatRows="0"/>
  <mergeCells count="4">
    <mergeCell ref="A2:H2"/>
    <mergeCell ref="AD3:AI3"/>
    <mergeCell ref="AJ3:AN3"/>
    <mergeCell ref="AB3:AC3"/>
  </mergeCells>
  <pageMargins left="0" right="0" top="0" bottom="0" header="0.51180555555555496" footer="0.51180555555555496"/>
  <pageSetup paperSize="9" scale="70" firstPageNumber="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3:AMK27"/>
  <sheetViews>
    <sheetView zoomScaleNormal="10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398" t="s">
        <v>107</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8.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56">
      <c r="A7" s="268">
        <v>1</v>
      </c>
      <c r="B7" s="405" t="s">
        <v>301</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4">
      <c r="A8" s="268">
        <v>2</v>
      </c>
      <c r="B8" s="427"/>
      <c r="C8" s="406"/>
      <c r="D8" s="407">
        <f t="shared" si="0"/>
        <v>0</v>
      </c>
      <c r="E8" s="336">
        <f t="shared" si="1"/>
        <v>0</v>
      </c>
      <c r="F8" s="340"/>
      <c r="G8" s="193">
        <f t="shared" si="2"/>
        <v>0</v>
      </c>
      <c r="H8" s="408"/>
      <c r="I8" s="193">
        <f t="shared" si="3"/>
        <v>0</v>
      </c>
      <c r="J8" s="408"/>
      <c r="K8" s="193">
        <f t="shared" si="4"/>
        <v>0</v>
      </c>
      <c r="L8" s="408"/>
      <c r="M8" s="371">
        <f t="shared" si="5"/>
        <v>0</v>
      </c>
    </row>
    <row r="9" spans="1:13" ht="14">
      <c r="A9" s="270">
        <v>3</v>
      </c>
      <c r="B9" s="409"/>
      <c r="C9" s="406"/>
      <c r="D9" s="407">
        <f t="shared" si="0"/>
        <v>0</v>
      </c>
      <c r="E9" s="336">
        <f t="shared" si="1"/>
        <v>0</v>
      </c>
      <c r="F9" s="340"/>
      <c r="G9" s="193">
        <f t="shared" si="2"/>
        <v>0</v>
      </c>
      <c r="H9" s="408"/>
      <c r="I9" s="193">
        <f t="shared" si="3"/>
        <v>0</v>
      </c>
      <c r="J9" s="408"/>
      <c r="K9" s="193">
        <f t="shared" si="4"/>
        <v>0</v>
      </c>
      <c r="L9" s="408"/>
      <c r="M9" s="371">
        <f t="shared" si="5"/>
        <v>0</v>
      </c>
    </row>
    <row r="10" spans="1:13" ht="14">
      <c r="A10" s="268">
        <v>4</v>
      </c>
      <c r="B10" s="515"/>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13"/>
      <c r="C16" s="516"/>
      <c r="D16" s="496">
        <f t="shared" si="0"/>
        <v>0</v>
      </c>
      <c r="E16" s="517">
        <f t="shared" si="1"/>
        <v>0</v>
      </c>
      <c r="F16" s="518"/>
      <c r="G16" s="418">
        <f t="shared" si="2"/>
        <v>0</v>
      </c>
      <c r="H16" s="419"/>
      <c r="I16" s="418">
        <f t="shared" si="3"/>
        <v>0</v>
      </c>
      <c r="J16" s="419"/>
      <c r="K16" s="418">
        <f t="shared" si="4"/>
        <v>0</v>
      </c>
      <c r="L16" s="419"/>
      <c r="M16" s="519">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3" ht="26">
      <c r="B18" s="627" t="s">
        <v>668</v>
      </c>
    </row>
    <row r="19" spans="1:13">
      <c r="B19" s="80"/>
      <c r="C19" s="80"/>
    </row>
    <row r="20" spans="1:13" s="31" customFormat="1">
      <c r="A20" s="31" t="str">
        <f>'ūdens bilance'!B25</f>
        <v>Datums: __.__.202_</v>
      </c>
      <c r="G20" s="24"/>
      <c r="H20" s="60"/>
      <c r="I20" s="60"/>
    </row>
    <row r="21" spans="1:13" s="31" customFormat="1">
      <c r="B21" s="61"/>
      <c r="G21" s="24"/>
      <c r="H21" s="41"/>
      <c r="I21" s="41"/>
    </row>
    <row r="22" spans="1:13" s="31" customFormat="1">
      <c r="A22" s="31" t="s">
        <v>51</v>
      </c>
      <c r="G22" s="24"/>
      <c r="H22" s="41"/>
      <c r="I22" s="41"/>
    </row>
    <row r="23" spans="1:13" s="31" customFormat="1">
      <c r="A23" s="42" t="str">
        <f>'ūdens bilance'!B28</f>
        <v>kas tiesīga pārstāvēt Komersantu _________________________________ Vārds Uzvārds</v>
      </c>
      <c r="B23" s="42"/>
      <c r="C23" s="42"/>
      <c r="G23" s="24"/>
      <c r="H23" s="41"/>
      <c r="I23" s="41"/>
    </row>
    <row r="24" spans="1:13" s="31" customFormat="1">
      <c r="B24" s="62" t="s">
        <v>149</v>
      </c>
      <c r="G24" s="24"/>
      <c r="H24" s="41"/>
      <c r="I24" s="41"/>
    </row>
    <row r="27" spans="1:13" ht="56">
      <c r="A27" s="63"/>
      <c r="B27" s="520" t="s">
        <v>302</v>
      </c>
    </row>
  </sheetData>
  <sheetProtection algorithmName="SHA-512" hashValue="W1BmUUjxSABQQtN2YJ83b90C+gZU18H6M2u8VZLX7LO5TI4CB8sSm7VK0U5nMrIbp8yIUJHhy9Lybe0iZC+onA==" saltValue="Fk0tdBtUE33CwYf1uOqquQ=="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3:AMK27"/>
  <sheetViews>
    <sheetView zoomScaleNormal="10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398" t="s">
        <v>109</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6.2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56">
      <c r="A7" s="268">
        <v>1</v>
      </c>
      <c r="B7" s="405" t="s">
        <v>303</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4">
      <c r="A8" s="268">
        <v>2</v>
      </c>
      <c r="B8" s="427"/>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70">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4">
      <c r="A10" s="268">
        <v>4</v>
      </c>
      <c r="B10" s="427"/>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13"/>
      <c r="C16" s="516"/>
      <c r="D16" s="496">
        <f t="shared" si="0"/>
        <v>0</v>
      </c>
      <c r="E16" s="517">
        <f t="shared" si="1"/>
        <v>0</v>
      </c>
      <c r="F16" s="518"/>
      <c r="G16" s="418">
        <f t="shared" si="2"/>
        <v>0</v>
      </c>
      <c r="H16" s="419"/>
      <c r="I16" s="418">
        <f t="shared" si="3"/>
        <v>0</v>
      </c>
      <c r="J16" s="419"/>
      <c r="K16" s="418">
        <f t="shared" si="4"/>
        <v>0</v>
      </c>
      <c r="L16" s="419"/>
      <c r="M16" s="519">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3" ht="52">
      <c r="B18" s="627" t="s">
        <v>604</v>
      </c>
    </row>
    <row r="19" spans="1:13">
      <c r="B19" s="80"/>
      <c r="C19" s="80"/>
    </row>
    <row r="20" spans="1:13" s="31" customFormat="1">
      <c r="A20" s="31" t="str">
        <f>'ūdens bilance'!B25</f>
        <v>Datums: __.__.202_</v>
      </c>
      <c r="G20" s="24"/>
      <c r="H20" s="60"/>
      <c r="I20" s="60"/>
    </row>
    <row r="21" spans="1:13" s="31" customFormat="1">
      <c r="B21" s="61"/>
      <c r="G21" s="24"/>
      <c r="H21" s="41"/>
      <c r="I21" s="41"/>
    </row>
    <row r="22" spans="1:13" s="31" customFormat="1">
      <c r="A22" s="31" t="s">
        <v>51</v>
      </c>
      <c r="G22" s="24"/>
      <c r="H22" s="41"/>
      <c r="I22" s="41"/>
    </row>
    <row r="23" spans="1:13" s="31" customFormat="1">
      <c r="A23" s="42" t="str">
        <f>'ūdens bilance'!B28</f>
        <v>kas tiesīga pārstāvēt Komersantu _________________________________ Vārds Uzvārds</v>
      </c>
      <c r="B23" s="42"/>
      <c r="C23" s="42"/>
      <c r="G23" s="24"/>
      <c r="H23" s="41"/>
      <c r="I23" s="41"/>
    </row>
    <row r="24" spans="1:13" s="31" customFormat="1">
      <c r="B24" s="62" t="s">
        <v>149</v>
      </c>
      <c r="G24" s="24"/>
      <c r="H24" s="41"/>
      <c r="I24" s="41"/>
    </row>
    <row r="27" spans="1:13" ht="70">
      <c r="A27" s="63"/>
      <c r="B27" s="497" t="s">
        <v>304</v>
      </c>
    </row>
  </sheetData>
  <sheetProtection algorithmName="SHA-512" hashValue="rJEalICSvTMKewZrtuYz3s9DkKP7798Xf7bSNYhm8GldJC7fZ7smcR/rEQwaCCy4YwXXrDmT3GYOU3O4B8J43w==" saltValue="QmEStD18ToWb337sL8Yulw=="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3:AMK27"/>
  <sheetViews>
    <sheetView zoomScaleNormal="10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398" t="s">
        <v>111</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30"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45" customHeight="1">
      <c r="A7" s="268">
        <v>1</v>
      </c>
      <c r="B7" s="405" t="s">
        <v>305</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5" customHeight="1">
      <c r="A8" s="268">
        <v>2</v>
      </c>
      <c r="B8" s="427"/>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70">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521"/>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13"/>
      <c r="C16" s="516"/>
      <c r="D16" s="496">
        <f t="shared" si="0"/>
        <v>0</v>
      </c>
      <c r="E16" s="517">
        <f t="shared" si="1"/>
        <v>0</v>
      </c>
      <c r="F16" s="518"/>
      <c r="G16" s="418">
        <f t="shared" si="2"/>
        <v>0</v>
      </c>
      <c r="H16" s="419"/>
      <c r="I16" s="418">
        <f t="shared" si="3"/>
        <v>0</v>
      </c>
      <c r="J16" s="419"/>
      <c r="K16" s="418">
        <f t="shared" si="4"/>
        <v>0</v>
      </c>
      <c r="L16" s="419"/>
      <c r="M16" s="519">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3" ht="52">
      <c r="B18" s="627" t="s">
        <v>604</v>
      </c>
    </row>
    <row r="19" spans="1:13">
      <c r="B19" s="80"/>
      <c r="C19" s="80"/>
    </row>
    <row r="20" spans="1:13" s="31" customFormat="1">
      <c r="A20" s="31" t="str">
        <f>'ūdens bilance'!B25</f>
        <v>Datums: __.__.202_</v>
      </c>
      <c r="G20" s="24"/>
      <c r="H20" s="60"/>
      <c r="I20" s="60"/>
    </row>
    <row r="21" spans="1:13" s="31" customFormat="1">
      <c r="B21" s="61"/>
      <c r="G21" s="24"/>
      <c r="H21" s="41"/>
      <c r="I21" s="41"/>
    </row>
    <row r="22" spans="1:13" s="31" customFormat="1">
      <c r="A22" s="31" t="s">
        <v>51</v>
      </c>
      <c r="G22" s="24"/>
      <c r="H22" s="41"/>
      <c r="I22" s="41"/>
    </row>
    <row r="23" spans="1:13" s="31" customFormat="1">
      <c r="A23" s="42" t="str">
        <f>'ūdens bilance'!B28</f>
        <v>kas tiesīga pārstāvēt Komersantu _________________________________ Vārds Uzvārds</v>
      </c>
      <c r="B23" s="42"/>
      <c r="C23" s="42"/>
      <c r="G23" s="24"/>
      <c r="H23" s="41"/>
      <c r="I23" s="41"/>
    </row>
    <row r="24" spans="1:13" s="31" customFormat="1">
      <c r="B24" s="62" t="s">
        <v>149</v>
      </c>
      <c r="G24" s="24"/>
      <c r="H24" s="41"/>
      <c r="I24" s="41"/>
    </row>
    <row r="27" spans="1:13" ht="89.25" customHeight="1">
      <c r="A27" s="63"/>
      <c r="B27" s="497" t="s">
        <v>306</v>
      </c>
    </row>
  </sheetData>
  <sheetProtection algorithmName="SHA-512" hashValue="1cvC/NX2OWDrAfA52pgxGyAg88txe3LF2RXnZcCE2kmIur7TFJ0L1vRTI1CBAfcrXR0cfWqUAim/1HnD39Gc1A==" saltValue="rNUGJ6vR059OXx+teuunS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3:AMK26"/>
  <sheetViews>
    <sheetView zoomScaleNormal="10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398" t="s">
        <v>113</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8.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45.75" customHeight="1">
      <c r="A7" s="268">
        <v>1</v>
      </c>
      <c r="B7" s="405" t="s">
        <v>307</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30" customHeight="1">
      <c r="A8" s="268">
        <v>2</v>
      </c>
      <c r="B8" s="427"/>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70">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346"/>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13"/>
      <c r="C16" s="516"/>
      <c r="D16" s="496">
        <f t="shared" si="0"/>
        <v>0</v>
      </c>
      <c r="E16" s="517">
        <f t="shared" si="1"/>
        <v>0</v>
      </c>
      <c r="F16" s="518"/>
      <c r="G16" s="418">
        <f t="shared" si="2"/>
        <v>0</v>
      </c>
      <c r="H16" s="419"/>
      <c r="I16" s="418">
        <f t="shared" si="3"/>
        <v>0</v>
      </c>
      <c r="J16" s="419"/>
      <c r="K16" s="418">
        <f t="shared" si="4"/>
        <v>0</v>
      </c>
      <c r="L16" s="419"/>
      <c r="M16" s="519">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3" ht="52">
      <c r="B18" s="627" t="s">
        <v>604</v>
      </c>
    </row>
    <row r="19" spans="1:13" s="31" customFormat="1">
      <c r="A19" s="31" t="str">
        <f>'ūdens bilance'!B25</f>
        <v>Datums: __.__.202_</v>
      </c>
      <c r="G19" s="24"/>
      <c r="H19" s="60"/>
      <c r="I19" s="60"/>
    </row>
    <row r="20" spans="1:13" s="31" customFormat="1">
      <c r="B20" s="61"/>
      <c r="G20" s="24"/>
      <c r="H20" s="41"/>
      <c r="I20" s="41"/>
    </row>
    <row r="21" spans="1:13" s="31" customFormat="1">
      <c r="A21" s="31" t="s">
        <v>51</v>
      </c>
      <c r="G21" s="24"/>
      <c r="H21" s="41"/>
      <c r="I21" s="41"/>
    </row>
    <row r="22" spans="1:13" s="31" customFormat="1">
      <c r="A22" s="42" t="str">
        <f>'ūdens bilance'!B28</f>
        <v>kas tiesīga pārstāvēt Komersantu _________________________________ Vārds Uzvārds</v>
      </c>
      <c r="B22" s="42"/>
      <c r="C22" s="42"/>
      <c r="G22" s="24"/>
      <c r="H22" s="41"/>
      <c r="I22" s="41"/>
    </row>
    <row r="23" spans="1:13" s="31" customFormat="1">
      <c r="B23" s="62" t="s">
        <v>149</v>
      </c>
      <c r="G23" s="24"/>
      <c r="H23" s="41"/>
      <c r="I23" s="41"/>
    </row>
    <row r="26" spans="1:13" ht="89.25" customHeight="1">
      <c r="A26" s="63"/>
      <c r="B26" s="497" t="s">
        <v>308</v>
      </c>
    </row>
  </sheetData>
  <sheetProtection algorithmName="SHA-512" hashValue="6sP3czu0RyKhuSkCPLs5iov8hffMqU7dvOT0OFZHUh9yExHa58hJpcXWnsLea+F+bXR4IeFgwQnfdNqwGJL+rQ==" saltValue="ujkZf+FQtXPLvMzHNfC7NA=="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3:AMK26"/>
  <sheetViews>
    <sheetView zoomScaleNormal="10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398" t="s">
        <v>115</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7.7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63" customHeight="1">
      <c r="A7" s="268">
        <v>1</v>
      </c>
      <c r="B7" s="405" t="s">
        <v>309</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5" customHeight="1">
      <c r="A8" s="268">
        <v>2</v>
      </c>
      <c r="B8" s="409"/>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70">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346"/>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13"/>
      <c r="C16" s="516"/>
      <c r="D16" s="496">
        <f t="shared" si="0"/>
        <v>0</v>
      </c>
      <c r="E16" s="517">
        <f t="shared" si="1"/>
        <v>0</v>
      </c>
      <c r="F16" s="518"/>
      <c r="G16" s="418">
        <f t="shared" si="2"/>
        <v>0</v>
      </c>
      <c r="H16" s="419"/>
      <c r="I16" s="418">
        <f t="shared" si="3"/>
        <v>0</v>
      </c>
      <c r="J16" s="419"/>
      <c r="K16" s="418">
        <f t="shared" si="4"/>
        <v>0</v>
      </c>
      <c r="L16" s="419"/>
      <c r="M16" s="519">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3" ht="52">
      <c r="B18" s="627" t="s">
        <v>604</v>
      </c>
    </row>
    <row r="19" spans="1:13" s="31" customFormat="1">
      <c r="A19" s="31" t="str">
        <f>'ūdens bilance'!B25</f>
        <v>Datums: __.__.202_</v>
      </c>
      <c r="G19" s="24"/>
      <c r="H19" s="60"/>
      <c r="I19" s="60"/>
    </row>
    <row r="20" spans="1:13" s="31" customFormat="1">
      <c r="B20" s="61"/>
      <c r="G20" s="24"/>
      <c r="H20" s="41"/>
      <c r="I20" s="41"/>
    </row>
    <row r="21" spans="1:13" s="31" customFormat="1">
      <c r="A21" s="31" t="s">
        <v>51</v>
      </c>
      <c r="G21" s="24"/>
      <c r="H21" s="41"/>
      <c r="I21" s="41"/>
    </row>
    <row r="22" spans="1:13" s="31" customFormat="1">
      <c r="A22" s="42" t="str">
        <f>'ūdens bilance'!B28</f>
        <v>kas tiesīga pārstāvēt Komersantu _________________________________ Vārds Uzvārds</v>
      </c>
      <c r="B22" s="42"/>
      <c r="C22" s="42"/>
      <c r="G22" s="24"/>
      <c r="H22" s="41"/>
      <c r="I22" s="41"/>
    </row>
    <row r="23" spans="1:13" s="31" customFormat="1">
      <c r="B23" s="62" t="s">
        <v>149</v>
      </c>
      <c r="G23" s="24"/>
      <c r="H23" s="41"/>
      <c r="I23" s="41"/>
    </row>
    <row r="26" spans="1:13" ht="62.25" customHeight="1">
      <c r="A26" s="63"/>
      <c r="B26" s="497" t="s">
        <v>310</v>
      </c>
    </row>
  </sheetData>
  <sheetProtection algorithmName="SHA-512" hashValue="nCY1DjQPgLrKez/0GAHaTuBvl5HCp17nFFu/H6m/hFSCTirERRJXWwP3QOPlt/VKt3+X/Kgo9hIN/1phrK9Fww==" saltValue="EEAWk7QOFoClix04FcRbo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3:AMK27"/>
  <sheetViews>
    <sheetView zoomScaleNormal="10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398" t="s">
        <v>117</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8.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45.75" customHeight="1">
      <c r="A7" s="268">
        <v>1</v>
      </c>
      <c r="B7" s="429" t="s">
        <v>311</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33" customHeight="1">
      <c r="A8" s="268">
        <v>2</v>
      </c>
      <c r="B8" s="427"/>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70">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346"/>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13"/>
      <c r="C16" s="414"/>
      <c r="D16" s="415">
        <f t="shared" si="0"/>
        <v>0</v>
      </c>
      <c r="E16" s="416">
        <f t="shared" si="1"/>
        <v>0</v>
      </c>
      <c r="F16" s="417"/>
      <c r="G16" s="420">
        <f t="shared" si="2"/>
        <v>0</v>
      </c>
      <c r="H16" s="419"/>
      <c r="I16" s="420">
        <f t="shared" si="3"/>
        <v>0</v>
      </c>
      <c r="J16" s="419"/>
      <c r="K16" s="420">
        <f t="shared" si="4"/>
        <v>0</v>
      </c>
      <c r="L16" s="419"/>
      <c r="M16" s="421">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3" ht="52">
      <c r="B18" s="627" t="s">
        <v>604</v>
      </c>
    </row>
    <row r="19" spans="1:13">
      <c r="B19" s="80"/>
      <c r="C19" s="80"/>
    </row>
    <row r="20" spans="1:13" s="31" customFormat="1">
      <c r="A20" s="31" t="str">
        <f>'ūdens bilance'!B25</f>
        <v>Datums: __.__.202_</v>
      </c>
      <c r="G20" s="24"/>
      <c r="H20" s="60"/>
      <c r="I20" s="60"/>
    </row>
    <row r="21" spans="1:13" s="31" customFormat="1">
      <c r="B21" s="61"/>
      <c r="G21" s="24"/>
      <c r="H21" s="41"/>
      <c r="I21" s="41"/>
    </row>
    <row r="22" spans="1:13" s="31" customFormat="1">
      <c r="A22" s="31" t="s">
        <v>51</v>
      </c>
      <c r="G22" s="24"/>
      <c r="H22" s="41"/>
      <c r="I22" s="41"/>
    </row>
    <row r="23" spans="1:13" s="31" customFormat="1">
      <c r="A23" s="42" t="str">
        <f>'ūdens bilance'!B28</f>
        <v>kas tiesīga pārstāvēt Komersantu _________________________________ Vārds Uzvārds</v>
      </c>
      <c r="B23" s="42"/>
      <c r="C23" s="42"/>
      <c r="G23" s="24"/>
      <c r="H23" s="41"/>
      <c r="I23" s="41"/>
    </row>
    <row r="24" spans="1:13" s="31" customFormat="1">
      <c r="B24" s="62" t="s">
        <v>149</v>
      </c>
      <c r="G24" s="24"/>
      <c r="H24" s="41"/>
      <c r="I24" s="41"/>
    </row>
    <row r="25" spans="1:13" s="31" customFormat="1">
      <c r="B25" s="62"/>
      <c r="G25" s="24"/>
      <c r="H25" s="41"/>
      <c r="I25" s="41"/>
    </row>
    <row r="27" spans="1:13" ht="98">
      <c r="A27" s="63"/>
      <c r="B27" s="497" t="s">
        <v>312</v>
      </c>
    </row>
  </sheetData>
  <sheetProtection algorithmName="SHA-512" hashValue="uihCKlq2Yg2mMwJlhBbREc9w7qlGLHDsxuZW8GRsS97FCI61gCJYImOlRKlwESEoDdKHz589Uhsa0a4KQI+IGw==" saltValue="UdpNWuUodOsnClQ71sjw9w==" spinCount="100000" sheet="1" objects="1" scenarios="1" formatCell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3:AMK27"/>
  <sheetViews>
    <sheetView zoomScaleNormal="10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431" t="s">
        <v>119</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8.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56">
      <c r="A7" s="268">
        <v>1</v>
      </c>
      <c r="B7" s="405" t="s">
        <v>313</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4">
      <c r="A8" s="268">
        <v>2</v>
      </c>
      <c r="B8" s="427"/>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70">
        <v>3</v>
      </c>
      <c r="B9" s="409"/>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346"/>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13"/>
      <c r="C16" s="516"/>
      <c r="D16" s="496">
        <f t="shared" si="0"/>
        <v>0</v>
      </c>
      <c r="E16" s="517">
        <f t="shared" si="1"/>
        <v>0</v>
      </c>
      <c r="F16" s="518"/>
      <c r="G16" s="418">
        <f t="shared" si="2"/>
        <v>0</v>
      </c>
      <c r="H16" s="419"/>
      <c r="I16" s="418">
        <f t="shared" si="3"/>
        <v>0</v>
      </c>
      <c r="J16" s="419"/>
      <c r="K16" s="418">
        <f t="shared" si="4"/>
        <v>0</v>
      </c>
      <c r="L16" s="419"/>
      <c r="M16" s="519">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3" ht="52">
      <c r="B18" s="627" t="s">
        <v>669</v>
      </c>
    </row>
    <row r="19" spans="1:13">
      <c r="B19" s="80"/>
      <c r="C19" s="80"/>
    </row>
    <row r="20" spans="1:13" s="31" customFormat="1">
      <c r="A20" s="31" t="str">
        <f>'ūdens bilance'!B25</f>
        <v>Datums: __.__.202_</v>
      </c>
      <c r="G20" s="24"/>
      <c r="H20" s="60"/>
      <c r="I20" s="60"/>
    </row>
    <row r="21" spans="1:13" s="31" customFormat="1">
      <c r="B21" s="61"/>
      <c r="G21" s="24"/>
      <c r="H21" s="41"/>
      <c r="I21" s="41"/>
    </row>
    <row r="22" spans="1:13" s="31" customFormat="1">
      <c r="A22" s="31" t="s">
        <v>51</v>
      </c>
      <c r="G22" s="24"/>
      <c r="H22" s="41"/>
      <c r="I22" s="41"/>
    </row>
    <row r="23" spans="1:13" s="31" customFormat="1">
      <c r="A23" s="42" t="str">
        <f>'ūdens bilance'!B28</f>
        <v>kas tiesīga pārstāvēt Komersantu _________________________________ Vārds Uzvārds</v>
      </c>
      <c r="B23" s="42"/>
      <c r="C23" s="42"/>
      <c r="G23" s="24"/>
      <c r="H23" s="41"/>
      <c r="I23" s="41"/>
    </row>
    <row r="24" spans="1:13" s="31" customFormat="1">
      <c r="B24" s="62" t="s">
        <v>149</v>
      </c>
      <c r="G24" s="24"/>
      <c r="H24" s="41"/>
      <c r="I24" s="41"/>
    </row>
    <row r="25" spans="1:13" s="31" customFormat="1">
      <c r="B25" s="62"/>
      <c r="G25" s="24"/>
      <c r="H25" s="24"/>
      <c r="I25" s="24"/>
      <c r="J25" s="24"/>
      <c r="K25" s="24"/>
      <c r="L25" s="24"/>
      <c r="M25" s="24"/>
    </row>
    <row r="27" spans="1:13" ht="56">
      <c r="A27" s="63"/>
      <c r="B27" s="497" t="s">
        <v>314</v>
      </c>
    </row>
  </sheetData>
  <sheetProtection algorithmName="SHA-512" hashValue="/GZfYJZ+1AAqXu/GR+31+T6OYNsCw87NuBXQUlJoN4rENTSWW8zp9arE9b1CD+SOjTQaLUu6KUl/VAXcxoKlBQ==" saltValue="Fy00AwOhMjm6EXCZsrgZMQ=="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3:AMK27"/>
  <sheetViews>
    <sheetView zoomScaleNormal="10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398" t="s">
        <v>121</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7.7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42">
      <c r="A7" s="268">
        <v>1</v>
      </c>
      <c r="B7" s="405" t="s">
        <v>315</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4">
      <c r="A8" s="268">
        <v>2</v>
      </c>
      <c r="B8" s="522"/>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70">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346"/>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13"/>
      <c r="C16" s="414"/>
      <c r="D16" s="415">
        <f t="shared" si="0"/>
        <v>0</v>
      </c>
      <c r="E16" s="416">
        <f t="shared" si="1"/>
        <v>0</v>
      </c>
      <c r="F16" s="417"/>
      <c r="G16" s="420">
        <f t="shared" si="2"/>
        <v>0</v>
      </c>
      <c r="H16" s="419"/>
      <c r="I16" s="420">
        <f t="shared" si="3"/>
        <v>0</v>
      </c>
      <c r="J16" s="419"/>
      <c r="K16" s="420">
        <f t="shared" si="4"/>
        <v>0</v>
      </c>
      <c r="L16" s="419"/>
      <c r="M16" s="421">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3" ht="52">
      <c r="B18" s="627" t="s">
        <v>604</v>
      </c>
    </row>
    <row r="19" spans="1:13">
      <c r="B19" s="80"/>
      <c r="C19" s="80"/>
    </row>
    <row r="20" spans="1:13" s="31" customFormat="1">
      <c r="A20" s="31" t="str">
        <f>'ūdens bilance'!B25</f>
        <v>Datums: __.__.202_</v>
      </c>
      <c r="G20" s="24"/>
      <c r="H20" s="60"/>
      <c r="I20" s="60"/>
    </row>
    <row r="21" spans="1:13" s="31" customFormat="1">
      <c r="B21" s="61"/>
      <c r="G21" s="24"/>
      <c r="H21" s="41"/>
      <c r="I21" s="41"/>
    </row>
    <row r="22" spans="1:13" s="31" customFormat="1">
      <c r="A22" s="31" t="s">
        <v>51</v>
      </c>
      <c r="G22" s="24"/>
      <c r="H22" s="41"/>
      <c r="I22" s="41"/>
    </row>
    <row r="23" spans="1:13" s="31" customFormat="1">
      <c r="A23" s="42" t="str">
        <f>'ūdens bilance'!B28</f>
        <v>kas tiesīga pārstāvēt Komersantu _________________________________ Vārds Uzvārds</v>
      </c>
      <c r="B23" s="42"/>
      <c r="C23" s="42"/>
      <c r="G23" s="24"/>
      <c r="H23" s="41"/>
      <c r="I23" s="41"/>
    </row>
    <row r="24" spans="1:13" s="31" customFormat="1">
      <c r="B24" s="62" t="s">
        <v>149</v>
      </c>
      <c r="G24" s="24"/>
      <c r="H24" s="41"/>
      <c r="I24" s="41"/>
    </row>
    <row r="27" spans="1:13" ht="56">
      <c r="A27" s="63"/>
      <c r="B27" s="497" t="s">
        <v>316</v>
      </c>
    </row>
  </sheetData>
  <sheetProtection algorithmName="SHA-512" hashValue="ciARtX7blPzj0klzys/QGLvBA1csVdnWJCPmabgI+IYoQKYz1R5SQIwXnFOyW6XAA8jQqNu5WkscNAVjrwzfGQ==" saltValue="Swqex5FDmsZr/21ivhfLzA=="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FE5C-73D8-4521-A738-2B36E328D313}">
  <sheetPr>
    <pageSetUpPr fitToPage="1"/>
  </sheetPr>
  <dimension ref="A3:AMK53"/>
  <sheetViews>
    <sheetView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ols>
  <sheetData>
    <row r="3" spans="1:13" ht="20.5" thickBot="1">
      <c r="A3" s="398" t="s">
        <v>448</v>
      </c>
      <c r="C3" s="494"/>
      <c r="D3" s="494"/>
      <c r="E3" s="494"/>
      <c r="F3" s="495"/>
    </row>
    <row r="4" spans="1:13" ht="32.25" customHeight="1" thickBot="1">
      <c r="A4" s="731"/>
      <c r="B4" s="764" t="s">
        <v>188</v>
      </c>
      <c r="C4" s="733" t="s">
        <v>62</v>
      </c>
      <c r="D4" s="733" t="s">
        <v>236</v>
      </c>
      <c r="E4" s="733"/>
      <c r="F4" s="733" t="s">
        <v>189</v>
      </c>
      <c r="G4" s="733"/>
      <c r="H4" s="733"/>
      <c r="I4" s="733"/>
      <c r="J4" s="733"/>
      <c r="K4" s="733"/>
      <c r="L4" s="733"/>
      <c r="M4" s="733"/>
    </row>
    <row r="5" spans="1:13" ht="27.75" customHeight="1" thickBo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544" t="s">
        <v>152</v>
      </c>
      <c r="G6" s="403" t="s">
        <v>151</v>
      </c>
      <c r="H6" s="543" t="s">
        <v>152</v>
      </c>
      <c r="I6" s="403" t="s">
        <v>151</v>
      </c>
      <c r="J6" s="543" t="s">
        <v>152</v>
      </c>
      <c r="K6" s="403" t="s">
        <v>151</v>
      </c>
      <c r="L6" s="543" t="s">
        <v>152</v>
      </c>
      <c r="M6" s="404" t="s">
        <v>151</v>
      </c>
    </row>
    <row r="7" spans="1:13" ht="42">
      <c r="A7" s="268">
        <v>1</v>
      </c>
      <c r="B7" s="405" t="s">
        <v>670</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4">
      <c r="A8" s="268">
        <v>2</v>
      </c>
      <c r="B8" s="522"/>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70">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346"/>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thickBot="1">
      <c r="A16" s="268">
        <v>10</v>
      </c>
      <c r="B16" s="413"/>
      <c r="C16" s="414"/>
      <c r="D16" s="415">
        <f t="shared" si="0"/>
        <v>0</v>
      </c>
      <c r="E16" s="416">
        <f t="shared" si="1"/>
        <v>0</v>
      </c>
      <c r="F16" s="417"/>
      <c r="G16" s="420">
        <f t="shared" si="2"/>
        <v>0</v>
      </c>
      <c r="H16" s="419"/>
      <c r="I16" s="420">
        <f t="shared" si="3"/>
        <v>0</v>
      </c>
      <c r="J16" s="419"/>
      <c r="K16" s="420">
        <f t="shared" si="4"/>
        <v>0</v>
      </c>
      <c r="L16" s="419"/>
      <c r="M16" s="421">
        <f t="shared" si="5"/>
        <v>0</v>
      </c>
    </row>
    <row r="17" spans="1:1025" ht="15" customHeight="1" thickTop="1" thickBo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9" spans="1:1025">
      <c r="B19" s="81"/>
      <c r="C19" s="81"/>
      <c r="H19" s="799"/>
      <c r="I19" s="799"/>
      <c r="J19" s="799"/>
      <c r="K19" s="799"/>
      <c r="L19" s="799"/>
      <c r="M19" s="799"/>
      <c r="AMI19"/>
      <c r="AMJ19"/>
      <c r="AMK19"/>
    </row>
    <row r="20" spans="1:1025" s="31" customFormat="1" ht="38.25" customHeight="1">
      <c r="A20" s="31" t="str">
        <f>'ūdens bilance'!B25</f>
        <v>Datums: __.__.202_</v>
      </c>
      <c r="H20" s="660"/>
      <c r="I20" s="800"/>
      <c r="J20" s="800"/>
      <c r="K20" s="800"/>
      <c r="L20" s="661"/>
      <c r="M20" s="662"/>
    </row>
    <row r="21" spans="1:1025" s="31" customFormat="1" ht="12.75" customHeight="1">
      <c r="B21" s="61"/>
      <c r="L21" s="660"/>
      <c r="M21" s="660"/>
    </row>
    <row r="22" spans="1:1025" s="31" customFormat="1">
      <c r="A22" s="31" t="s">
        <v>51</v>
      </c>
      <c r="L22" s="660"/>
      <c r="M22" s="660"/>
    </row>
    <row r="23" spans="1:1025" s="31" customFormat="1">
      <c r="A23" s="42" t="str">
        <f>'ūdens bilance'!B28</f>
        <v>kas tiesīga pārstāvēt Komersantu _________________________________ Vārds Uzvārds</v>
      </c>
      <c r="B23" s="42"/>
      <c r="C23" s="42"/>
      <c r="L23" s="660"/>
      <c r="M23" s="660"/>
    </row>
    <row r="24" spans="1:1025" s="31" customFormat="1" ht="12.75" customHeight="1">
      <c r="B24" s="62" t="s">
        <v>149</v>
      </c>
      <c r="L24" s="660"/>
      <c r="M24" s="660"/>
    </row>
    <row r="25" spans="1:1025" s="24" customFormat="1">
      <c r="A25" s="31"/>
      <c r="B25" s="31"/>
      <c r="C25" s="31"/>
      <c r="D25" s="31"/>
      <c r="E25" s="31"/>
      <c r="F25" s="31"/>
      <c r="H25" s="31"/>
      <c r="I25" s="31"/>
      <c r="J25" s="31"/>
      <c r="K25" s="31"/>
      <c r="L25" s="660"/>
      <c r="M25" s="660"/>
    </row>
    <row r="26" spans="1:1025" s="24" customFormat="1">
      <c r="A26" s="31"/>
      <c r="B26" s="31"/>
      <c r="C26" s="31"/>
      <c r="D26" s="31"/>
      <c r="E26" s="31"/>
      <c r="F26" s="31"/>
      <c r="H26" s="31"/>
      <c r="I26" s="31"/>
      <c r="J26" s="31"/>
      <c r="K26" s="31"/>
      <c r="L26" s="660"/>
      <c r="M26" s="660"/>
    </row>
    <row r="27" spans="1:1025" s="24" customFormat="1">
      <c r="A27" s="31"/>
      <c r="B27" s="31"/>
      <c r="C27" s="31"/>
      <c r="D27" s="31"/>
      <c r="E27" s="31"/>
      <c r="F27" s="31"/>
      <c r="H27" s="31"/>
      <c r="I27" s="31"/>
      <c r="J27" s="31"/>
      <c r="K27" s="31"/>
      <c r="L27" s="660"/>
      <c r="M27" s="660"/>
    </row>
    <row r="28" spans="1:1025" s="24" customFormat="1" ht="12.75" customHeight="1">
      <c r="A28" s="63"/>
      <c r="B28" s="798" t="s">
        <v>595</v>
      </c>
      <c r="C28" s="31"/>
      <c r="D28" s="31"/>
      <c r="E28" s="31"/>
      <c r="F28" s="31"/>
      <c r="H28" s="31"/>
      <c r="I28" s="31"/>
      <c r="J28" s="31"/>
      <c r="K28" s="31"/>
      <c r="L28" s="663"/>
      <c r="M28" s="663"/>
    </row>
    <row r="29" spans="1:1025" s="24" customFormat="1" ht="15" customHeight="1">
      <c r="A29" s="63"/>
      <c r="B29" s="798"/>
      <c r="C29" s="31"/>
      <c r="D29" s="31"/>
      <c r="E29" s="31"/>
      <c r="F29" s="31"/>
      <c r="H29" s="31"/>
      <c r="I29" s="31"/>
      <c r="J29" s="31"/>
      <c r="K29" s="31"/>
      <c r="L29" s="660"/>
      <c r="M29" s="660"/>
    </row>
    <row r="30" spans="1:1025" s="24" customFormat="1" ht="15" customHeight="1">
      <c r="A30" s="63"/>
      <c r="B30" s="798"/>
      <c r="C30" s="31"/>
      <c r="D30" s="31"/>
      <c r="E30" s="31"/>
      <c r="F30" s="31"/>
      <c r="H30" s="31"/>
      <c r="I30" s="31"/>
      <c r="J30" s="31"/>
      <c r="K30" s="31"/>
      <c r="L30" s="660"/>
      <c r="M30" s="660"/>
    </row>
    <row r="31" spans="1:1025" s="24" customFormat="1" ht="15" customHeight="1">
      <c r="A31" s="63"/>
      <c r="B31" s="798"/>
      <c r="C31" s="31"/>
      <c r="D31" s="31"/>
      <c r="E31" s="31"/>
      <c r="F31" s="31"/>
      <c r="H31" s="31"/>
      <c r="I31" s="31"/>
      <c r="J31" s="31"/>
      <c r="K31" s="31"/>
      <c r="L31" s="660"/>
      <c r="M31" s="660"/>
    </row>
    <row r="32" spans="1:1025" s="24" customFormat="1" ht="15" customHeight="1">
      <c r="A32" s="63"/>
      <c r="B32" s="798"/>
      <c r="C32" s="31"/>
      <c r="D32" s="31"/>
      <c r="E32" s="31"/>
      <c r="F32" s="31"/>
      <c r="H32" s="31"/>
      <c r="I32" s="31"/>
      <c r="J32" s="31"/>
      <c r="K32" s="31"/>
      <c r="L32" s="660"/>
      <c r="M32" s="660"/>
    </row>
    <row r="33" spans="1:13" s="24" customFormat="1" ht="15" customHeight="1">
      <c r="A33" s="63"/>
      <c r="B33" s="798"/>
      <c r="C33" s="31"/>
      <c r="D33" s="31"/>
      <c r="E33" s="31"/>
      <c r="F33" s="31"/>
      <c r="H33" s="31"/>
      <c r="I33" s="31"/>
      <c r="J33" s="31"/>
      <c r="K33" s="31"/>
      <c r="L33" s="660"/>
      <c r="M33" s="660"/>
    </row>
    <row r="34" spans="1:13" s="24" customFormat="1" ht="15" customHeight="1">
      <c r="A34" s="63"/>
      <c r="B34" s="798"/>
      <c r="C34" s="31"/>
      <c r="D34" s="31"/>
      <c r="E34" s="31"/>
      <c r="F34" s="31"/>
      <c r="H34" s="31"/>
      <c r="I34" s="31"/>
      <c r="J34" s="31"/>
      <c r="K34" s="31"/>
      <c r="L34" s="660"/>
      <c r="M34" s="660"/>
    </row>
    <row r="35" spans="1:13" s="24" customFormat="1">
      <c r="A35" s="31"/>
      <c r="B35" s="31"/>
      <c r="C35" s="31"/>
      <c r="D35" s="31"/>
      <c r="E35" s="31"/>
      <c r="F35" s="31"/>
      <c r="H35" s="31"/>
      <c r="I35" s="31"/>
      <c r="J35" s="31"/>
      <c r="K35" s="31"/>
      <c r="L35" s="664"/>
      <c r="M35" s="664"/>
    </row>
    <row r="36" spans="1:13" s="24" customFormat="1">
      <c r="A36" s="31"/>
      <c r="B36" s="31"/>
      <c r="C36" s="31"/>
      <c r="D36" s="31"/>
      <c r="E36" s="31"/>
      <c r="F36" s="31"/>
      <c r="H36" s="797"/>
      <c r="I36" s="797"/>
      <c r="J36" s="797"/>
      <c r="K36" s="797"/>
      <c r="L36" s="663"/>
      <c r="M36" s="663"/>
    </row>
    <row r="37" spans="1:13" s="24" customFormat="1">
      <c r="A37" s="31"/>
      <c r="B37" s="31"/>
      <c r="C37" s="31"/>
      <c r="D37" s="31"/>
      <c r="E37" s="31"/>
      <c r="F37" s="31"/>
    </row>
    <row r="38" spans="1:13" s="24" customFormat="1">
      <c r="A38" s="31"/>
      <c r="B38" s="31"/>
      <c r="C38" s="31"/>
      <c r="D38" s="31"/>
      <c r="E38" s="31"/>
      <c r="F38" s="31"/>
    </row>
    <row r="39" spans="1:13" s="24" customFormat="1">
      <c r="A39" s="31"/>
      <c r="B39" s="31"/>
      <c r="C39" s="31"/>
      <c r="D39" s="31"/>
      <c r="E39" s="31"/>
      <c r="F39" s="31"/>
    </row>
    <row r="40" spans="1:13" s="24" customFormat="1">
      <c r="A40" s="31"/>
      <c r="B40" s="31"/>
      <c r="C40" s="31"/>
      <c r="D40" s="31"/>
      <c r="E40" s="31"/>
      <c r="F40" s="31"/>
    </row>
    <row r="41" spans="1:13" s="24" customFormat="1">
      <c r="A41" s="31"/>
      <c r="B41" s="31"/>
      <c r="C41" s="31"/>
      <c r="D41" s="31"/>
      <c r="E41" s="31"/>
      <c r="F41" s="31"/>
    </row>
    <row r="42" spans="1:13" s="24" customFormat="1">
      <c r="A42" s="31"/>
      <c r="B42" s="31"/>
      <c r="C42" s="31"/>
      <c r="D42" s="31"/>
      <c r="E42" s="31"/>
      <c r="F42" s="31"/>
    </row>
    <row r="43" spans="1:13" s="24" customFormat="1">
      <c r="A43" s="31"/>
      <c r="B43" s="31"/>
      <c r="C43" s="31"/>
      <c r="D43" s="31"/>
      <c r="E43" s="31"/>
      <c r="F43" s="31"/>
    </row>
    <row r="44" spans="1:13" s="24" customFormat="1">
      <c r="A44" s="31"/>
      <c r="B44" s="31"/>
      <c r="C44" s="31"/>
      <c r="D44" s="31"/>
      <c r="E44" s="31"/>
      <c r="F44" s="31"/>
    </row>
    <row r="45" spans="1:13" s="24" customFormat="1">
      <c r="A45" s="31"/>
      <c r="B45" s="31"/>
      <c r="C45" s="31"/>
      <c r="D45" s="31"/>
      <c r="E45" s="31"/>
      <c r="F45" s="31"/>
    </row>
    <row r="46" spans="1:13" s="24" customFormat="1">
      <c r="A46" s="31"/>
      <c r="B46" s="31"/>
      <c r="C46" s="31"/>
      <c r="D46" s="31"/>
      <c r="E46" s="31"/>
      <c r="F46" s="31"/>
    </row>
    <row r="47" spans="1:13" s="24" customFormat="1">
      <c r="A47" s="31"/>
      <c r="B47" s="31"/>
      <c r="C47" s="31"/>
      <c r="D47" s="31"/>
      <c r="E47" s="31"/>
      <c r="F47" s="31"/>
    </row>
    <row r="48" spans="1:13" s="24" customFormat="1">
      <c r="A48" s="31"/>
      <c r="B48" s="31"/>
      <c r="C48" s="31"/>
      <c r="D48" s="31"/>
      <c r="E48" s="31"/>
      <c r="F48" s="31"/>
    </row>
    <row r="49" spans="1:6" s="24" customFormat="1">
      <c r="A49" s="31"/>
      <c r="B49" s="31"/>
      <c r="C49" s="31"/>
      <c r="D49" s="31"/>
      <c r="E49" s="31"/>
      <c r="F49" s="31"/>
    </row>
    <row r="50" spans="1:6" s="24" customFormat="1">
      <c r="A50" s="31"/>
      <c r="B50" s="31"/>
      <c r="C50" s="31"/>
      <c r="D50" s="31"/>
      <c r="E50" s="31"/>
      <c r="F50" s="31"/>
    </row>
    <row r="51" spans="1:6" s="24" customFormat="1">
      <c r="A51" s="31"/>
      <c r="B51" s="31"/>
      <c r="C51" s="31"/>
      <c r="D51" s="31"/>
      <c r="E51" s="31"/>
      <c r="F51" s="31"/>
    </row>
    <row r="52" spans="1:6" s="24" customFormat="1">
      <c r="A52" s="31"/>
      <c r="B52" s="31"/>
      <c r="C52" s="31"/>
      <c r="D52" s="31"/>
      <c r="E52" s="31"/>
      <c r="F52" s="31"/>
    </row>
    <row r="53" spans="1:6" s="24" customFormat="1">
      <c r="A53" s="31"/>
      <c r="B53" s="31"/>
      <c r="C53" s="31"/>
      <c r="D53" s="31"/>
      <c r="E53" s="31"/>
      <c r="F53" s="31"/>
    </row>
  </sheetData>
  <sheetProtection algorithmName="SHA-512" hashValue="sY6qUJgey+a2wjHmin6Ja2cu9jy5ds574H2TdeUA3L7NXAcIN8QPnvs3Wi3kDwDijfbb9MPXgab8tlLq2vKlcA==" saltValue="pphXhQap2kaXhb/AL6IwSQ==" spinCount="100000" sheet="1" objects="1" scenarios="1"/>
  <mergeCells count="15">
    <mergeCell ref="H36:K36"/>
    <mergeCell ref="B28:B34"/>
    <mergeCell ref="H19:M19"/>
    <mergeCell ref="I20:K20"/>
    <mergeCell ref="A4:A6"/>
    <mergeCell ref="B4:B6"/>
    <mergeCell ref="C4:C6"/>
    <mergeCell ref="D4:E4"/>
    <mergeCell ref="F4:M4"/>
    <mergeCell ref="D5:D6"/>
    <mergeCell ref="E5:E6"/>
    <mergeCell ref="F5:G5"/>
    <mergeCell ref="H5:I5"/>
    <mergeCell ref="J5:K5"/>
    <mergeCell ref="L5:M5"/>
  </mergeCells>
  <pageMargins left="0.7" right="0.7" top="0.75" bottom="0.75" header="0.3" footer="0.3"/>
  <pageSetup paperSize="9" scale="5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C58D6-CA76-4447-8C0B-7EFAB608EF7C}">
  <sheetPr>
    <tabColor rgb="FFE6B9B8"/>
  </sheetPr>
  <dimension ref="A1:V44"/>
  <sheetViews>
    <sheetView workbookViewId="0"/>
  </sheetViews>
  <sheetFormatPr defaultColWidth="9.1796875" defaultRowHeight="14.5"/>
  <cols>
    <col min="1" max="1" width="3.81640625" style="629" customWidth="1"/>
    <col min="2" max="2" width="4.54296875" style="629" customWidth="1"/>
    <col min="3" max="3" width="20.26953125" style="629" customWidth="1"/>
    <col min="4" max="4" width="6.26953125" style="629" customWidth="1"/>
    <col min="5" max="5" width="14.453125" style="629" customWidth="1"/>
    <col min="6" max="6" width="7.26953125" style="629" customWidth="1"/>
    <col min="7" max="7" width="22.81640625" style="629" customWidth="1"/>
    <col min="8" max="8" width="16" style="629" customWidth="1"/>
    <col min="9" max="9" width="17" style="629" customWidth="1"/>
    <col min="10" max="16384" width="9.1796875" style="629"/>
  </cols>
  <sheetData>
    <row r="1" spans="1:22" ht="32.25" customHeight="1">
      <c r="C1" s="286" t="s">
        <v>259</v>
      </c>
      <c r="D1" s="441"/>
      <c r="E1" s="441"/>
      <c r="F1" s="441"/>
      <c r="G1" s="441"/>
      <c r="H1" s="441"/>
      <c r="I1" s="436"/>
      <c r="J1" s="436"/>
      <c r="K1" s="437"/>
      <c r="L1" s="437"/>
      <c r="M1" s="437"/>
      <c r="N1" s="437"/>
      <c r="O1" s="437"/>
      <c r="P1" s="437"/>
    </row>
    <row r="2" spans="1:22" ht="40.5" customHeight="1">
      <c r="A2" s="801" t="s">
        <v>608</v>
      </c>
      <c r="B2" s="801"/>
      <c r="C2" s="801"/>
      <c r="D2" s="801"/>
      <c r="E2" s="801"/>
      <c r="F2" s="801"/>
      <c r="G2" s="801"/>
      <c r="H2" s="801"/>
      <c r="I2" s="801"/>
      <c r="O2" s="630"/>
      <c r="P2" s="630"/>
      <c r="Q2" s="630"/>
      <c r="R2" s="630"/>
      <c r="S2" s="630"/>
      <c r="T2" s="630"/>
      <c r="U2" s="630"/>
      <c r="V2" s="630"/>
    </row>
    <row r="3" spans="1:22">
      <c r="A3" s="631"/>
      <c r="B3" s="631"/>
      <c r="C3" s="631"/>
      <c r="D3" s="631"/>
      <c r="E3" s="631"/>
      <c r="F3" s="631"/>
      <c r="G3" s="631"/>
      <c r="H3" s="631"/>
      <c r="I3" s="631"/>
    </row>
    <row r="4" spans="1:22" s="636" customFormat="1" ht="49.5" customHeight="1">
      <c r="A4" s="632"/>
      <c r="B4" s="632"/>
      <c r="C4" s="632"/>
      <c r="D4" s="632" t="s">
        <v>609</v>
      </c>
      <c r="E4" s="633" t="s">
        <v>610</v>
      </c>
      <c r="F4" s="632" t="s">
        <v>611</v>
      </c>
      <c r="G4" s="632" t="s">
        <v>612</v>
      </c>
      <c r="H4" s="633" t="s">
        <v>613</v>
      </c>
      <c r="I4" s="634" t="s">
        <v>614</v>
      </c>
      <c r="J4" s="802" t="s">
        <v>661</v>
      </c>
      <c r="K4" s="803"/>
      <c r="L4" s="803"/>
      <c r="M4" s="804"/>
      <c r="N4" s="635"/>
      <c r="O4" s="635"/>
      <c r="P4" s="635"/>
      <c r="Q4" s="635"/>
      <c r="R4" s="635"/>
      <c r="S4" s="635"/>
      <c r="T4" s="635"/>
      <c r="U4" s="635"/>
    </row>
    <row r="5" spans="1:22" ht="15.5">
      <c r="A5" s="637">
        <v>1</v>
      </c>
      <c r="B5" s="638" t="s">
        <v>615</v>
      </c>
      <c r="C5" s="637"/>
      <c r="D5" s="637"/>
      <c r="E5" s="639"/>
      <c r="F5" s="639"/>
      <c r="G5" s="639"/>
      <c r="H5" s="639"/>
      <c r="I5" s="631"/>
    </row>
    <row r="6" spans="1:22">
      <c r="A6" s="631"/>
      <c r="B6" s="631">
        <v>1.1000000000000001</v>
      </c>
      <c r="C6" s="631" t="s">
        <v>616</v>
      </c>
      <c r="D6" s="640">
        <v>15</v>
      </c>
      <c r="E6" s="641"/>
      <c r="F6" s="639"/>
      <c r="G6" s="642">
        <f>E6*F6</f>
        <v>0</v>
      </c>
      <c r="H6" s="642"/>
      <c r="I6" s="631"/>
    </row>
    <row r="7" spans="1:22">
      <c r="A7" s="631"/>
      <c r="B7" s="631">
        <v>1.2</v>
      </c>
      <c r="C7" s="631" t="s">
        <v>616</v>
      </c>
      <c r="D7" s="640">
        <v>20</v>
      </c>
      <c r="E7" s="641"/>
      <c r="F7" s="643"/>
      <c r="G7" s="642">
        <f t="shared" ref="G7:G13" si="0">E7*F7</f>
        <v>0</v>
      </c>
      <c r="H7" s="642"/>
      <c r="I7" s="631"/>
    </row>
    <row r="8" spans="1:22">
      <c r="A8" s="631"/>
      <c r="B8" s="631">
        <v>1.3</v>
      </c>
      <c r="C8" s="631" t="s">
        <v>616</v>
      </c>
      <c r="D8" s="640">
        <v>25</v>
      </c>
      <c r="E8" s="641"/>
      <c r="F8" s="644"/>
      <c r="G8" s="642">
        <f t="shared" si="0"/>
        <v>0</v>
      </c>
      <c r="H8" s="642"/>
      <c r="I8" s="631"/>
    </row>
    <row r="9" spans="1:22">
      <c r="A9" s="631"/>
      <c r="B9" s="631">
        <v>1.4</v>
      </c>
      <c r="C9" s="631" t="s">
        <v>616</v>
      </c>
      <c r="D9" s="640">
        <v>32</v>
      </c>
      <c r="E9" s="641"/>
      <c r="F9" s="644"/>
      <c r="G9" s="642">
        <f t="shared" si="0"/>
        <v>0</v>
      </c>
      <c r="H9" s="642"/>
      <c r="I9" s="631"/>
    </row>
    <row r="10" spans="1:22">
      <c r="A10" s="631"/>
      <c r="B10" s="631">
        <v>1.5</v>
      </c>
      <c r="C10" s="631" t="s">
        <v>616</v>
      </c>
      <c r="D10" s="640">
        <v>40</v>
      </c>
      <c r="E10" s="641"/>
      <c r="F10" s="644"/>
      <c r="G10" s="642">
        <f t="shared" si="0"/>
        <v>0</v>
      </c>
      <c r="H10" s="642"/>
      <c r="I10" s="631"/>
    </row>
    <row r="11" spans="1:22">
      <c r="A11" s="631"/>
      <c r="B11" s="631">
        <v>1.6</v>
      </c>
      <c r="C11" s="631" t="s">
        <v>616</v>
      </c>
      <c r="D11" s="640">
        <v>50</v>
      </c>
      <c r="E11" s="641"/>
      <c r="F11" s="639"/>
      <c r="G11" s="642">
        <f t="shared" si="0"/>
        <v>0</v>
      </c>
      <c r="H11" s="642"/>
      <c r="I11" s="631"/>
    </row>
    <row r="12" spans="1:22">
      <c r="A12" s="631"/>
      <c r="B12" s="631">
        <v>1.7</v>
      </c>
      <c r="C12" s="631" t="s">
        <v>616</v>
      </c>
      <c r="D12" s="640">
        <v>80</v>
      </c>
      <c r="E12" s="641"/>
      <c r="F12" s="639"/>
      <c r="G12" s="642">
        <f t="shared" si="0"/>
        <v>0</v>
      </c>
      <c r="H12" s="642"/>
      <c r="I12" s="631"/>
    </row>
    <row r="13" spans="1:22">
      <c r="A13" s="631"/>
      <c r="B13" s="631">
        <v>1.8</v>
      </c>
      <c r="C13" s="631" t="s">
        <v>616</v>
      </c>
      <c r="D13" s="640">
        <v>150</v>
      </c>
      <c r="E13" s="641"/>
      <c r="F13" s="639"/>
      <c r="G13" s="642">
        <f t="shared" si="0"/>
        <v>0</v>
      </c>
      <c r="H13" s="642"/>
      <c r="I13" s="631"/>
    </row>
    <row r="14" spans="1:22" s="636" customFormat="1">
      <c r="A14" s="645"/>
      <c r="B14" s="645"/>
      <c r="C14" s="646" t="s">
        <v>160</v>
      </c>
      <c r="D14" s="647"/>
      <c r="E14" s="648">
        <f>SUM(E6:E13)</f>
        <v>0</v>
      </c>
      <c r="F14" s="649"/>
      <c r="G14" s="650">
        <f>SUM(G6:G13)</f>
        <v>0</v>
      </c>
      <c r="H14" s="650"/>
      <c r="I14" s="651"/>
    </row>
    <row r="15" spans="1:22" ht="9" customHeight="1">
      <c r="A15" s="631"/>
      <c r="B15" s="631"/>
      <c r="C15" s="631"/>
      <c r="D15" s="640"/>
      <c r="E15" s="640"/>
      <c r="F15" s="652"/>
      <c r="G15" s="631"/>
      <c r="H15" s="631"/>
      <c r="I15" s="631"/>
    </row>
    <row r="16" spans="1:22" s="655" customFormat="1" ht="15.5">
      <c r="A16" s="653"/>
      <c r="B16" s="653"/>
      <c r="C16" s="654" t="s">
        <v>617</v>
      </c>
      <c r="D16" s="805" t="s">
        <v>618</v>
      </c>
      <c r="E16" s="805"/>
      <c r="F16" s="805"/>
      <c r="G16" s="805"/>
      <c r="H16" s="805"/>
      <c r="I16" s="805"/>
    </row>
    <row r="17" spans="1:12" s="655" customFormat="1">
      <c r="A17" s="653"/>
      <c r="B17" s="653"/>
      <c r="C17" s="653" t="s">
        <v>616</v>
      </c>
      <c r="D17" s="656"/>
      <c r="E17" s="656"/>
      <c r="F17" s="656"/>
      <c r="G17" s="642">
        <f>E17*F17</f>
        <v>0</v>
      </c>
      <c r="H17" s="642"/>
      <c r="I17" s="656"/>
    </row>
    <row r="18" spans="1:12" s="655" customFormat="1">
      <c r="A18" s="653"/>
      <c r="B18" s="653"/>
      <c r="C18" s="653" t="s">
        <v>616</v>
      </c>
      <c r="D18" s="656"/>
      <c r="E18" s="656"/>
      <c r="F18" s="656"/>
      <c r="G18" s="642">
        <f>E18*F18</f>
        <v>0</v>
      </c>
      <c r="H18" s="642"/>
      <c r="I18" s="656"/>
    </row>
    <row r="19" spans="1:12" s="655" customFormat="1">
      <c r="A19" s="653"/>
      <c r="B19" s="653"/>
      <c r="C19" s="653" t="s">
        <v>616</v>
      </c>
      <c r="D19" s="656">
        <v>32</v>
      </c>
      <c r="E19" s="656"/>
      <c r="F19" s="644"/>
      <c r="G19" s="642">
        <f>E19*F19</f>
        <v>0</v>
      </c>
      <c r="H19" s="642"/>
      <c r="I19" s="653"/>
    </row>
    <row r="20" spans="1:12" s="655" customFormat="1">
      <c r="A20" s="653"/>
      <c r="B20" s="653"/>
      <c r="C20" s="653" t="s">
        <v>616</v>
      </c>
      <c r="D20" s="656">
        <v>40</v>
      </c>
      <c r="E20" s="656"/>
      <c r="F20" s="644"/>
      <c r="G20" s="642">
        <f>E20*F20</f>
        <v>0</v>
      </c>
      <c r="H20" s="642"/>
      <c r="I20" s="653"/>
    </row>
    <row r="21" spans="1:12">
      <c r="A21" s="657"/>
      <c r="B21" s="645"/>
      <c r="C21" s="646" t="s">
        <v>160</v>
      </c>
      <c r="D21" s="647"/>
      <c r="E21" s="648">
        <f>SUM(E19:E20)</f>
        <v>0</v>
      </c>
      <c r="F21" s="649"/>
      <c r="G21" s="650">
        <f>SUM(G17:G20)</f>
        <v>0</v>
      </c>
      <c r="H21" s="650"/>
      <c r="I21" s="651"/>
    </row>
    <row r="22" spans="1:12">
      <c r="A22" s="631"/>
      <c r="B22" s="631"/>
      <c r="C22" s="631"/>
      <c r="D22" s="640"/>
      <c r="E22" s="640"/>
      <c r="F22" s="652"/>
      <c r="G22" s="631"/>
      <c r="H22" s="631"/>
      <c r="I22" s="631"/>
    </row>
    <row r="23" spans="1:12" s="658" customFormat="1" ht="15.5">
      <c r="A23" s="637">
        <v>2</v>
      </c>
      <c r="B23" s="638" t="s">
        <v>619</v>
      </c>
      <c r="C23" s="637"/>
      <c r="D23" s="637"/>
      <c r="E23" s="639"/>
      <c r="F23" s="639"/>
      <c r="G23" s="639"/>
      <c r="H23" s="639"/>
      <c r="I23" s="639"/>
    </row>
    <row r="24" spans="1:12">
      <c r="A24" s="631"/>
      <c r="B24" s="631">
        <v>2.1</v>
      </c>
      <c r="C24" s="631" t="s">
        <v>620</v>
      </c>
      <c r="D24" s="631"/>
      <c r="E24" s="631"/>
      <c r="F24" s="631"/>
      <c r="G24" s="642">
        <f t="shared" ref="G24:G25" si="1">E24*F24</f>
        <v>0</v>
      </c>
      <c r="H24" s="642"/>
      <c r="I24" s="631"/>
    </row>
    <row r="25" spans="1:12">
      <c r="A25" s="631"/>
      <c r="B25" s="631">
        <v>2.2000000000000002</v>
      </c>
      <c r="C25" s="631" t="s">
        <v>621</v>
      </c>
      <c r="D25" s="631"/>
      <c r="E25" s="631"/>
      <c r="F25" s="631"/>
      <c r="G25" s="642">
        <f t="shared" si="1"/>
        <v>0</v>
      </c>
      <c r="H25" s="642"/>
      <c r="I25" s="631"/>
    </row>
    <row r="26" spans="1:12" s="636" customFormat="1">
      <c r="A26" s="645"/>
      <c r="B26" s="645"/>
      <c r="C26" s="646" t="s">
        <v>160</v>
      </c>
      <c r="D26" s="645"/>
      <c r="E26" s="645"/>
      <c r="F26" s="645"/>
      <c r="G26" s="650">
        <f>SUM(G24:G25)</f>
        <v>0</v>
      </c>
      <c r="H26" s="650"/>
      <c r="I26" s="645"/>
    </row>
    <row r="27" spans="1:12">
      <c r="A27" s="631"/>
      <c r="B27" s="631"/>
      <c r="C27" s="631"/>
      <c r="D27" s="631"/>
      <c r="E27" s="631"/>
      <c r="F27" s="631"/>
      <c r="G27" s="631"/>
      <c r="H27" s="631"/>
      <c r="I27" s="631"/>
    </row>
    <row r="28" spans="1:12" s="658" customFormat="1">
      <c r="A28" s="637">
        <v>3</v>
      </c>
      <c r="B28" s="637" t="s">
        <v>622</v>
      </c>
      <c r="C28" s="639"/>
      <c r="D28" s="639"/>
      <c r="E28" s="639"/>
      <c r="F28" s="639"/>
      <c r="G28" s="639"/>
      <c r="H28" s="639"/>
      <c r="I28" s="639"/>
    </row>
    <row r="29" spans="1:12" s="658" customFormat="1">
      <c r="A29" s="637"/>
      <c r="B29" s="637"/>
      <c r="C29" s="639"/>
      <c r="D29" s="806" t="s">
        <v>623</v>
      </c>
      <c r="E29" s="806"/>
      <c r="F29" s="806"/>
      <c r="G29" s="806"/>
      <c r="H29" s="806"/>
      <c r="I29" s="806"/>
      <c r="J29" s="655" t="s">
        <v>624</v>
      </c>
      <c r="K29" s="655"/>
    </row>
    <row r="30" spans="1:12" s="658" customFormat="1">
      <c r="A30" s="637"/>
      <c r="B30" s="637"/>
      <c r="C30" s="639"/>
      <c r="D30" s="806" t="s">
        <v>625</v>
      </c>
      <c r="E30" s="806"/>
      <c r="F30" s="806"/>
      <c r="G30" s="806"/>
      <c r="H30" s="806"/>
      <c r="I30" s="806"/>
      <c r="J30" s="655" t="s">
        <v>626</v>
      </c>
      <c r="K30" s="655"/>
      <c r="L30" s="655"/>
    </row>
    <row r="31" spans="1:12">
      <c r="A31" s="631"/>
      <c r="B31" s="631">
        <v>1.1000000000000001</v>
      </c>
      <c r="C31" s="631" t="s">
        <v>616</v>
      </c>
      <c r="D31" s="640">
        <v>15</v>
      </c>
      <c r="E31" s="641"/>
      <c r="F31" s="631"/>
      <c r="G31" s="642">
        <f t="shared" ref="G31:G38" si="2">E31*F31</f>
        <v>0</v>
      </c>
      <c r="H31" s="642"/>
      <c r="I31" s="631"/>
    </row>
    <row r="32" spans="1:12">
      <c r="A32" s="631"/>
      <c r="B32" s="631">
        <v>1.2</v>
      </c>
      <c r="C32" s="631" t="s">
        <v>616</v>
      </c>
      <c r="D32" s="640">
        <v>20</v>
      </c>
      <c r="E32" s="641"/>
      <c r="F32" s="631"/>
      <c r="G32" s="642">
        <f t="shared" si="2"/>
        <v>0</v>
      </c>
      <c r="H32" s="642"/>
      <c r="I32" s="631"/>
    </row>
    <row r="33" spans="1:9">
      <c r="A33" s="631"/>
      <c r="B33" s="631">
        <v>1.3</v>
      </c>
      <c r="C33" s="631" t="s">
        <v>616</v>
      </c>
      <c r="D33" s="640">
        <v>25</v>
      </c>
      <c r="E33" s="641"/>
      <c r="F33" s="642"/>
      <c r="G33" s="642">
        <f t="shared" si="2"/>
        <v>0</v>
      </c>
      <c r="H33" s="642"/>
      <c r="I33" s="631"/>
    </row>
    <row r="34" spans="1:9">
      <c r="A34" s="631"/>
      <c r="B34" s="631">
        <v>1.4</v>
      </c>
      <c r="C34" s="631" t="s">
        <v>616</v>
      </c>
      <c r="D34" s="640">
        <v>32</v>
      </c>
      <c r="E34" s="641"/>
      <c r="F34" s="631"/>
      <c r="G34" s="642">
        <f t="shared" si="2"/>
        <v>0</v>
      </c>
      <c r="H34" s="642"/>
      <c r="I34" s="631"/>
    </row>
    <row r="35" spans="1:9">
      <c r="A35" s="631"/>
      <c r="B35" s="631">
        <v>1.5</v>
      </c>
      <c r="C35" s="631" t="s">
        <v>616</v>
      </c>
      <c r="D35" s="640">
        <v>40</v>
      </c>
      <c r="E35" s="641"/>
      <c r="F35" s="631"/>
      <c r="G35" s="642">
        <f t="shared" si="2"/>
        <v>0</v>
      </c>
      <c r="H35" s="642"/>
      <c r="I35" s="631"/>
    </row>
    <row r="36" spans="1:9">
      <c r="A36" s="631"/>
      <c r="B36" s="631">
        <v>1.6</v>
      </c>
      <c r="C36" s="631" t="s">
        <v>616</v>
      </c>
      <c r="D36" s="640">
        <v>50</v>
      </c>
      <c r="E36" s="641"/>
      <c r="F36" s="659"/>
      <c r="G36" s="642">
        <f t="shared" si="2"/>
        <v>0</v>
      </c>
      <c r="H36" s="642"/>
      <c r="I36" s="631"/>
    </row>
    <row r="37" spans="1:9">
      <c r="A37" s="631"/>
      <c r="B37" s="631">
        <v>1.7</v>
      </c>
      <c r="C37" s="631" t="s">
        <v>616</v>
      </c>
      <c r="D37" s="640">
        <v>80</v>
      </c>
      <c r="E37" s="641"/>
      <c r="F37" s="659"/>
      <c r="G37" s="642">
        <f t="shared" si="2"/>
        <v>0</v>
      </c>
      <c r="H37" s="642"/>
      <c r="I37" s="631"/>
    </row>
    <row r="38" spans="1:9">
      <c r="A38" s="631"/>
      <c r="B38" s="631">
        <v>1.8</v>
      </c>
      <c r="C38" s="631" t="s">
        <v>616</v>
      </c>
      <c r="D38" s="640">
        <v>150</v>
      </c>
      <c r="E38" s="641"/>
      <c r="F38" s="659"/>
      <c r="G38" s="642">
        <f t="shared" si="2"/>
        <v>0</v>
      </c>
      <c r="H38" s="642"/>
      <c r="I38" s="631"/>
    </row>
    <row r="39" spans="1:9">
      <c r="A39" s="631"/>
      <c r="B39" s="631"/>
      <c r="C39" s="631"/>
      <c r="D39" s="640"/>
      <c r="E39" s="631"/>
      <c r="F39" s="631"/>
      <c r="G39" s="642"/>
      <c r="H39" s="642"/>
      <c r="I39" s="631"/>
    </row>
    <row r="40" spans="1:9" s="636" customFormat="1">
      <c r="A40" s="645"/>
      <c r="B40" s="645"/>
      <c r="C40" s="646" t="s">
        <v>160</v>
      </c>
      <c r="D40" s="645"/>
      <c r="E40" s="645">
        <f>SUM(E31:E39)</f>
        <v>0</v>
      </c>
      <c r="F40" s="645"/>
      <c r="G40" s="650">
        <f>SUM(G31:G39)</f>
        <v>0</v>
      </c>
      <c r="H40" s="650"/>
      <c r="I40" s="651"/>
    </row>
    <row r="44" spans="1:9" hidden="1">
      <c r="C44" s="629" t="s">
        <v>616</v>
      </c>
      <c r="D44" s="629">
        <v>100</v>
      </c>
      <c r="F44" s="629">
        <v>40.549999999999997</v>
      </c>
    </row>
  </sheetData>
  <mergeCells count="5">
    <mergeCell ref="A2:I2"/>
    <mergeCell ref="J4:M4"/>
    <mergeCell ref="D16:I16"/>
    <mergeCell ref="D29:I29"/>
    <mergeCell ref="D30:I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2:AML36"/>
  <sheetViews>
    <sheetView zoomScaleNormal="100" workbookViewId="0">
      <pane xSplit="2" ySplit="4" topLeftCell="C26" activePane="bottomRight" state="frozen"/>
      <selection pane="topRight" activeCell="C1" sqref="C1"/>
      <selection pane="bottomLeft" activeCell="A5" sqref="A5"/>
      <selection pane="bottomRight"/>
    </sheetView>
  </sheetViews>
  <sheetFormatPr defaultRowHeight="12.5"/>
  <cols>
    <col min="1" max="1" width="8.1796875" style="23" customWidth="1"/>
    <col min="2" max="2" width="23.26953125" style="23" customWidth="1"/>
    <col min="3" max="10" width="19.7265625" style="23" customWidth="1"/>
    <col min="11" max="11" width="22.54296875" style="23" customWidth="1"/>
    <col min="12" max="12" width="21.453125" style="23" customWidth="1"/>
    <col min="13" max="13" width="19.7265625" style="23" customWidth="1"/>
    <col min="14" max="15" width="18.7265625" style="23" customWidth="1"/>
    <col min="16" max="25" width="18.7265625" style="24" customWidth="1"/>
    <col min="26" max="26" width="18" style="24" customWidth="1"/>
    <col min="27" max="27" width="18.1796875" style="24" customWidth="1"/>
    <col min="28" max="40" width="7.7265625" style="24" customWidth="1"/>
    <col min="41" max="41" width="9.7265625" style="24" customWidth="1"/>
    <col min="42" max="45" width="7.7265625" style="24" customWidth="1"/>
    <col min="46" max="1026" width="9.1796875" style="24" customWidth="1"/>
  </cols>
  <sheetData>
    <row r="2" spans="1:46" ht="17.25" customHeight="1">
      <c r="A2" s="592" t="s">
        <v>555</v>
      </c>
      <c r="B2" s="35"/>
      <c r="C2" s="35"/>
      <c r="D2" s="35"/>
      <c r="E2" s="35"/>
      <c r="F2" s="35"/>
      <c r="G2" s="35"/>
      <c r="H2" s="35"/>
    </row>
    <row r="3" spans="1:46" ht="26.25" customHeight="1">
      <c r="AB3" s="6" t="s">
        <v>349</v>
      </c>
      <c r="AC3" s="698" t="s">
        <v>350</v>
      </c>
      <c r="AD3" s="699"/>
      <c r="AE3" s="699"/>
      <c r="AF3" s="699"/>
      <c r="AG3" s="699"/>
      <c r="AH3" s="699"/>
      <c r="AI3" s="700"/>
      <c r="AJ3" s="698" t="s">
        <v>353</v>
      </c>
      <c r="AK3" s="699"/>
      <c r="AL3" s="699"/>
      <c r="AM3" s="699"/>
      <c r="AN3" s="699"/>
      <c r="AO3" s="699"/>
      <c r="AP3" s="700"/>
      <c r="AQ3" s="698" t="s">
        <v>355</v>
      </c>
      <c r="AR3" s="699"/>
      <c r="AS3" s="700"/>
      <c r="AT3" s="538" t="s">
        <v>207</v>
      </c>
    </row>
    <row r="4" spans="1:46" ht="110.25" customHeight="1">
      <c r="A4" s="4"/>
      <c r="B4" s="5" t="s">
        <v>1</v>
      </c>
      <c r="C4" s="5" t="s">
        <v>19</v>
      </c>
      <c r="D4" s="529" t="s">
        <v>334</v>
      </c>
      <c r="E4" s="5" t="s">
        <v>521</v>
      </c>
      <c r="F4" s="5" t="s">
        <v>522</v>
      </c>
      <c r="G4" s="5" t="s">
        <v>523</v>
      </c>
      <c r="H4" s="5" t="s">
        <v>524</v>
      </c>
      <c r="I4" s="5" t="s">
        <v>525</v>
      </c>
      <c r="J4" s="5" t="s">
        <v>526</v>
      </c>
      <c r="K4" s="5" t="s">
        <v>527</v>
      </c>
      <c r="L4" s="5" t="s">
        <v>4</v>
      </c>
      <c r="M4" s="5" t="s">
        <v>528</v>
      </c>
      <c r="N4" s="5" t="s">
        <v>495</v>
      </c>
      <c r="O4" s="5" t="s">
        <v>496</v>
      </c>
      <c r="P4" s="6" t="s">
        <v>482</v>
      </c>
      <c r="Q4" s="6" t="s">
        <v>497</v>
      </c>
      <c r="R4" s="6" t="s">
        <v>5</v>
      </c>
      <c r="S4" s="6" t="s">
        <v>536</v>
      </c>
      <c r="T4" s="6" t="s">
        <v>498</v>
      </c>
      <c r="U4" s="6" t="s">
        <v>506</v>
      </c>
      <c r="V4" s="6" t="s">
        <v>6</v>
      </c>
      <c r="W4" s="6" t="s">
        <v>507</v>
      </c>
      <c r="X4" s="6" t="s">
        <v>508</v>
      </c>
      <c r="Y4" s="6" t="s">
        <v>509</v>
      </c>
      <c r="Z4" s="6" t="s">
        <v>493</v>
      </c>
      <c r="AA4" s="6" t="s">
        <v>7</v>
      </c>
      <c r="AB4" s="528" t="s">
        <v>340</v>
      </c>
      <c r="AC4" s="528" t="s">
        <v>372</v>
      </c>
      <c r="AD4" s="528" t="s">
        <v>351</v>
      </c>
      <c r="AE4" s="528" t="s">
        <v>438</v>
      </c>
      <c r="AF4" s="528" t="s">
        <v>352</v>
      </c>
      <c r="AG4" s="528" t="s">
        <v>439</v>
      </c>
      <c r="AH4" s="528" t="s">
        <v>356</v>
      </c>
      <c r="AI4" s="528" t="s">
        <v>440</v>
      </c>
      <c r="AJ4" s="528" t="s">
        <v>489</v>
      </c>
      <c r="AK4" s="528" t="s">
        <v>341</v>
      </c>
      <c r="AL4" s="528" t="s">
        <v>342</v>
      </c>
      <c r="AM4" s="528" t="s">
        <v>343</v>
      </c>
      <c r="AN4" s="528" t="s">
        <v>344</v>
      </c>
      <c r="AO4" s="528" t="s">
        <v>345</v>
      </c>
      <c r="AP4" s="528" t="s">
        <v>354</v>
      </c>
      <c r="AQ4" s="528" t="s">
        <v>348</v>
      </c>
      <c r="AR4" s="528" t="s">
        <v>347</v>
      </c>
      <c r="AS4" s="528" t="s">
        <v>346</v>
      </c>
      <c r="AT4" s="539" t="s">
        <v>443</v>
      </c>
    </row>
    <row r="5" spans="1:46" s="31" customFormat="1" ht="13">
      <c r="A5" s="7">
        <v>1</v>
      </c>
      <c r="B5" s="8"/>
      <c r="C5" s="8"/>
      <c r="D5" s="8"/>
      <c r="E5" s="10"/>
      <c r="F5" s="8"/>
      <c r="G5" s="8"/>
      <c r="H5" s="9">
        <f t="shared" ref="H5:H29" si="0">SUM(F5:G5)</f>
        <v>0</v>
      </c>
      <c r="I5" s="10"/>
      <c r="J5" s="10"/>
      <c r="K5" s="10"/>
      <c r="L5" s="8"/>
      <c r="M5" s="10"/>
      <c r="N5" s="9">
        <f t="shared" ref="N5:N30" si="1">J5+K5</f>
        <v>0</v>
      </c>
      <c r="O5" s="9">
        <f t="shared" ref="O5:O30" si="2">I5-J5</f>
        <v>0</v>
      </c>
      <c r="P5" s="11" t="e">
        <f t="shared" ref="P5:P30" si="3">O5/I5</f>
        <v>#DIV/0!</v>
      </c>
      <c r="Q5" s="9">
        <f t="shared" ref="Q5:Q30" si="4">J5+K5-M5</f>
        <v>0</v>
      </c>
      <c r="R5" s="11" t="e">
        <f t="shared" ref="R5:R30" si="5">Q5/(J5+K5)</f>
        <v>#DIV/0!</v>
      </c>
      <c r="S5" s="9" t="e">
        <f t="shared" ref="S5:S30" si="6">Q5/C5</f>
        <v>#DIV/0!</v>
      </c>
      <c r="T5" s="9" t="e">
        <f t="shared" ref="T5:T30" si="7">M5/E5</f>
        <v>#DIV/0!</v>
      </c>
      <c r="U5" s="9" t="e">
        <f t="shared" ref="U5:U30" si="8">E5/C5</f>
        <v>#DIV/0!</v>
      </c>
      <c r="V5" s="12" t="e">
        <f t="shared" ref="V5:V30" si="9">K5/N5</f>
        <v>#DIV/0!</v>
      </c>
      <c r="W5" s="14" t="e">
        <f>F5/N5</f>
        <v>#DIV/0!</v>
      </c>
      <c r="X5" s="14" t="e">
        <f>G5/N5</f>
        <v>#DIV/0!</v>
      </c>
      <c r="Y5" s="13" t="e">
        <f>H5/N5</f>
        <v>#DIV/0!</v>
      </c>
      <c r="Z5" s="14">
        <f t="shared" ref="Z5:Z30" si="10">F5/8760</f>
        <v>0</v>
      </c>
      <c r="AA5" s="14">
        <f t="shared" ref="AA5:AA30" si="11">G5/8760</f>
        <v>0</v>
      </c>
      <c r="AB5" s="8"/>
      <c r="AC5" s="531">
        <f>AE5+AF5+AG5</f>
        <v>0</v>
      </c>
      <c r="AD5" s="8"/>
      <c r="AE5" s="8"/>
      <c r="AF5" s="8"/>
      <c r="AG5" s="8"/>
      <c r="AH5" s="8"/>
      <c r="AI5" s="8"/>
      <c r="AJ5" s="8"/>
      <c r="AK5" s="8"/>
      <c r="AL5" s="8"/>
      <c r="AM5" s="8"/>
      <c r="AN5" s="8"/>
      <c r="AO5" s="8"/>
      <c r="AP5" s="8"/>
      <c r="AQ5" s="8"/>
      <c r="AR5" s="8"/>
      <c r="AS5" s="8"/>
      <c r="AT5" s="540" t="e">
        <f>D5/C5</f>
        <v>#DIV/0!</v>
      </c>
    </row>
    <row r="6" spans="1:46" s="31" customFormat="1" ht="13">
      <c r="A6" s="7">
        <v>2</v>
      </c>
      <c r="B6" s="8"/>
      <c r="C6" s="8"/>
      <c r="D6" s="8"/>
      <c r="E6" s="10"/>
      <c r="F6" s="8"/>
      <c r="G6" s="8"/>
      <c r="H6" s="9">
        <f t="shared" si="0"/>
        <v>0</v>
      </c>
      <c r="I6" s="10"/>
      <c r="J6" s="10"/>
      <c r="K6" s="10"/>
      <c r="L6" s="8"/>
      <c r="M6" s="10"/>
      <c r="N6" s="9">
        <f t="shared" si="1"/>
        <v>0</v>
      </c>
      <c r="O6" s="9">
        <f t="shared" si="2"/>
        <v>0</v>
      </c>
      <c r="P6" s="11" t="e">
        <f t="shared" si="3"/>
        <v>#DIV/0!</v>
      </c>
      <c r="Q6" s="9">
        <f t="shared" si="4"/>
        <v>0</v>
      </c>
      <c r="R6" s="11" t="e">
        <f t="shared" si="5"/>
        <v>#DIV/0!</v>
      </c>
      <c r="S6" s="9" t="e">
        <f t="shared" si="6"/>
        <v>#DIV/0!</v>
      </c>
      <c r="T6" s="9" t="e">
        <f t="shared" si="7"/>
        <v>#DIV/0!</v>
      </c>
      <c r="U6" s="9" t="e">
        <f t="shared" si="8"/>
        <v>#DIV/0!</v>
      </c>
      <c r="V6" s="12" t="e">
        <f t="shared" si="9"/>
        <v>#DIV/0!</v>
      </c>
      <c r="W6" s="14" t="e">
        <f t="shared" ref="W6:W29" si="12">F6/N6</f>
        <v>#DIV/0!</v>
      </c>
      <c r="X6" s="14" t="e">
        <f t="shared" ref="X6:X29" si="13">G6/N6</f>
        <v>#DIV/0!</v>
      </c>
      <c r="Y6" s="13" t="e">
        <f t="shared" ref="Y6:Y29" si="14">H6/N6</f>
        <v>#DIV/0!</v>
      </c>
      <c r="Z6" s="14">
        <f t="shared" si="10"/>
        <v>0</v>
      </c>
      <c r="AA6" s="14">
        <f t="shared" si="11"/>
        <v>0</v>
      </c>
      <c r="AB6" s="8"/>
      <c r="AC6" s="531">
        <f t="shared" ref="AC6:AC29" si="15">AE6+AF6+AG6</f>
        <v>0</v>
      </c>
      <c r="AD6" s="8"/>
      <c r="AE6" s="8"/>
      <c r="AF6" s="8"/>
      <c r="AG6" s="8"/>
      <c r="AH6" s="8"/>
      <c r="AI6" s="8"/>
      <c r="AJ6" s="8"/>
      <c r="AK6" s="8"/>
      <c r="AL6" s="8"/>
      <c r="AM6" s="8"/>
      <c r="AN6" s="8"/>
      <c r="AO6" s="8"/>
      <c r="AP6" s="8"/>
      <c r="AQ6" s="8"/>
      <c r="AR6" s="8"/>
      <c r="AS6" s="8"/>
      <c r="AT6" s="540" t="e">
        <f t="shared" ref="AT6:AT29" si="16">D6/C6</f>
        <v>#DIV/0!</v>
      </c>
    </row>
    <row r="7" spans="1:46" s="31" customFormat="1" ht="13">
      <c r="A7" s="7">
        <v>3</v>
      </c>
      <c r="B7" s="8"/>
      <c r="C7" s="8"/>
      <c r="D7" s="8"/>
      <c r="E7" s="10"/>
      <c r="F7" s="8"/>
      <c r="G7" s="8"/>
      <c r="H7" s="9">
        <f t="shared" si="0"/>
        <v>0</v>
      </c>
      <c r="I7" s="10"/>
      <c r="J7" s="10"/>
      <c r="K7" s="10"/>
      <c r="L7" s="8"/>
      <c r="M7" s="10"/>
      <c r="N7" s="9">
        <f t="shared" si="1"/>
        <v>0</v>
      </c>
      <c r="O7" s="9">
        <f t="shared" si="2"/>
        <v>0</v>
      </c>
      <c r="P7" s="11" t="e">
        <f t="shared" si="3"/>
        <v>#DIV/0!</v>
      </c>
      <c r="Q7" s="9">
        <f t="shared" si="4"/>
        <v>0</v>
      </c>
      <c r="R7" s="11" t="e">
        <f t="shared" si="5"/>
        <v>#DIV/0!</v>
      </c>
      <c r="S7" s="9" t="e">
        <f t="shared" si="6"/>
        <v>#DIV/0!</v>
      </c>
      <c r="T7" s="9" t="e">
        <f t="shared" si="7"/>
        <v>#DIV/0!</v>
      </c>
      <c r="U7" s="9" t="e">
        <f t="shared" si="8"/>
        <v>#DIV/0!</v>
      </c>
      <c r="V7" s="12" t="e">
        <f t="shared" si="9"/>
        <v>#DIV/0!</v>
      </c>
      <c r="W7" s="14" t="e">
        <f t="shared" si="12"/>
        <v>#DIV/0!</v>
      </c>
      <c r="X7" s="14" t="e">
        <f t="shared" si="13"/>
        <v>#DIV/0!</v>
      </c>
      <c r="Y7" s="13" t="e">
        <f t="shared" si="14"/>
        <v>#DIV/0!</v>
      </c>
      <c r="Z7" s="14">
        <f t="shared" si="10"/>
        <v>0</v>
      </c>
      <c r="AA7" s="14">
        <f t="shared" si="11"/>
        <v>0</v>
      </c>
      <c r="AB7" s="8"/>
      <c r="AC7" s="531">
        <f t="shared" si="15"/>
        <v>0</v>
      </c>
      <c r="AD7" s="8"/>
      <c r="AE7" s="8"/>
      <c r="AF7" s="8"/>
      <c r="AG7" s="8"/>
      <c r="AH7" s="8"/>
      <c r="AI7" s="8"/>
      <c r="AJ7" s="8"/>
      <c r="AK7" s="8"/>
      <c r="AL7" s="8"/>
      <c r="AM7" s="8"/>
      <c r="AN7" s="8"/>
      <c r="AO7" s="8"/>
      <c r="AP7" s="8"/>
      <c r="AQ7" s="8"/>
      <c r="AR7" s="8"/>
      <c r="AS7" s="8"/>
      <c r="AT7" s="540" t="e">
        <f t="shared" si="16"/>
        <v>#DIV/0!</v>
      </c>
    </row>
    <row r="8" spans="1:46" s="31" customFormat="1" ht="13">
      <c r="A8" s="7">
        <v>4</v>
      </c>
      <c r="B8" s="8"/>
      <c r="C8" s="8"/>
      <c r="D8" s="8"/>
      <c r="E8" s="10"/>
      <c r="F8" s="8"/>
      <c r="G8" s="8"/>
      <c r="H8" s="9">
        <f t="shared" si="0"/>
        <v>0</v>
      </c>
      <c r="I8" s="10"/>
      <c r="J8" s="10"/>
      <c r="K8" s="10"/>
      <c r="L8" s="8"/>
      <c r="M8" s="10"/>
      <c r="N8" s="9">
        <f t="shared" si="1"/>
        <v>0</v>
      </c>
      <c r="O8" s="9">
        <f t="shared" si="2"/>
        <v>0</v>
      </c>
      <c r="P8" s="11" t="e">
        <f t="shared" si="3"/>
        <v>#DIV/0!</v>
      </c>
      <c r="Q8" s="9">
        <f t="shared" si="4"/>
        <v>0</v>
      </c>
      <c r="R8" s="11" t="e">
        <f t="shared" si="5"/>
        <v>#DIV/0!</v>
      </c>
      <c r="S8" s="9" t="e">
        <f t="shared" si="6"/>
        <v>#DIV/0!</v>
      </c>
      <c r="T8" s="9" t="e">
        <f t="shared" si="7"/>
        <v>#DIV/0!</v>
      </c>
      <c r="U8" s="9" t="e">
        <f t="shared" si="8"/>
        <v>#DIV/0!</v>
      </c>
      <c r="V8" s="12" t="e">
        <f t="shared" si="9"/>
        <v>#DIV/0!</v>
      </c>
      <c r="W8" s="14" t="e">
        <f t="shared" si="12"/>
        <v>#DIV/0!</v>
      </c>
      <c r="X8" s="14" t="e">
        <f t="shared" si="13"/>
        <v>#DIV/0!</v>
      </c>
      <c r="Y8" s="13" t="e">
        <f t="shared" si="14"/>
        <v>#DIV/0!</v>
      </c>
      <c r="Z8" s="14">
        <f t="shared" si="10"/>
        <v>0</v>
      </c>
      <c r="AA8" s="14">
        <f t="shared" si="11"/>
        <v>0</v>
      </c>
      <c r="AB8" s="8"/>
      <c r="AC8" s="531">
        <f t="shared" si="15"/>
        <v>0</v>
      </c>
      <c r="AD8" s="8"/>
      <c r="AE8" s="8"/>
      <c r="AF8" s="8"/>
      <c r="AG8" s="8"/>
      <c r="AH8" s="8"/>
      <c r="AI8" s="8"/>
      <c r="AJ8" s="8"/>
      <c r="AK8" s="8"/>
      <c r="AL8" s="8"/>
      <c r="AM8" s="8"/>
      <c r="AN8" s="8"/>
      <c r="AO8" s="8"/>
      <c r="AP8" s="8"/>
      <c r="AQ8" s="8"/>
      <c r="AR8" s="8"/>
      <c r="AS8" s="8"/>
      <c r="AT8" s="540" t="e">
        <f t="shared" si="16"/>
        <v>#DIV/0!</v>
      </c>
    </row>
    <row r="9" spans="1:46" s="31" customFormat="1" ht="13">
      <c r="A9" s="7">
        <v>5</v>
      </c>
      <c r="B9" s="8"/>
      <c r="C9" s="8"/>
      <c r="D9" s="8"/>
      <c r="E9" s="10"/>
      <c r="F9" s="8"/>
      <c r="G9" s="8"/>
      <c r="H9" s="9">
        <f t="shared" si="0"/>
        <v>0</v>
      </c>
      <c r="I9" s="10"/>
      <c r="J9" s="10"/>
      <c r="K9" s="10"/>
      <c r="L9" s="8"/>
      <c r="M9" s="10"/>
      <c r="N9" s="9">
        <f t="shared" si="1"/>
        <v>0</v>
      </c>
      <c r="O9" s="9">
        <f t="shared" si="2"/>
        <v>0</v>
      </c>
      <c r="P9" s="11" t="e">
        <f t="shared" si="3"/>
        <v>#DIV/0!</v>
      </c>
      <c r="Q9" s="9">
        <f t="shared" si="4"/>
        <v>0</v>
      </c>
      <c r="R9" s="11" t="e">
        <f t="shared" si="5"/>
        <v>#DIV/0!</v>
      </c>
      <c r="S9" s="9" t="e">
        <f t="shared" si="6"/>
        <v>#DIV/0!</v>
      </c>
      <c r="T9" s="9" t="e">
        <f t="shared" si="7"/>
        <v>#DIV/0!</v>
      </c>
      <c r="U9" s="9" t="e">
        <f t="shared" si="8"/>
        <v>#DIV/0!</v>
      </c>
      <c r="V9" s="12" t="e">
        <f t="shared" si="9"/>
        <v>#DIV/0!</v>
      </c>
      <c r="W9" s="14" t="e">
        <f t="shared" si="12"/>
        <v>#DIV/0!</v>
      </c>
      <c r="X9" s="14" t="e">
        <f t="shared" si="13"/>
        <v>#DIV/0!</v>
      </c>
      <c r="Y9" s="13" t="e">
        <f t="shared" si="14"/>
        <v>#DIV/0!</v>
      </c>
      <c r="Z9" s="14">
        <f t="shared" si="10"/>
        <v>0</v>
      </c>
      <c r="AA9" s="14">
        <f t="shared" si="11"/>
        <v>0</v>
      </c>
      <c r="AB9" s="8"/>
      <c r="AC9" s="531">
        <f t="shared" si="15"/>
        <v>0</v>
      </c>
      <c r="AD9" s="8"/>
      <c r="AE9" s="8"/>
      <c r="AF9" s="8"/>
      <c r="AG9" s="8"/>
      <c r="AH9" s="8"/>
      <c r="AI9" s="8"/>
      <c r="AJ9" s="8"/>
      <c r="AK9" s="8"/>
      <c r="AL9" s="8"/>
      <c r="AM9" s="8"/>
      <c r="AN9" s="8"/>
      <c r="AO9" s="8"/>
      <c r="AP9" s="8"/>
      <c r="AQ9" s="8"/>
      <c r="AR9" s="8"/>
      <c r="AS9" s="8"/>
      <c r="AT9" s="540" t="e">
        <f t="shared" si="16"/>
        <v>#DIV/0!</v>
      </c>
    </row>
    <row r="10" spans="1:46" s="31" customFormat="1" ht="13">
      <c r="A10" s="7">
        <v>6</v>
      </c>
      <c r="B10" s="8"/>
      <c r="C10" s="8"/>
      <c r="D10" s="8"/>
      <c r="E10" s="10"/>
      <c r="F10" s="8"/>
      <c r="G10" s="8"/>
      <c r="H10" s="9">
        <f t="shared" si="0"/>
        <v>0</v>
      </c>
      <c r="I10" s="10"/>
      <c r="J10" s="10"/>
      <c r="K10" s="10"/>
      <c r="L10" s="8"/>
      <c r="M10" s="10"/>
      <c r="N10" s="9">
        <f t="shared" si="1"/>
        <v>0</v>
      </c>
      <c r="O10" s="9">
        <f t="shared" si="2"/>
        <v>0</v>
      </c>
      <c r="P10" s="11" t="e">
        <f t="shared" si="3"/>
        <v>#DIV/0!</v>
      </c>
      <c r="Q10" s="9">
        <f t="shared" si="4"/>
        <v>0</v>
      </c>
      <c r="R10" s="11" t="e">
        <f t="shared" si="5"/>
        <v>#DIV/0!</v>
      </c>
      <c r="S10" s="9" t="e">
        <f t="shared" si="6"/>
        <v>#DIV/0!</v>
      </c>
      <c r="T10" s="9" t="e">
        <f t="shared" si="7"/>
        <v>#DIV/0!</v>
      </c>
      <c r="U10" s="9" t="e">
        <f t="shared" si="8"/>
        <v>#DIV/0!</v>
      </c>
      <c r="V10" s="12" t="e">
        <f t="shared" si="9"/>
        <v>#DIV/0!</v>
      </c>
      <c r="W10" s="14" t="e">
        <f t="shared" si="12"/>
        <v>#DIV/0!</v>
      </c>
      <c r="X10" s="14" t="e">
        <f t="shared" si="13"/>
        <v>#DIV/0!</v>
      </c>
      <c r="Y10" s="13" t="e">
        <f t="shared" si="14"/>
        <v>#DIV/0!</v>
      </c>
      <c r="Z10" s="14">
        <f t="shared" si="10"/>
        <v>0</v>
      </c>
      <c r="AA10" s="14">
        <f t="shared" si="11"/>
        <v>0</v>
      </c>
      <c r="AB10" s="8"/>
      <c r="AC10" s="531">
        <f t="shared" si="15"/>
        <v>0</v>
      </c>
      <c r="AD10" s="8"/>
      <c r="AE10" s="8"/>
      <c r="AF10" s="8"/>
      <c r="AG10" s="8"/>
      <c r="AH10" s="8"/>
      <c r="AI10" s="8"/>
      <c r="AJ10" s="8"/>
      <c r="AK10" s="8"/>
      <c r="AL10" s="8"/>
      <c r="AM10" s="8"/>
      <c r="AN10" s="8"/>
      <c r="AO10" s="8"/>
      <c r="AP10" s="8"/>
      <c r="AQ10" s="8"/>
      <c r="AR10" s="8"/>
      <c r="AS10" s="8"/>
      <c r="AT10" s="540" t="e">
        <f t="shared" si="16"/>
        <v>#DIV/0!</v>
      </c>
    </row>
    <row r="11" spans="1:46" s="31" customFormat="1" ht="13">
      <c r="A11" s="7">
        <v>7</v>
      </c>
      <c r="B11" s="8"/>
      <c r="C11" s="8"/>
      <c r="D11" s="8"/>
      <c r="E11" s="10"/>
      <c r="F11" s="8"/>
      <c r="G11" s="8"/>
      <c r="H11" s="9">
        <f t="shared" si="0"/>
        <v>0</v>
      </c>
      <c r="I11" s="10"/>
      <c r="J11" s="10"/>
      <c r="K11" s="10"/>
      <c r="L11" s="8"/>
      <c r="M11" s="10"/>
      <c r="N11" s="9">
        <f t="shared" si="1"/>
        <v>0</v>
      </c>
      <c r="O11" s="9">
        <f t="shared" si="2"/>
        <v>0</v>
      </c>
      <c r="P11" s="11" t="e">
        <f t="shared" si="3"/>
        <v>#DIV/0!</v>
      </c>
      <c r="Q11" s="9">
        <f t="shared" si="4"/>
        <v>0</v>
      </c>
      <c r="R11" s="11" t="e">
        <f t="shared" si="5"/>
        <v>#DIV/0!</v>
      </c>
      <c r="S11" s="9" t="e">
        <f t="shared" si="6"/>
        <v>#DIV/0!</v>
      </c>
      <c r="T11" s="9" t="e">
        <f t="shared" si="7"/>
        <v>#DIV/0!</v>
      </c>
      <c r="U11" s="9" t="e">
        <f t="shared" si="8"/>
        <v>#DIV/0!</v>
      </c>
      <c r="V11" s="12" t="e">
        <f t="shared" si="9"/>
        <v>#DIV/0!</v>
      </c>
      <c r="W11" s="14" t="e">
        <f t="shared" si="12"/>
        <v>#DIV/0!</v>
      </c>
      <c r="X11" s="14" t="e">
        <f t="shared" si="13"/>
        <v>#DIV/0!</v>
      </c>
      <c r="Y11" s="13" t="e">
        <f t="shared" si="14"/>
        <v>#DIV/0!</v>
      </c>
      <c r="Z11" s="14">
        <f t="shared" si="10"/>
        <v>0</v>
      </c>
      <c r="AA11" s="14">
        <f t="shared" si="11"/>
        <v>0</v>
      </c>
      <c r="AB11" s="8"/>
      <c r="AC11" s="531">
        <f t="shared" si="15"/>
        <v>0</v>
      </c>
      <c r="AD11" s="8"/>
      <c r="AE11" s="8"/>
      <c r="AF11" s="8"/>
      <c r="AG11" s="8"/>
      <c r="AH11" s="8"/>
      <c r="AI11" s="8"/>
      <c r="AJ11" s="8"/>
      <c r="AK11" s="8"/>
      <c r="AL11" s="8"/>
      <c r="AM11" s="8"/>
      <c r="AN11" s="8"/>
      <c r="AO11" s="8"/>
      <c r="AP11" s="8"/>
      <c r="AQ11" s="8"/>
      <c r="AR11" s="8"/>
      <c r="AS11" s="8"/>
      <c r="AT11" s="540" t="e">
        <f t="shared" si="16"/>
        <v>#DIV/0!</v>
      </c>
    </row>
    <row r="12" spans="1:46" s="31" customFormat="1" ht="13">
      <c r="A12" s="7">
        <v>8</v>
      </c>
      <c r="B12" s="8"/>
      <c r="C12" s="8"/>
      <c r="D12" s="8"/>
      <c r="E12" s="10"/>
      <c r="F12" s="8"/>
      <c r="G12" s="8"/>
      <c r="H12" s="9">
        <f t="shared" si="0"/>
        <v>0</v>
      </c>
      <c r="I12" s="10"/>
      <c r="J12" s="10"/>
      <c r="K12" s="10"/>
      <c r="L12" s="8"/>
      <c r="M12" s="10"/>
      <c r="N12" s="9">
        <f t="shared" si="1"/>
        <v>0</v>
      </c>
      <c r="O12" s="9">
        <f t="shared" si="2"/>
        <v>0</v>
      </c>
      <c r="P12" s="11" t="e">
        <f t="shared" si="3"/>
        <v>#DIV/0!</v>
      </c>
      <c r="Q12" s="9">
        <f t="shared" si="4"/>
        <v>0</v>
      </c>
      <c r="R12" s="11" t="e">
        <f t="shared" si="5"/>
        <v>#DIV/0!</v>
      </c>
      <c r="S12" s="9" t="e">
        <f t="shared" si="6"/>
        <v>#DIV/0!</v>
      </c>
      <c r="T12" s="9" t="e">
        <f t="shared" si="7"/>
        <v>#DIV/0!</v>
      </c>
      <c r="U12" s="9" t="e">
        <f t="shared" si="8"/>
        <v>#DIV/0!</v>
      </c>
      <c r="V12" s="12" t="e">
        <f t="shared" si="9"/>
        <v>#DIV/0!</v>
      </c>
      <c r="W12" s="14" t="e">
        <f t="shared" si="12"/>
        <v>#DIV/0!</v>
      </c>
      <c r="X12" s="14" t="e">
        <f t="shared" si="13"/>
        <v>#DIV/0!</v>
      </c>
      <c r="Y12" s="13" t="e">
        <f t="shared" si="14"/>
        <v>#DIV/0!</v>
      </c>
      <c r="Z12" s="14">
        <f t="shared" si="10"/>
        <v>0</v>
      </c>
      <c r="AA12" s="14">
        <f t="shared" si="11"/>
        <v>0</v>
      </c>
      <c r="AB12" s="8"/>
      <c r="AC12" s="531">
        <f t="shared" si="15"/>
        <v>0</v>
      </c>
      <c r="AD12" s="8"/>
      <c r="AE12" s="8"/>
      <c r="AF12" s="8"/>
      <c r="AG12" s="8"/>
      <c r="AH12" s="8"/>
      <c r="AI12" s="8"/>
      <c r="AJ12" s="8"/>
      <c r="AK12" s="8"/>
      <c r="AL12" s="8"/>
      <c r="AM12" s="8"/>
      <c r="AN12" s="8"/>
      <c r="AO12" s="8"/>
      <c r="AP12" s="8"/>
      <c r="AQ12" s="8"/>
      <c r="AR12" s="8"/>
      <c r="AS12" s="8"/>
      <c r="AT12" s="540" t="e">
        <f t="shared" si="16"/>
        <v>#DIV/0!</v>
      </c>
    </row>
    <row r="13" spans="1:46" s="31" customFormat="1" ht="13">
      <c r="A13" s="7">
        <v>9</v>
      </c>
      <c r="B13" s="8"/>
      <c r="C13" s="8"/>
      <c r="D13" s="8"/>
      <c r="E13" s="10"/>
      <c r="F13" s="8"/>
      <c r="G13" s="8"/>
      <c r="H13" s="9">
        <f t="shared" si="0"/>
        <v>0</v>
      </c>
      <c r="I13" s="10"/>
      <c r="J13" s="10"/>
      <c r="K13" s="10"/>
      <c r="L13" s="8"/>
      <c r="M13" s="10"/>
      <c r="N13" s="9">
        <f t="shared" si="1"/>
        <v>0</v>
      </c>
      <c r="O13" s="9">
        <f t="shared" si="2"/>
        <v>0</v>
      </c>
      <c r="P13" s="11" t="e">
        <f t="shared" si="3"/>
        <v>#DIV/0!</v>
      </c>
      <c r="Q13" s="9">
        <f t="shared" si="4"/>
        <v>0</v>
      </c>
      <c r="R13" s="11" t="e">
        <f t="shared" si="5"/>
        <v>#DIV/0!</v>
      </c>
      <c r="S13" s="9" t="e">
        <f t="shared" si="6"/>
        <v>#DIV/0!</v>
      </c>
      <c r="T13" s="9" t="e">
        <f t="shared" si="7"/>
        <v>#DIV/0!</v>
      </c>
      <c r="U13" s="9" t="e">
        <f t="shared" si="8"/>
        <v>#DIV/0!</v>
      </c>
      <c r="V13" s="12" t="e">
        <f t="shared" si="9"/>
        <v>#DIV/0!</v>
      </c>
      <c r="W13" s="14" t="e">
        <f t="shared" si="12"/>
        <v>#DIV/0!</v>
      </c>
      <c r="X13" s="14" t="e">
        <f t="shared" si="13"/>
        <v>#DIV/0!</v>
      </c>
      <c r="Y13" s="13" t="e">
        <f t="shared" si="14"/>
        <v>#DIV/0!</v>
      </c>
      <c r="Z13" s="14">
        <f t="shared" si="10"/>
        <v>0</v>
      </c>
      <c r="AA13" s="14">
        <f t="shared" si="11"/>
        <v>0</v>
      </c>
      <c r="AB13" s="8"/>
      <c r="AC13" s="531">
        <f t="shared" si="15"/>
        <v>0</v>
      </c>
      <c r="AD13" s="8"/>
      <c r="AE13" s="8"/>
      <c r="AF13" s="8"/>
      <c r="AG13" s="8"/>
      <c r="AH13" s="8"/>
      <c r="AI13" s="8"/>
      <c r="AJ13" s="8"/>
      <c r="AK13" s="8"/>
      <c r="AL13" s="8"/>
      <c r="AM13" s="8"/>
      <c r="AN13" s="8"/>
      <c r="AO13" s="8"/>
      <c r="AP13" s="8"/>
      <c r="AQ13" s="8"/>
      <c r="AR13" s="8"/>
      <c r="AS13" s="8"/>
      <c r="AT13" s="540" t="e">
        <f t="shared" si="16"/>
        <v>#DIV/0!</v>
      </c>
    </row>
    <row r="14" spans="1:46" s="31" customFormat="1" ht="13">
      <c r="A14" s="7">
        <v>10</v>
      </c>
      <c r="B14" s="8"/>
      <c r="C14" s="8"/>
      <c r="D14" s="8"/>
      <c r="E14" s="10"/>
      <c r="F14" s="8"/>
      <c r="G14" s="8"/>
      <c r="H14" s="9">
        <f t="shared" si="0"/>
        <v>0</v>
      </c>
      <c r="I14" s="10"/>
      <c r="J14" s="10"/>
      <c r="K14" s="10"/>
      <c r="L14" s="8"/>
      <c r="M14" s="10"/>
      <c r="N14" s="9">
        <f t="shared" si="1"/>
        <v>0</v>
      </c>
      <c r="O14" s="9">
        <f t="shared" si="2"/>
        <v>0</v>
      </c>
      <c r="P14" s="11" t="e">
        <f t="shared" si="3"/>
        <v>#DIV/0!</v>
      </c>
      <c r="Q14" s="9">
        <f t="shared" si="4"/>
        <v>0</v>
      </c>
      <c r="R14" s="11" t="e">
        <f t="shared" si="5"/>
        <v>#DIV/0!</v>
      </c>
      <c r="S14" s="9" t="e">
        <f t="shared" si="6"/>
        <v>#DIV/0!</v>
      </c>
      <c r="T14" s="9" t="e">
        <f t="shared" si="7"/>
        <v>#DIV/0!</v>
      </c>
      <c r="U14" s="9" t="e">
        <f t="shared" si="8"/>
        <v>#DIV/0!</v>
      </c>
      <c r="V14" s="12" t="e">
        <f t="shared" si="9"/>
        <v>#DIV/0!</v>
      </c>
      <c r="W14" s="14" t="e">
        <f t="shared" si="12"/>
        <v>#DIV/0!</v>
      </c>
      <c r="X14" s="14" t="e">
        <f t="shared" si="13"/>
        <v>#DIV/0!</v>
      </c>
      <c r="Y14" s="13" t="e">
        <f t="shared" si="14"/>
        <v>#DIV/0!</v>
      </c>
      <c r="Z14" s="14">
        <f t="shared" si="10"/>
        <v>0</v>
      </c>
      <c r="AA14" s="14">
        <f t="shared" si="11"/>
        <v>0</v>
      </c>
      <c r="AB14" s="8"/>
      <c r="AC14" s="531">
        <f t="shared" si="15"/>
        <v>0</v>
      </c>
      <c r="AD14" s="8"/>
      <c r="AE14" s="8"/>
      <c r="AF14" s="8"/>
      <c r="AG14" s="8"/>
      <c r="AH14" s="8"/>
      <c r="AI14" s="8"/>
      <c r="AJ14" s="8"/>
      <c r="AK14" s="8"/>
      <c r="AL14" s="8"/>
      <c r="AM14" s="8"/>
      <c r="AN14" s="8"/>
      <c r="AO14" s="8"/>
      <c r="AP14" s="8"/>
      <c r="AQ14" s="8"/>
      <c r="AR14" s="8"/>
      <c r="AS14" s="8"/>
      <c r="AT14" s="540" t="e">
        <f t="shared" si="16"/>
        <v>#DIV/0!</v>
      </c>
    </row>
    <row r="15" spans="1:46" s="31" customFormat="1" ht="13">
      <c r="A15" s="7">
        <v>11</v>
      </c>
      <c r="B15" s="8"/>
      <c r="C15" s="8"/>
      <c r="D15" s="8"/>
      <c r="E15" s="10"/>
      <c r="F15" s="8"/>
      <c r="G15" s="8"/>
      <c r="H15" s="9">
        <f t="shared" si="0"/>
        <v>0</v>
      </c>
      <c r="I15" s="10"/>
      <c r="J15" s="10"/>
      <c r="K15" s="10"/>
      <c r="L15" s="8"/>
      <c r="M15" s="10"/>
      <c r="N15" s="9">
        <f t="shared" si="1"/>
        <v>0</v>
      </c>
      <c r="O15" s="9">
        <f t="shared" si="2"/>
        <v>0</v>
      </c>
      <c r="P15" s="11" t="e">
        <f t="shared" si="3"/>
        <v>#DIV/0!</v>
      </c>
      <c r="Q15" s="9">
        <f t="shared" si="4"/>
        <v>0</v>
      </c>
      <c r="R15" s="11" t="e">
        <f t="shared" si="5"/>
        <v>#DIV/0!</v>
      </c>
      <c r="S15" s="9" t="e">
        <f t="shared" si="6"/>
        <v>#DIV/0!</v>
      </c>
      <c r="T15" s="9" t="e">
        <f t="shared" si="7"/>
        <v>#DIV/0!</v>
      </c>
      <c r="U15" s="9" t="e">
        <f t="shared" si="8"/>
        <v>#DIV/0!</v>
      </c>
      <c r="V15" s="12" t="e">
        <f t="shared" si="9"/>
        <v>#DIV/0!</v>
      </c>
      <c r="W15" s="14" t="e">
        <f t="shared" si="12"/>
        <v>#DIV/0!</v>
      </c>
      <c r="X15" s="14" t="e">
        <f t="shared" si="13"/>
        <v>#DIV/0!</v>
      </c>
      <c r="Y15" s="13" t="e">
        <f t="shared" si="14"/>
        <v>#DIV/0!</v>
      </c>
      <c r="Z15" s="14">
        <f t="shared" si="10"/>
        <v>0</v>
      </c>
      <c r="AA15" s="14">
        <f t="shared" si="11"/>
        <v>0</v>
      </c>
      <c r="AB15" s="8"/>
      <c r="AC15" s="531">
        <f t="shared" si="15"/>
        <v>0</v>
      </c>
      <c r="AD15" s="8"/>
      <c r="AE15" s="8"/>
      <c r="AF15" s="8"/>
      <c r="AG15" s="8"/>
      <c r="AH15" s="8"/>
      <c r="AI15" s="8"/>
      <c r="AJ15" s="8"/>
      <c r="AK15" s="8"/>
      <c r="AL15" s="8"/>
      <c r="AM15" s="8"/>
      <c r="AN15" s="8"/>
      <c r="AO15" s="8"/>
      <c r="AP15" s="8"/>
      <c r="AQ15" s="8"/>
      <c r="AR15" s="8"/>
      <c r="AS15" s="8"/>
      <c r="AT15" s="540" t="e">
        <f t="shared" si="16"/>
        <v>#DIV/0!</v>
      </c>
    </row>
    <row r="16" spans="1:46" s="31" customFormat="1" ht="13">
      <c r="A16" s="7">
        <v>12</v>
      </c>
      <c r="B16" s="8"/>
      <c r="C16" s="8"/>
      <c r="D16" s="8"/>
      <c r="E16" s="10"/>
      <c r="F16" s="8"/>
      <c r="G16" s="8"/>
      <c r="H16" s="9">
        <f t="shared" si="0"/>
        <v>0</v>
      </c>
      <c r="I16" s="10"/>
      <c r="J16" s="10"/>
      <c r="K16" s="10"/>
      <c r="L16" s="8"/>
      <c r="M16" s="10"/>
      <c r="N16" s="9">
        <f t="shared" si="1"/>
        <v>0</v>
      </c>
      <c r="O16" s="9">
        <f t="shared" si="2"/>
        <v>0</v>
      </c>
      <c r="P16" s="11" t="e">
        <f t="shared" si="3"/>
        <v>#DIV/0!</v>
      </c>
      <c r="Q16" s="9">
        <f t="shared" si="4"/>
        <v>0</v>
      </c>
      <c r="R16" s="11" t="e">
        <f t="shared" si="5"/>
        <v>#DIV/0!</v>
      </c>
      <c r="S16" s="9" t="e">
        <f t="shared" si="6"/>
        <v>#DIV/0!</v>
      </c>
      <c r="T16" s="9" t="e">
        <f t="shared" si="7"/>
        <v>#DIV/0!</v>
      </c>
      <c r="U16" s="9" t="e">
        <f t="shared" si="8"/>
        <v>#DIV/0!</v>
      </c>
      <c r="V16" s="12" t="e">
        <f t="shared" si="9"/>
        <v>#DIV/0!</v>
      </c>
      <c r="W16" s="14" t="e">
        <f t="shared" si="12"/>
        <v>#DIV/0!</v>
      </c>
      <c r="X16" s="14" t="e">
        <f t="shared" si="13"/>
        <v>#DIV/0!</v>
      </c>
      <c r="Y16" s="13" t="e">
        <f t="shared" si="14"/>
        <v>#DIV/0!</v>
      </c>
      <c r="Z16" s="14">
        <f t="shared" si="10"/>
        <v>0</v>
      </c>
      <c r="AA16" s="14">
        <f t="shared" si="11"/>
        <v>0</v>
      </c>
      <c r="AB16" s="8"/>
      <c r="AC16" s="531">
        <f t="shared" si="15"/>
        <v>0</v>
      </c>
      <c r="AD16" s="8"/>
      <c r="AE16" s="8"/>
      <c r="AF16" s="8"/>
      <c r="AG16" s="8"/>
      <c r="AH16" s="8"/>
      <c r="AI16" s="8"/>
      <c r="AJ16" s="8"/>
      <c r="AK16" s="8"/>
      <c r="AL16" s="8"/>
      <c r="AM16" s="8"/>
      <c r="AN16" s="8"/>
      <c r="AO16" s="8"/>
      <c r="AP16" s="8"/>
      <c r="AQ16" s="8"/>
      <c r="AR16" s="8"/>
      <c r="AS16" s="8"/>
      <c r="AT16" s="540" t="e">
        <f t="shared" si="16"/>
        <v>#DIV/0!</v>
      </c>
    </row>
    <row r="17" spans="1:46" s="31" customFormat="1" ht="13">
      <c r="A17" s="7">
        <v>13</v>
      </c>
      <c r="B17" s="8"/>
      <c r="C17" s="8"/>
      <c r="D17" s="8"/>
      <c r="E17" s="10"/>
      <c r="F17" s="8"/>
      <c r="G17" s="8"/>
      <c r="H17" s="9">
        <f t="shared" si="0"/>
        <v>0</v>
      </c>
      <c r="I17" s="10"/>
      <c r="J17" s="10"/>
      <c r="K17" s="10"/>
      <c r="L17" s="8"/>
      <c r="M17" s="10"/>
      <c r="N17" s="9">
        <f t="shared" si="1"/>
        <v>0</v>
      </c>
      <c r="O17" s="9">
        <f t="shared" si="2"/>
        <v>0</v>
      </c>
      <c r="P17" s="11" t="e">
        <f t="shared" si="3"/>
        <v>#DIV/0!</v>
      </c>
      <c r="Q17" s="9">
        <f t="shared" si="4"/>
        <v>0</v>
      </c>
      <c r="R17" s="11" t="e">
        <f t="shared" si="5"/>
        <v>#DIV/0!</v>
      </c>
      <c r="S17" s="9" t="e">
        <f t="shared" si="6"/>
        <v>#DIV/0!</v>
      </c>
      <c r="T17" s="9" t="e">
        <f t="shared" si="7"/>
        <v>#DIV/0!</v>
      </c>
      <c r="U17" s="9" t="e">
        <f t="shared" si="8"/>
        <v>#DIV/0!</v>
      </c>
      <c r="V17" s="12" t="e">
        <f t="shared" si="9"/>
        <v>#DIV/0!</v>
      </c>
      <c r="W17" s="14" t="e">
        <f t="shared" si="12"/>
        <v>#DIV/0!</v>
      </c>
      <c r="X17" s="14" t="e">
        <f t="shared" si="13"/>
        <v>#DIV/0!</v>
      </c>
      <c r="Y17" s="13" t="e">
        <f t="shared" si="14"/>
        <v>#DIV/0!</v>
      </c>
      <c r="Z17" s="14">
        <f t="shared" si="10"/>
        <v>0</v>
      </c>
      <c r="AA17" s="14">
        <f t="shared" si="11"/>
        <v>0</v>
      </c>
      <c r="AB17" s="8"/>
      <c r="AC17" s="531">
        <f t="shared" si="15"/>
        <v>0</v>
      </c>
      <c r="AD17" s="8"/>
      <c r="AE17" s="8"/>
      <c r="AF17" s="8"/>
      <c r="AG17" s="8"/>
      <c r="AH17" s="8"/>
      <c r="AI17" s="8"/>
      <c r="AJ17" s="8"/>
      <c r="AK17" s="8"/>
      <c r="AL17" s="8"/>
      <c r="AM17" s="8"/>
      <c r="AN17" s="8"/>
      <c r="AO17" s="8"/>
      <c r="AP17" s="8"/>
      <c r="AQ17" s="8"/>
      <c r="AR17" s="8"/>
      <c r="AS17" s="8"/>
      <c r="AT17" s="540" t="e">
        <f t="shared" si="16"/>
        <v>#DIV/0!</v>
      </c>
    </row>
    <row r="18" spans="1:46" s="31" customFormat="1" ht="13">
      <c r="A18" s="7">
        <v>14</v>
      </c>
      <c r="B18" s="8"/>
      <c r="C18" s="8"/>
      <c r="D18" s="8"/>
      <c r="E18" s="10"/>
      <c r="F18" s="8"/>
      <c r="G18" s="8"/>
      <c r="H18" s="9">
        <f t="shared" si="0"/>
        <v>0</v>
      </c>
      <c r="I18" s="10"/>
      <c r="J18" s="10"/>
      <c r="K18" s="10"/>
      <c r="L18" s="8"/>
      <c r="M18" s="10"/>
      <c r="N18" s="9">
        <f t="shared" si="1"/>
        <v>0</v>
      </c>
      <c r="O18" s="9">
        <f t="shared" si="2"/>
        <v>0</v>
      </c>
      <c r="P18" s="11" t="e">
        <f t="shared" si="3"/>
        <v>#DIV/0!</v>
      </c>
      <c r="Q18" s="9">
        <f t="shared" si="4"/>
        <v>0</v>
      </c>
      <c r="R18" s="11" t="e">
        <f t="shared" si="5"/>
        <v>#DIV/0!</v>
      </c>
      <c r="S18" s="9" t="e">
        <f t="shared" si="6"/>
        <v>#DIV/0!</v>
      </c>
      <c r="T18" s="9" t="e">
        <f t="shared" si="7"/>
        <v>#DIV/0!</v>
      </c>
      <c r="U18" s="9" t="e">
        <f t="shared" si="8"/>
        <v>#DIV/0!</v>
      </c>
      <c r="V18" s="12" t="e">
        <f t="shared" si="9"/>
        <v>#DIV/0!</v>
      </c>
      <c r="W18" s="14" t="e">
        <f t="shared" si="12"/>
        <v>#DIV/0!</v>
      </c>
      <c r="X18" s="14" t="e">
        <f t="shared" si="13"/>
        <v>#DIV/0!</v>
      </c>
      <c r="Y18" s="13" t="e">
        <f t="shared" si="14"/>
        <v>#DIV/0!</v>
      </c>
      <c r="Z18" s="14">
        <f t="shared" si="10"/>
        <v>0</v>
      </c>
      <c r="AA18" s="14">
        <f t="shared" si="11"/>
        <v>0</v>
      </c>
      <c r="AB18" s="8"/>
      <c r="AC18" s="531">
        <f t="shared" si="15"/>
        <v>0</v>
      </c>
      <c r="AD18" s="8"/>
      <c r="AE18" s="8"/>
      <c r="AF18" s="8"/>
      <c r="AG18" s="8"/>
      <c r="AH18" s="8"/>
      <c r="AI18" s="8"/>
      <c r="AJ18" s="8"/>
      <c r="AK18" s="8"/>
      <c r="AL18" s="8"/>
      <c r="AM18" s="8"/>
      <c r="AN18" s="8"/>
      <c r="AO18" s="8"/>
      <c r="AP18" s="8"/>
      <c r="AQ18" s="8"/>
      <c r="AR18" s="8"/>
      <c r="AS18" s="8"/>
      <c r="AT18" s="540" t="e">
        <f t="shared" si="16"/>
        <v>#DIV/0!</v>
      </c>
    </row>
    <row r="19" spans="1:46" s="31" customFormat="1" ht="13">
      <c r="A19" s="7">
        <v>15</v>
      </c>
      <c r="B19" s="8"/>
      <c r="C19" s="8"/>
      <c r="D19" s="8"/>
      <c r="E19" s="10"/>
      <c r="F19" s="8"/>
      <c r="G19" s="8"/>
      <c r="H19" s="9">
        <f t="shared" si="0"/>
        <v>0</v>
      </c>
      <c r="I19" s="10"/>
      <c r="J19" s="10"/>
      <c r="K19" s="10"/>
      <c r="L19" s="8"/>
      <c r="M19" s="10"/>
      <c r="N19" s="9">
        <f t="shared" si="1"/>
        <v>0</v>
      </c>
      <c r="O19" s="9">
        <f t="shared" si="2"/>
        <v>0</v>
      </c>
      <c r="P19" s="11" t="e">
        <f t="shared" si="3"/>
        <v>#DIV/0!</v>
      </c>
      <c r="Q19" s="9">
        <f t="shared" si="4"/>
        <v>0</v>
      </c>
      <c r="R19" s="11" t="e">
        <f t="shared" si="5"/>
        <v>#DIV/0!</v>
      </c>
      <c r="S19" s="9" t="e">
        <f t="shared" si="6"/>
        <v>#DIV/0!</v>
      </c>
      <c r="T19" s="9" t="e">
        <f t="shared" si="7"/>
        <v>#DIV/0!</v>
      </c>
      <c r="U19" s="9" t="e">
        <f t="shared" si="8"/>
        <v>#DIV/0!</v>
      </c>
      <c r="V19" s="12" t="e">
        <f t="shared" si="9"/>
        <v>#DIV/0!</v>
      </c>
      <c r="W19" s="14" t="e">
        <f t="shared" si="12"/>
        <v>#DIV/0!</v>
      </c>
      <c r="X19" s="14" t="e">
        <f t="shared" si="13"/>
        <v>#DIV/0!</v>
      </c>
      <c r="Y19" s="13" t="e">
        <f t="shared" si="14"/>
        <v>#DIV/0!</v>
      </c>
      <c r="Z19" s="14">
        <f t="shared" si="10"/>
        <v>0</v>
      </c>
      <c r="AA19" s="14">
        <f t="shared" si="11"/>
        <v>0</v>
      </c>
      <c r="AB19" s="8"/>
      <c r="AC19" s="531">
        <f t="shared" si="15"/>
        <v>0</v>
      </c>
      <c r="AD19" s="8"/>
      <c r="AE19" s="8"/>
      <c r="AF19" s="8"/>
      <c r="AG19" s="8"/>
      <c r="AH19" s="8"/>
      <c r="AI19" s="8"/>
      <c r="AJ19" s="8"/>
      <c r="AK19" s="8"/>
      <c r="AL19" s="8"/>
      <c r="AM19" s="8"/>
      <c r="AN19" s="8"/>
      <c r="AO19" s="8"/>
      <c r="AP19" s="8"/>
      <c r="AQ19" s="8"/>
      <c r="AR19" s="8"/>
      <c r="AS19" s="8"/>
      <c r="AT19" s="540" t="e">
        <f t="shared" si="16"/>
        <v>#DIV/0!</v>
      </c>
    </row>
    <row r="20" spans="1:46" s="31" customFormat="1" ht="13">
      <c r="A20" s="7">
        <v>16</v>
      </c>
      <c r="B20" s="8"/>
      <c r="C20" s="8"/>
      <c r="D20" s="8"/>
      <c r="E20" s="10"/>
      <c r="F20" s="8"/>
      <c r="G20" s="8"/>
      <c r="H20" s="9">
        <f t="shared" si="0"/>
        <v>0</v>
      </c>
      <c r="I20" s="10"/>
      <c r="J20" s="10"/>
      <c r="K20" s="10"/>
      <c r="L20" s="8"/>
      <c r="M20" s="10"/>
      <c r="N20" s="9">
        <f t="shared" si="1"/>
        <v>0</v>
      </c>
      <c r="O20" s="9">
        <f t="shared" si="2"/>
        <v>0</v>
      </c>
      <c r="P20" s="11" t="e">
        <f t="shared" si="3"/>
        <v>#DIV/0!</v>
      </c>
      <c r="Q20" s="9">
        <f t="shared" si="4"/>
        <v>0</v>
      </c>
      <c r="R20" s="11" t="e">
        <f t="shared" si="5"/>
        <v>#DIV/0!</v>
      </c>
      <c r="S20" s="9" t="e">
        <f t="shared" si="6"/>
        <v>#DIV/0!</v>
      </c>
      <c r="T20" s="9" t="e">
        <f t="shared" si="7"/>
        <v>#DIV/0!</v>
      </c>
      <c r="U20" s="9" t="e">
        <f t="shared" si="8"/>
        <v>#DIV/0!</v>
      </c>
      <c r="V20" s="12" t="e">
        <f t="shared" si="9"/>
        <v>#DIV/0!</v>
      </c>
      <c r="W20" s="14" t="e">
        <f t="shared" si="12"/>
        <v>#DIV/0!</v>
      </c>
      <c r="X20" s="14" t="e">
        <f t="shared" si="13"/>
        <v>#DIV/0!</v>
      </c>
      <c r="Y20" s="13" t="e">
        <f t="shared" si="14"/>
        <v>#DIV/0!</v>
      </c>
      <c r="Z20" s="14">
        <f t="shared" si="10"/>
        <v>0</v>
      </c>
      <c r="AA20" s="14">
        <f t="shared" si="11"/>
        <v>0</v>
      </c>
      <c r="AB20" s="8"/>
      <c r="AC20" s="531">
        <f t="shared" si="15"/>
        <v>0</v>
      </c>
      <c r="AD20" s="8"/>
      <c r="AE20" s="8"/>
      <c r="AF20" s="8"/>
      <c r="AG20" s="8"/>
      <c r="AH20" s="8"/>
      <c r="AI20" s="8"/>
      <c r="AJ20" s="8"/>
      <c r="AK20" s="8"/>
      <c r="AL20" s="8"/>
      <c r="AM20" s="8"/>
      <c r="AN20" s="8"/>
      <c r="AO20" s="8"/>
      <c r="AP20" s="8"/>
      <c r="AQ20" s="8"/>
      <c r="AR20" s="8"/>
      <c r="AS20" s="8"/>
      <c r="AT20" s="540" t="e">
        <f t="shared" si="16"/>
        <v>#DIV/0!</v>
      </c>
    </row>
    <row r="21" spans="1:46" s="31" customFormat="1" ht="13">
      <c r="A21" s="7">
        <v>17</v>
      </c>
      <c r="B21" s="8"/>
      <c r="C21" s="8"/>
      <c r="D21" s="8"/>
      <c r="E21" s="10"/>
      <c r="F21" s="8"/>
      <c r="G21" s="8"/>
      <c r="H21" s="9">
        <f t="shared" si="0"/>
        <v>0</v>
      </c>
      <c r="I21" s="10"/>
      <c r="J21" s="10"/>
      <c r="K21" s="10"/>
      <c r="L21" s="8"/>
      <c r="M21" s="10"/>
      <c r="N21" s="9">
        <f t="shared" si="1"/>
        <v>0</v>
      </c>
      <c r="O21" s="9">
        <f t="shared" si="2"/>
        <v>0</v>
      </c>
      <c r="P21" s="11" t="e">
        <f t="shared" si="3"/>
        <v>#DIV/0!</v>
      </c>
      <c r="Q21" s="9">
        <f t="shared" si="4"/>
        <v>0</v>
      </c>
      <c r="R21" s="11" t="e">
        <f t="shared" si="5"/>
        <v>#DIV/0!</v>
      </c>
      <c r="S21" s="9" t="e">
        <f t="shared" si="6"/>
        <v>#DIV/0!</v>
      </c>
      <c r="T21" s="9" t="e">
        <f t="shared" si="7"/>
        <v>#DIV/0!</v>
      </c>
      <c r="U21" s="9" t="e">
        <f t="shared" si="8"/>
        <v>#DIV/0!</v>
      </c>
      <c r="V21" s="12" t="e">
        <f t="shared" si="9"/>
        <v>#DIV/0!</v>
      </c>
      <c r="W21" s="14" t="e">
        <f t="shared" si="12"/>
        <v>#DIV/0!</v>
      </c>
      <c r="X21" s="14" t="e">
        <f t="shared" si="13"/>
        <v>#DIV/0!</v>
      </c>
      <c r="Y21" s="13" t="e">
        <f t="shared" si="14"/>
        <v>#DIV/0!</v>
      </c>
      <c r="Z21" s="14">
        <f t="shared" si="10"/>
        <v>0</v>
      </c>
      <c r="AA21" s="14">
        <f t="shared" si="11"/>
        <v>0</v>
      </c>
      <c r="AB21" s="8"/>
      <c r="AC21" s="531">
        <f t="shared" si="15"/>
        <v>0</v>
      </c>
      <c r="AD21" s="8"/>
      <c r="AE21" s="8"/>
      <c r="AF21" s="8"/>
      <c r="AG21" s="8"/>
      <c r="AH21" s="8"/>
      <c r="AI21" s="8"/>
      <c r="AJ21" s="8"/>
      <c r="AK21" s="8"/>
      <c r="AL21" s="8"/>
      <c r="AM21" s="8"/>
      <c r="AN21" s="8"/>
      <c r="AO21" s="8"/>
      <c r="AP21" s="8"/>
      <c r="AQ21" s="8"/>
      <c r="AR21" s="8"/>
      <c r="AS21" s="8"/>
      <c r="AT21" s="540" t="e">
        <f t="shared" si="16"/>
        <v>#DIV/0!</v>
      </c>
    </row>
    <row r="22" spans="1:46" s="31" customFormat="1" ht="13">
      <c r="A22" s="7">
        <v>18</v>
      </c>
      <c r="B22" s="8"/>
      <c r="C22" s="8"/>
      <c r="D22" s="8"/>
      <c r="E22" s="10"/>
      <c r="F22" s="8"/>
      <c r="G22" s="8"/>
      <c r="H22" s="9">
        <f t="shared" si="0"/>
        <v>0</v>
      </c>
      <c r="I22" s="10"/>
      <c r="J22" s="10"/>
      <c r="K22" s="10"/>
      <c r="L22" s="8"/>
      <c r="M22" s="10"/>
      <c r="N22" s="9">
        <f t="shared" si="1"/>
        <v>0</v>
      </c>
      <c r="O22" s="9">
        <f t="shared" si="2"/>
        <v>0</v>
      </c>
      <c r="P22" s="11" t="e">
        <f t="shared" si="3"/>
        <v>#DIV/0!</v>
      </c>
      <c r="Q22" s="9">
        <f t="shared" si="4"/>
        <v>0</v>
      </c>
      <c r="R22" s="11" t="e">
        <f t="shared" si="5"/>
        <v>#DIV/0!</v>
      </c>
      <c r="S22" s="9" t="e">
        <f t="shared" si="6"/>
        <v>#DIV/0!</v>
      </c>
      <c r="T22" s="9" t="e">
        <f t="shared" si="7"/>
        <v>#DIV/0!</v>
      </c>
      <c r="U22" s="9" t="e">
        <f t="shared" si="8"/>
        <v>#DIV/0!</v>
      </c>
      <c r="V22" s="12" t="e">
        <f t="shared" si="9"/>
        <v>#DIV/0!</v>
      </c>
      <c r="W22" s="14" t="e">
        <f t="shared" si="12"/>
        <v>#DIV/0!</v>
      </c>
      <c r="X22" s="14" t="e">
        <f t="shared" si="13"/>
        <v>#DIV/0!</v>
      </c>
      <c r="Y22" s="13" t="e">
        <f t="shared" si="14"/>
        <v>#DIV/0!</v>
      </c>
      <c r="Z22" s="14">
        <f t="shared" si="10"/>
        <v>0</v>
      </c>
      <c r="AA22" s="14">
        <f t="shared" si="11"/>
        <v>0</v>
      </c>
      <c r="AB22" s="8"/>
      <c r="AC22" s="531">
        <f t="shared" si="15"/>
        <v>0</v>
      </c>
      <c r="AD22" s="8"/>
      <c r="AE22" s="8"/>
      <c r="AF22" s="8"/>
      <c r="AG22" s="8"/>
      <c r="AH22" s="8"/>
      <c r="AI22" s="8"/>
      <c r="AJ22" s="8"/>
      <c r="AK22" s="8"/>
      <c r="AL22" s="8"/>
      <c r="AM22" s="8"/>
      <c r="AN22" s="8"/>
      <c r="AO22" s="8"/>
      <c r="AP22" s="8"/>
      <c r="AQ22" s="8"/>
      <c r="AR22" s="8"/>
      <c r="AS22" s="8"/>
      <c r="AT22" s="540" t="e">
        <f t="shared" si="16"/>
        <v>#DIV/0!</v>
      </c>
    </row>
    <row r="23" spans="1:46" s="31" customFormat="1" ht="13">
      <c r="A23" s="7">
        <v>19</v>
      </c>
      <c r="B23" s="8"/>
      <c r="C23" s="8"/>
      <c r="D23" s="8"/>
      <c r="E23" s="10"/>
      <c r="F23" s="8"/>
      <c r="G23" s="8"/>
      <c r="H23" s="9">
        <f t="shared" si="0"/>
        <v>0</v>
      </c>
      <c r="I23" s="10"/>
      <c r="J23" s="10"/>
      <c r="K23" s="10"/>
      <c r="L23" s="8"/>
      <c r="M23" s="10"/>
      <c r="N23" s="9">
        <f t="shared" si="1"/>
        <v>0</v>
      </c>
      <c r="O23" s="9">
        <f t="shared" si="2"/>
        <v>0</v>
      </c>
      <c r="P23" s="11" t="e">
        <f t="shared" si="3"/>
        <v>#DIV/0!</v>
      </c>
      <c r="Q23" s="9">
        <f t="shared" si="4"/>
        <v>0</v>
      </c>
      <c r="R23" s="11" t="e">
        <f t="shared" si="5"/>
        <v>#DIV/0!</v>
      </c>
      <c r="S23" s="9" t="e">
        <f t="shared" si="6"/>
        <v>#DIV/0!</v>
      </c>
      <c r="T23" s="9" t="e">
        <f t="shared" si="7"/>
        <v>#DIV/0!</v>
      </c>
      <c r="U23" s="9" t="e">
        <f t="shared" si="8"/>
        <v>#DIV/0!</v>
      </c>
      <c r="V23" s="12" t="e">
        <f t="shared" si="9"/>
        <v>#DIV/0!</v>
      </c>
      <c r="W23" s="14" t="e">
        <f t="shared" si="12"/>
        <v>#DIV/0!</v>
      </c>
      <c r="X23" s="14" t="e">
        <f t="shared" si="13"/>
        <v>#DIV/0!</v>
      </c>
      <c r="Y23" s="13" t="e">
        <f t="shared" si="14"/>
        <v>#DIV/0!</v>
      </c>
      <c r="Z23" s="14">
        <f t="shared" si="10"/>
        <v>0</v>
      </c>
      <c r="AA23" s="14">
        <f t="shared" si="11"/>
        <v>0</v>
      </c>
      <c r="AB23" s="8"/>
      <c r="AC23" s="531">
        <f t="shared" si="15"/>
        <v>0</v>
      </c>
      <c r="AD23" s="8"/>
      <c r="AE23" s="8"/>
      <c r="AF23" s="8"/>
      <c r="AG23" s="8"/>
      <c r="AH23" s="8"/>
      <c r="AI23" s="8"/>
      <c r="AJ23" s="8"/>
      <c r="AK23" s="8"/>
      <c r="AL23" s="8"/>
      <c r="AM23" s="8"/>
      <c r="AN23" s="8"/>
      <c r="AO23" s="8"/>
      <c r="AP23" s="8"/>
      <c r="AQ23" s="8"/>
      <c r="AR23" s="8"/>
      <c r="AS23" s="8"/>
      <c r="AT23" s="540" t="e">
        <f t="shared" si="16"/>
        <v>#DIV/0!</v>
      </c>
    </row>
    <row r="24" spans="1:46" s="31" customFormat="1" ht="13">
      <c r="A24" s="7">
        <v>20</v>
      </c>
      <c r="B24" s="8"/>
      <c r="C24" s="8"/>
      <c r="D24" s="8"/>
      <c r="E24" s="10"/>
      <c r="F24" s="8"/>
      <c r="G24" s="8"/>
      <c r="H24" s="9">
        <f t="shared" si="0"/>
        <v>0</v>
      </c>
      <c r="I24" s="10"/>
      <c r="J24" s="10"/>
      <c r="K24" s="10"/>
      <c r="L24" s="8"/>
      <c r="M24" s="10"/>
      <c r="N24" s="9">
        <f t="shared" si="1"/>
        <v>0</v>
      </c>
      <c r="O24" s="9">
        <f t="shared" si="2"/>
        <v>0</v>
      </c>
      <c r="P24" s="11" t="e">
        <f t="shared" si="3"/>
        <v>#DIV/0!</v>
      </c>
      <c r="Q24" s="9">
        <f t="shared" si="4"/>
        <v>0</v>
      </c>
      <c r="R24" s="11" t="e">
        <f t="shared" si="5"/>
        <v>#DIV/0!</v>
      </c>
      <c r="S24" s="9" t="e">
        <f t="shared" si="6"/>
        <v>#DIV/0!</v>
      </c>
      <c r="T24" s="9" t="e">
        <f t="shared" si="7"/>
        <v>#DIV/0!</v>
      </c>
      <c r="U24" s="9" t="e">
        <f t="shared" si="8"/>
        <v>#DIV/0!</v>
      </c>
      <c r="V24" s="12" t="e">
        <f t="shared" si="9"/>
        <v>#DIV/0!</v>
      </c>
      <c r="W24" s="14" t="e">
        <f t="shared" si="12"/>
        <v>#DIV/0!</v>
      </c>
      <c r="X24" s="14" t="e">
        <f t="shared" si="13"/>
        <v>#DIV/0!</v>
      </c>
      <c r="Y24" s="13" t="e">
        <f t="shared" si="14"/>
        <v>#DIV/0!</v>
      </c>
      <c r="Z24" s="14">
        <f t="shared" si="10"/>
        <v>0</v>
      </c>
      <c r="AA24" s="14">
        <f t="shared" si="11"/>
        <v>0</v>
      </c>
      <c r="AB24" s="8"/>
      <c r="AC24" s="531">
        <f t="shared" si="15"/>
        <v>0</v>
      </c>
      <c r="AD24" s="8"/>
      <c r="AE24" s="8"/>
      <c r="AF24" s="8"/>
      <c r="AG24" s="8"/>
      <c r="AH24" s="8"/>
      <c r="AI24" s="8"/>
      <c r="AJ24" s="8"/>
      <c r="AK24" s="8"/>
      <c r="AL24" s="8"/>
      <c r="AM24" s="8"/>
      <c r="AN24" s="8"/>
      <c r="AO24" s="8"/>
      <c r="AP24" s="8"/>
      <c r="AQ24" s="8"/>
      <c r="AR24" s="8"/>
      <c r="AS24" s="8"/>
      <c r="AT24" s="540" t="e">
        <f t="shared" si="16"/>
        <v>#DIV/0!</v>
      </c>
    </row>
    <row r="25" spans="1:46" s="31" customFormat="1" ht="13">
      <c r="A25" s="7">
        <v>21</v>
      </c>
      <c r="B25" s="8"/>
      <c r="C25" s="8"/>
      <c r="D25" s="8"/>
      <c r="E25" s="10"/>
      <c r="F25" s="8"/>
      <c r="G25" s="8"/>
      <c r="H25" s="9">
        <f t="shared" si="0"/>
        <v>0</v>
      </c>
      <c r="I25" s="10"/>
      <c r="J25" s="10"/>
      <c r="K25" s="10"/>
      <c r="L25" s="8"/>
      <c r="M25" s="10"/>
      <c r="N25" s="9">
        <f t="shared" si="1"/>
        <v>0</v>
      </c>
      <c r="O25" s="9">
        <f t="shared" si="2"/>
        <v>0</v>
      </c>
      <c r="P25" s="11" t="e">
        <f t="shared" si="3"/>
        <v>#DIV/0!</v>
      </c>
      <c r="Q25" s="9">
        <f t="shared" si="4"/>
        <v>0</v>
      </c>
      <c r="R25" s="11" t="e">
        <f t="shared" si="5"/>
        <v>#DIV/0!</v>
      </c>
      <c r="S25" s="9" t="e">
        <f t="shared" si="6"/>
        <v>#DIV/0!</v>
      </c>
      <c r="T25" s="9" t="e">
        <f t="shared" si="7"/>
        <v>#DIV/0!</v>
      </c>
      <c r="U25" s="9" t="e">
        <f t="shared" si="8"/>
        <v>#DIV/0!</v>
      </c>
      <c r="V25" s="12" t="e">
        <f t="shared" si="9"/>
        <v>#DIV/0!</v>
      </c>
      <c r="W25" s="14" t="e">
        <f t="shared" si="12"/>
        <v>#DIV/0!</v>
      </c>
      <c r="X25" s="14" t="e">
        <f t="shared" si="13"/>
        <v>#DIV/0!</v>
      </c>
      <c r="Y25" s="13" t="e">
        <f t="shared" si="14"/>
        <v>#DIV/0!</v>
      </c>
      <c r="Z25" s="14">
        <f t="shared" si="10"/>
        <v>0</v>
      </c>
      <c r="AA25" s="14">
        <f t="shared" si="11"/>
        <v>0</v>
      </c>
      <c r="AB25" s="8"/>
      <c r="AC25" s="531">
        <f t="shared" si="15"/>
        <v>0</v>
      </c>
      <c r="AD25" s="8"/>
      <c r="AE25" s="8"/>
      <c r="AF25" s="8"/>
      <c r="AG25" s="8"/>
      <c r="AH25" s="8"/>
      <c r="AI25" s="8"/>
      <c r="AJ25" s="8"/>
      <c r="AK25" s="8"/>
      <c r="AL25" s="8"/>
      <c r="AM25" s="8"/>
      <c r="AN25" s="8"/>
      <c r="AO25" s="8"/>
      <c r="AP25" s="8"/>
      <c r="AQ25" s="8"/>
      <c r="AR25" s="8"/>
      <c r="AS25" s="8"/>
      <c r="AT25" s="540" t="e">
        <f t="shared" si="16"/>
        <v>#DIV/0!</v>
      </c>
    </row>
    <row r="26" spans="1:46" s="31" customFormat="1" ht="13">
      <c r="A26" s="7">
        <v>22</v>
      </c>
      <c r="B26" s="8"/>
      <c r="C26" s="8"/>
      <c r="D26" s="8"/>
      <c r="E26" s="10"/>
      <c r="F26" s="8"/>
      <c r="G26" s="8"/>
      <c r="H26" s="9">
        <f t="shared" si="0"/>
        <v>0</v>
      </c>
      <c r="I26" s="10"/>
      <c r="J26" s="10"/>
      <c r="K26" s="10"/>
      <c r="L26" s="8"/>
      <c r="M26" s="10"/>
      <c r="N26" s="9">
        <f t="shared" si="1"/>
        <v>0</v>
      </c>
      <c r="O26" s="9">
        <f t="shared" si="2"/>
        <v>0</v>
      </c>
      <c r="P26" s="11" t="e">
        <f t="shared" si="3"/>
        <v>#DIV/0!</v>
      </c>
      <c r="Q26" s="9">
        <f t="shared" si="4"/>
        <v>0</v>
      </c>
      <c r="R26" s="11" t="e">
        <f t="shared" si="5"/>
        <v>#DIV/0!</v>
      </c>
      <c r="S26" s="9" t="e">
        <f t="shared" si="6"/>
        <v>#DIV/0!</v>
      </c>
      <c r="T26" s="9" t="e">
        <f t="shared" si="7"/>
        <v>#DIV/0!</v>
      </c>
      <c r="U26" s="9" t="e">
        <f t="shared" si="8"/>
        <v>#DIV/0!</v>
      </c>
      <c r="V26" s="12" t="e">
        <f t="shared" si="9"/>
        <v>#DIV/0!</v>
      </c>
      <c r="W26" s="14" t="e">
        <f t="shared" si="12"/>
        <v>#DIV/0!</v>
      </c>
      <c r="X26" s="14" t="e">
        <f t="shared" si="13"/>
        <v>#DIV/0!</v>
      </c>
      <c r="Y26" s="13" t="e">
        <f t="shared" si="14"/>
        <v>#DIV/0!</v>
      </c>
      <c r="Z26" s="14">
        <f t="shared" si="10"/>
        <v>0</v>
      </c>
      <c r="AA26" s="14">
        <f t="shared" si="11"/>
        <v>0</v>
      </c>
      <c r="AB26" s="8"/>
      <c r="AC26" s="531">
        <f t="shared" si="15"/>
        <v>0</v>
      </c>
      <c r="AD26" s="8"/>
      <c r="AE26" s="8"/>
      <c r="AF26" s="8"/>
      <c r="AG26" s="8"/>
      <c r="AH26" s="8"/>
      <c r="AI26" s="8"/>
      <c r="AJ26" s="8"/>
      <c r="AK26" s="8"/>
      <c r="AL26" s="8"/>
      <c r="AM26" s="8"/>
      <c r="AN26" s="8"/>
      <c r="AO26" s="8"/>
      <c r="AP26" s="8"/>
      <c r="AQ26" s="8"/>
      <c r="AR26" s="8"/>
      <c r="AS26" s="8"/>
      <c r="AT26" s="540" t="e">
        <f t="shared" si="16"/>
        <v>#DIV/0!</v>
      </c>
    </row>
    <row r="27" spans="1:46" s="31" customFormat="1" ht="13">
      <c r="A27" s="7">
        <v>23</v>
      </c>
      <c r="B27" s="8"/>
      <c r="C27" s="8"/>
      <c r="D27" s="8"/>
      <c r="E27" s="10"/>
      <c r="F27" s="8"/>
      <c r="G27" s="8"/>
      <c r="H27" s="9">
        <f t="shared" si="0"/>
        <v>0</v>
      </c>
      <c r="I27" s="10"/>
      <c r="J27" s="10"/>
      <c r="K27" s="10"/>
      <c r="L27" s="8"/>
      <c r="M27" s="10"/>
      <c r="N27" s="9">
        <f t="shared" si="1"/>
        <v>0</v>
      </c>
      <c r="O27" s="9">
        <f t="shared" si="2"/>
        <v>0</v>
      </c>
      <c r="P27" s="11" t="e">
        <f t="shared" si="3"/>
        <v>#DIV/0!</v>
      </c>
      <c r="Q27" s="9">
        <f t="shared" si="4"/>
        <v>0</v>
      </c>
      <c r="R27" s="11" t="e">
        <f t="shared" si="5"/>
        <v>#DIV/0!</v>
      </c>
      <c r="S27" s="9" t="e">
        <f t="shared" si="6"/>
        <v>#DIV/0!</v>
      </c>
      <c r="T27" s="9" t="e">
        <f t="shared" si="7"/>
        <v>#DIV/0!</v>
      </c>
      <c r="U27" s="9" t="e">
        <f t="shared" si="8"/>
        <v>#DIV/0!</v>
      </c>
      <c r="V27" s="12" t="e">
        <f t="shared" si="9"/>
        <v>#DIV/0!</v>
      </c>
      <c r="W27" s="14" t="e">
        <f t="shared" si="12"/>
        <v>#DIV/0!</v>
      </c>
      <c r="X27" s="14" t="e">
        <f t="shared" si="13"/>
        <v>#DIV/0!</v>
      </c>
      <c r="Y27" s="13" t="e">
        <f t="shared" si="14"/>
        <v>#DIV/0!</v>
      </c>
      <c r="Z27" s="14">
        <f t="shared" si="10"/>
        <v>0</v>
      </c>
      <c r="AA27" s="14">
        <f t="shared" si="11"/>
        <v>0</v>
      </c>
      <c r="AB27" s="8"/>
      <c r="AC27" s="531">
        <f t="shared" si="15"/>
        <v>0</v>
      </c>
      <c r="AD27" s="8"/>
      <c r="AE27" s="8"/>
      <c r="AF27" s="8"/>
      <c r="AG27" s="8"/>
      <c r="AH27" s="8"/>
      <c r="AI27" s="8"/>
      <c r="AJ27" s="8"/>
      <c r="AK27" s="8"/>
      <c r="AL27" s="8"/>
      <c r="AM27" s="8"/>
      <c r="AN27" s="8"/>
      <c r="AO27" s="8"/>
      <c r="AP27" s="8"/>
      <c r="AQ27" s="8"/>
      <c r="AR27" s="8"/>
      <c r="AS27" s="8"/>
      <c r="AT27" s="540" t="e">
        <f t="shared" si="16"/>
        <v>#DIV/0!</v>
      </c>
    </row>
    <row r="28" spans="1:46" s="31" customFormat="1" ht="13">
      <c r="A28" s="7">
        <v>24</v>
      </c>
      <c r="B28" s="8"/>
      <c r="C28" s="8"/>
      <c r="D28" s="8"/>
      <c r="E28" s="10"/>
      <c r="F28" s="8"/>
      <c r="G28" s="8"/>
      <c r="H28" s="9">
        <f t="shared" si="0"/>
        <v>0</v>
      </c>
      <c r="I28" s="10"/>
      <c r="J28" s="10"/>
      <c r="K28" s="10"/>
      <c r="L28" s="8"/>
      <c r="M28" s="10"/>
      <c r="N28" s="9">
        <f t="shared" si="1"/>
        <v>0</v>
      </c>
      <c r="O28" s="9">
        <f t="shared" si="2"/>
        <v>0</v>
      </c>
      <c r="P28" s="11" t="e">
        <f t="shared" si="3"/>
        <v>#DIV/0!</v>
      </c>
      <c r="Q28" s="9">
        <f t="shared" si="4"/>
        <v>0</v>
      </c>
      <c r="R28" s="11" t="e">
        <f t="shared" si="5"/>
        <v>#DIV/0!</v>
      </c>
      <c r="S28" s="9" t="e">
        <f t="shared" si="6"/>
        <v>#DIV/0!</v>
      </c>
      <c r="T28" s="9" t="e">
        <f t="shared" si="7"/>
        <v>#DIV/0!</v>
      </c>
      <c r="U28" s="9" t="e">
        <f t="shared" si="8"/>
        <v>#DIV/0!</v>
      </c>
      <c r="V28" s="12" t="e">
        <f t="shared" si="9"/>
        <v>#DIV/0!</v>
      </c>
      <c r="W28" s="14" t="e">
        <f t="shared" si="12"/>
        <v>#DIV/0!</v>
      </c>
      <c r="X28" s="14" t="e">
        <f t="shared" si="13"/>
        <v>#DIV/0!</v>
      </c>
      <c r="Y28" s="13" t="e">
        <f t="shared" si="14"/>
        <v>#DIV/0!</v>
      </c>
      <c r="Z28" s="14">
        <f t="shared" si="10"/>
        <v>0</v>
      </c>
      <c r="AA28" s="14">
        <f t="shared" si="11"/>
        <v>0</v>
      </c>
      <c r="AB28" s="8"/>
      <c r="AC28" s="531">
        <f t="shared" si="15"/>
        <v>0</v>
      </c>
      <c r="AD28" s="8"/>
      <c r="AE28" s="8"/>
      <c r="AF28" s="8"/>
      <c r="AG28" s="8"/>
      <c r="AH28" s="8"/>
      <c r="AI28" s="8"/>
      <c r="AJ28" s="8"/>
      <c r="AK28" s="8"/>
      <c r="AL28" s="8"/>
      <c r="AM28" s="8"/>
      <c r="AN28" s="8"/>
      <c r="AO28" s="8"/>
      <c r="AP28" s="8"/>
      <c r="AQ28" s="8"/>
      <c r="AR28" s="8"/>
      <c r="AS28" s="8"/>
      <c r="AT28" s="540" t="e">
        <f t="shared" si="16"/>
        <v>#DIV/0!</v>
      </c>
    </row>
    <row r="29" spans="1:46" s="31" customFormat="1" ht="13">
      <c r="A29" s="7">
        <v>25</v>
      </c>
      <c r="B29" s="8"/>
      <c r="C29" s="8"/>
      <c r="D29" s="8"/>
      <c r="E29" s="10"/>
      <c r="F29" s="8"/>
      <c r="G29" s="8"/>
      <c r="H29" s="9">
        <f t="shared" si="0"/>
        <v>0</v>
      </c>
      <c r="I29" s="10"/>
      <c r="J29" s="10"/>
      <c r="K29" s="10"/>
      <c r="L29" s="8"/>
      <c r="M29" s="10"/>
      <c r="N29" s="9">
        <f t="shared" si="1"/>
        <v>0</v>
      </c>
      <c r="O29" s="9">
        <f t="shared" si="2"/>
        <v>0</v>
      </c>
      <c r="P29" s="11" t="e">
        <f t="shared" si="3"/>
        <v>#DIV/0!</v>
      </c>
      <c r="Q29" s="9">
        <f t="shared" si="4"/>
        <v>0</v>
      </c>
      <c r="R29" s="11" t="e">
        <f t="shared" si="5"/>
        <v>#DIV/0!</v>
      </c>
      <c r="S29" s="9" t="e">
        <f t="shared" si="6"/>
        <v>#DIV/0!</v>
      </c>
      <c r="T29" s="9" t="e">
        <f t="shared" si="7"/>
        <v>#DIV/0!</v>
      </c>
      <c r="U29" s="9" t="e">
        <f t="shared" si="8"/>
        <v>#DIV/0!</v>
      </c>
      <c r="V29" s="12" t="e">
        <f t="shared" si="9"/>
        <v>#DIV/0!</v>
      </c>
      <c r="W29" s="14" t="e">
        <f t="shared" si="12"/>
        <v>#DIV/0!</v>
      </c>
      <c r="X29" s="14" t="e">
        <f t="shared" si="13"/>
        <v>#DIV/0!</v>
      </c>
      <c r="Y29" s="13" t="e">
        <f t="shared" si="14"/>
        <v>#DIV/0!</v>
      </c>
      <c r="Z29" s="14">
        <f t="shared" si="10"/>
        <v>0</v>
      </c>
      <c r="AA29" s="14">
        <f t="shared" si="11"/>
        <v>0</v>
      </c>
      <c r="AB29" s="8"/>
      <c r="AC29" s="531">
        <f t="shared" si="15"/>
        <v>0</v>
      </c>
      <c r="AD29" s="8"/>
      <c r="AE29" s="8"/>
      <c r="AF29" s="8"/>
      <c r="AG29" s="8"/>
      <c r="AH29" s="8"/>
      <c r="AI29" s="8"/>
      <c r="AJ29" s="8"/>
      <c r="AK29" s="8"/>
      <c r="AL29" s="8"/>
      <c r="AM29" s="8"/>
      <c r="AN29" s="8"/>
      <c r="AO29" s="8"/>
      <c r="AP29" s="8"/>
      <c r="AQ29" s="8"/>
      <c r="AR29" s="8"/>
      <c r="AS29" s="8"/>
      <c r="AT29" s="540" t="e">
        <f t="shared" si="16"/>
        <v>#DIV/0!</v>
      </c>
    </row>
    <row r="30" spans="1:46" s="34" customFormat="1" ht="13">
      <c r="A30" s="16"/>
      <c r="B30" s="16" t="s">
        <v>8</v>
      </c>
      <c r="C30" s="16">
        <f t="shared" ref="C30:K30" si="17">SUM(C5:C29)</f>
        <v>0</v>
      </c>
      <c r="D30" s="16">
        <f t="shared" ref="D30" si="18">SUM(D5:D29)</f>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1"/>
        <v>0</v>
      </c>
      <c r="O30" s="17">
        <f t="shared" si="2"/>
        <v>0</v>
      </c>
      <c r="P30" s="18" t="e">
        <f t="shared" si="3"/>
        <v>#DIV/0!</v>
      </c>
      <c r="Q30" s="17">
        <f t="shared" si="4"/>
        <v>0</v>
      </c>
      <c r="R30" s="18" t="e">
        <f t="shared" si="5"/>
        <v>#DIV/0!</v>
      </c>
      <c r="S30" s="17" t="e">
        <f t="shared" si="6"/>
        <v>#DIV/0!</v>
      </c>
      <c r="T30" s="17" t="e">
        <f t="shared" si="7"/>
        <v>#DIV/0!</v>
      </c>
      <c r="U30" s="17" t="e">
        <f t="shared" si="8"/>
        <v>#DIV/0!</v>
      </c>
      <c r="V30" s="19" t="e">
        <f t="shared" si="9"/>
        <v>#DIV/0!</v>
      </c>
      <c r="W30" s="21" t="e">
        <f>F30/N30</f>
        <v>#DIV/0!</v>
      </c>
      <c r="X30" s="21" t="e">
        <f>G30/N30</f>
        <v>#DIV/0!</v>
      </c>
      <c r="Y30" s="20" t="e">
        <f>H30/N30</f>
        <v>#DIV/0!</v>
      </c>
      <c r="Z30" s="21">
        <f t="shared" si="10"/>
        <v>0</v>
      </c>
      <c r="AA30" s="21">
        <f t="shared" si="11"/>
        <v>0</v>
      </c>
      <c r="AB30" s="17">
        <f t="shared" ref="AB30:AS30" si="19">SUM(AB5:AB29)</f>
        <v>0</v>
      </c>
      <c r="AC30" s="532">
        <f t="shared" si="19"/>
        <v>0</v>
      </c>
      <c r="AD30" s="17">
        <f t="shared" si="19"/>
        <v>0</v>
      </c>
      <c r="AE30" s="17">
        <f t="shared" si="19"/>
        <v>0</v>
      </c>
      <c r="AF30" s="17">
        <f t="shared" si="19"/>
        <v>0</v>
      </c>
      <c r="AG30" s="17">
        <f t="shared" si="19"/>
        <v>0</v>
      </c>
      <c r="AH30" s="17">
        <f t="shared" si="19"/>
        <v>0</v>
      </c>
      <c r="AI30" s="17"/>
      <c r="AJ30" s="17"/>
      <c r="AK30" s="17">
        <f t="shared" si="19"/>
        <v>0</v>
      </c>
      <c r="AL30" s="17">
        <f t="shared" si="19"/>
        <v>0</v>
      </c>
      <c r="AM30" s="17">
        <f t="shared" si="19"/>
        <v>0</v>
      </c>
      <c r="AN30" s="17">
        <f t="shared" si="19"/>
        <v>0</v>
      </c>
      <c r="AO30" s="17">
        <f>SUM(AO5:AO29)</f>
        <v>0</v>
      </c>
      <c r="AP30" s="17">
        <f>SUM(AP5:AP29)</f>
        <v>0</v>
      </c>
      <c r="AQ30" s="17">
        <f t="shared" si="19"/>
        <v>0</v>
      </c>
      <c r="AR30" s="17">
        <f t="shared" si="19"/>
        <v>0</v>
      </c>
      <c r="AS30" s="17">
        <f t="shared" si="19"/>
        <v>0</v>
      </c>
      <c r="AT30" s="541" t="e">
        <f>D30/C30</f>
        <v>#DIV/0!</v>
      </c>
    </row>
    <row r="36" spans="30:30">
      <c r="AD36" s="589"/>
    </row>
  </sheetData>
  <sheetProtection algorithmName="SHA-512" hashValue="8ehaaarTh8dv7s4XFtgGyIaRrh89HhDqvnqqYmKADnAPiDoDmKJfoRVULCDbkb46/yKoIrmWe/jHgDtp7sSYAA==" saltValue="DJtlMHReP2cBVptAJ7kD0w==" spinCount="100000" sheet="1" formatCells="0" formatColumns="0" formatRows="0"/>
  <mergeCells count="3">
    <mergeCell ref="AC3:AI3"/>
    <mergeCell ref="AQ3:AS3"/>
    <mergeCell ref="AJ3:AP3"/>
  </mergeCells>
  <pageMargins left="0" right="0" top="0" bottom="0" header="0.51180555555555496" footer="0.51180555555555496"/>
  <pageSetup paperSize="9" scale="70" firstPageNumber="0" orientation="landscape"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A0CC-6E0B-47AC-B595-C90AD9B5FEB6}">
  <sheetPr>
    <pageSetUpPr fitToPage="1"/>
  </sheetPr>
  <dimension ref="A3:AMK29"/>
  <sheetViews>
    <sheetView zoomScaleNormal="10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ols>
  <sheetData>
    <row r="3" spans="1:13" ht="20.5" thickBot="1">
      <c r="A3" s="398" t="s">
        <v>449</v>
      </c>
      <c r="C3" s="494"/>
      <c r="D3" s="494"/>
      <c r="E3" s="494"/>
      <c r="F3" s="495"/>
    </row>
    <row r="4" spans="1:13" ht="32.25" customHeight="1" thickBot="1">
      <c r="A4" s="731"/>
      <c r="B4" s="764" t="s">
        <v>188</v>
      </c>
      <c r="C4" s="733" t="s">
        <v>62</v>
      </c>
      <c r="D4" s="733" t="s">
        <v>236</v>
      </c>
      <c r="E4" s="733"/>
      <c r="F4" s="733" t="s">
        <v>189</v>
      </c>
      <c r="G4" s="733"/>
      <c r="H4" s="733"/>
      <c r="I4" s="733"/>
      <c r="J4" s="733"/>
      <c r="K4" s="733"/>
      <c r="L4" s="733"/>
      <c r="M4" s="733"/>
    </row>
    <row r="5" spans="1:13" ht="27.75" customHeight="1" thickBo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544" t="s">
        <v>152</v>
      </c>
      <c r="G6" s="403" t="s">
        <v>151</v>
      </c>
      <c r="H6" s="543" t="s">
        <v>152</v>
      </c>
      <c r="I6" s="403" t="s">
        <v>151</v>
      </c>
      <c r="J6" s="543" t="s">
        <v>152</v>
      </c>
      <c r="K6" s="403" t="s">
        <v>151</v>
      </c>
      <c r="L6" s="543" t="s">
        <v>152</v>
      </c>
      <c r="M6" s="404" t="s">
        <v>151</v>
      </c>
    </row>
    <row r="7" spans="1:13" ht="42">
      <c r="A7" s="268">
        <v>1</v>
      </c>
      <c r="B7" s="405" t="s">
        <v>472</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4">
      <c r="A8" s="268">
        <v>2</v>
      </c>
      <c r="B8" s="522"/>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70">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346"/>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thickBot="1">
      <c r="A16" s="268">
        <v>10</v>
      </c>
      <c r="B16" s="413"/>
      <c r="C16" s="414"/>
      <c r="D16" s="415">
        <f t="shared" si="0"/>
        <v>0</v>
      </c>
      <c r="E16" s="416">
        <f t="shared" si="1"/>
        <v>0</v>
      </c>
      <c r="F16" s="417"/>
      <c r="G16" s="420">
        <f t="shared" si="2"/>
        <v>0</v>
      </c>
      <c r="H16" s="419"/>
      <c r="I16" s="420">
        <f t="shared" si="3"/>
        <v>0</v>
      </c>
      <c r="J16" s="419"/>
      <c r="K16" s="420">
        <f t="shared" si="4"/>
        <v>0</v>
      </c>
      <c r="L16" s="419"/>
      <c r="M16" s="421">
        <f t="shared" si="5"/>
        <v>0</v>
      </c>
    </row>
    <row r="17" spans="1:14" ht="15" customHeight="1" thickTop="1" thickBo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4" ht="26">
      <c r="B18" s="627" t="s">
        <v>671</v>
      </c>
    </row>
    <row r="19" spans="1:14">
      <c r="B19" s="81"/>
      <c r="C19" s="81"/>
      <c r="F19" s="809" t="s">
        <v>456</v>
      </c>
      <c r="G19" s="809"/>
      <c r="H19" s="809"/>
      <c r="I19" s="809"/>
      <c r="J19" s="809"/>
      <c r="K19" s="809"/>
      <c r="L19" s="809"/>
      <c r="M19" s="809"/>
      <c r="N19" s="809"/>
    </row>
    <row r="20" spans="1:14" s="31" customFormat="1" ht="48" customHeight="1">
      <c r="F20" s="665" t="s">
        <v>454</v>
      </c>
      <c r="G20" s="666" t="s">
        <v>627</v>
      </c>
      <c r="H20" s="812" t="s">
        <v>455</v>
      </c>
      <c r="I20" s="812"/>
      <c r="J20" s="666" t="s">
        <v>471</v>
      </c>
      <c r="K20" s="667" t="s">
        <v>451</v>
      </c>
      <c r="L20" s="666" t="s">
        <v>553</v>
      </c>
      <c r="M20" s="666" t="s">
        <v>549</v>
      </c>
      <c r="N20" s="666" t="s">
        <v>550</v>
      </c>
    </row>
    <row r="21" spans="1:14" s="31" customFormat="1" ht="14.25" customHeight="1">
      <c r="A21" s="31" t="str">
        <f>'ūdens bilance'!B25</f>
        <v>Datums: __.__.202_</v>
      </c>
      <c r="F21" s="810" t="s">
        <v>452</v>
      </c>
      <c r="G21" s="622"/>
      <c r="H21" s="807"/>
      <c r="I21" s="807"/>
      <c r="J21" s="622"/>
      <c r="K21" s="622"/>
      <c r="L21" s="622"/>
      <c r="M21" s="665">
        <f>J21*(K21+L21)</f>
        <v>0</v>
      </c>
      <c r="N21" s="665" t="e">
        <f>M21/J21</f>
        <v>#DIV/0!</v>
      </c>
    </row>
    <row r="22" spans="1:14" s="31" customFormat="1">
      <c r="B22" s="61"/>
      <c r="F22" s="811"/>
      <c r="G22" s="622"/>
      <c r="H22" s="807"/>
      <c r="I22" s="807"/>
      <c r="J22" s="622"/>
      <c r="K22" s="622"/>
      <c r="L22" s="622"/>
      <c r="M22" s="665">
        <f>J22*(K22+L22)</f>
        <v>0</v>
      </c>
      <c r="N22" s="665" t="e">
        <f>M22/J22</f>
        <v>#DIV/0!</v>
      </c>
    </row>
    <row r="23" spans="1:14" s="31" customFormat="1">
      <c r="A23" s="31" t="s">
        <v>51</v>
      </c>
      <c r="C23" s="42"/>
      <c r="F23" s="811"/>
      <c r="G23" s="622"/>
      <c r="H23" s="807"/>
      <c r="I23" s="807"/>
      <c r="J23" s="622"/>
      <c r="K23" s="622"/>
      <c r="L23" s="622"/>
      <c r="M23" s="665">
        <f>J23*(K23+L23)</f>
        <v>0</v>
      </c>
      <c r="N23" s="665" t="e">
        <f>M23/J23</f>
        <v>#DIV/0!</v>
      </c>
    </row>
    <row r="24" spans="1:14" s="31" customFormat="1" ht="12.75" customHeight="1">
      <c r="A24" s="42" t="str">
        <f>'ūdens bilance'!B28</f>
        <v>kas tiesīga pārstāvēt Komersantu _________________________________ Vārds Uzvārds</v>
      </c>
      <c r="B24" s="42"/>
      <c r="F24" s="813" t="s">
        <v>453</v>
      </c>
      <c r="G24" s="693"/>
      <c r="H24" s="807"/>
      <c r="I24" s="807"/>
      <c r="J24" s="693"/>
      <c r="K24" s="693"/>
      <c r="L24" s="693"/>
      <c r="M24" s="665">
        <f>J24*(K24+L24)</f>
        <v>0</v>
      </c>
      <c r="N24" s="665" t="e">
        <f>M24/J24</f>
        <v>#DIV/0!</v>
      </c>
    </row>
    <row r="25" spans="1:14">
      <c r="B25" s="62" t="s">
        <v>149</v>
      </c>
      <c r="F25" s="814"/>
      <c r="G25" s="693"/>
      <c r="H25" s="807"/>
      <c r="I25" s="807"/>
      <c r="J25" s="693"/>
      <c r="K25" s="693"/>
      <c r="L25" s="693"/>
      <c r="M25" s="665">
        <f>J25*(K25+L25)</f>
        <v>0</v>
      </c>
      <c r="N25" s="665" t="e">
        <f>M25/J25</f>
        <v>#DIV/0!</v>
      </c>
    </row>
    <row r="26" spans="1:14">
      <c r="F26" s="814"/>
      <c r="G26" s="693"/>
      <c r="H26" s="807"/>
      <c r="I26" s="807"/>
      <c r="J26" s="693"/>
      <c r="K26" s="693"/>
      <c r="L26" s="693"/>
      <c r="M26" s="665">
        <f t="shared" ref="M26" si="6">J26*(K26+L26)</f>
        <v>0</v>
      </c>
      <c r="N26" s="665" t="e">
        <f t="shared" ref="N26" si="7">M26/J26</f>
        <v>#DIV/0!</v>
      </c>
    </row>
    <row r="27" spans="1:14">
      <c r="F27" s="815"/>
      <c r="G27" s="693"/>
      <c r="H27" s="807"/>
      <c r="I27" s="807"/>
      <c r="J27" s="693"/>
      <c r="K27" s="693"/>
      <c r="L27" s="693"/>
      <c r="M27" s="665">
        <f>J27*(K27+L27)</f>
        <v>0</v>
      </c>
      <c r="N27" s="665" t="e">
        <f>M27/J27</f>
        <v>#DIV/0!</v>
      </c>
    </row>
    <row r="28" spans="1:14" ht="70">
      <c r="A28" s="63"/>
      <c r="B28" s="497" t="s">
        <v>450</v>
      </c>
      <c r="F28" s="695"/>
      <c r="G28" s="660"/>
      <c r="H28" s="808"/>
      <c r="I28" s="808"/>
      <c r="J28" s="660"/>
      <c r="K28" s="660"/>
      <c r="L28" s="660"/>
      <c r="M28" s="696"/>
      <c r="N28" s="696"/>
    </row>
    <row r="29" spans="1:14">
      <c r="F29" s="695"/>
      <c r="G29" s="660"/>
      <c r="H29" s="808"/>
      <c r="I29" s="808"/>
      <c r="J29" s="660"/>
      <c r="K29" s="660"/>
      <c r="L29" s="660"/>
      <c r="M29" s="696"/>
      <c r="N29" s="696"/>
    </row>
  </sheetData>
  <sheetProtection algorithmName="SHA-512" hashValue="edAfQq5PUQ2Wo3fWaHqMFY/MOCImiU9PpprBJDtfpFV3RPckIGm9d4w7NKy2sUNLRttsCS2pfkq2R7sNJ6ni9g==" saltValue="s85P4gmDblUcewDJbKFOBQ==" spinCount="100000" sheet="1" objects="1" scenarios="1"/>
  <mergeCells count="24">
    <mergeCell ref="H27:I27"/>
    <mergeCell ref="H28:I28"/>
    <mergeCell ref="H29:I29"/>
    <mergeCell ref="L5:M5"/>
    <mergeCell ref="F19:N19"/>
    <mergeCell ref="F21:F23"/>
    <mergeCell ref="H20:I20"/>
    <mergeCell ref="H21:I21"/>
    <mergeCell ref="H22:I22"/>
    <mergeCell ref="H23:I23"/>
    <mergeCell ref="H24:I24"/>
    <mergeCell ref="H25:I25"/>
    <mergeCell ref="H26:I26"/>
    <mergeCell ref="F24:F27"/>
    <mergeCell ref="A4:A6"/>
    <mergeCell ref="B4:B6"/>
    <mergeCell ref="C4:C6"/>
    <mergeCell ref="D4:E4"/>
    <mergeCell ref="F4:M4"/>
    <mergeCell ref="D5:D6"/>
    <mergeCell ref="E5:E6"/>
    <mergeCell ref="F5:G5"/>
    <mergeCell ref="H5:I5"/>
    <mergeCell ref="J5:K5"/>
  </mergeCells>
  <pageMargins left="0.7" right="0.7" top="0.75" bottom="0.75" header="0.3" footer="0.3"/>
  <pageSetup paperSize="9" scale="5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3:AMK37"/>
  <sheetViews>
    <sheetView zoomScaleNormal="100" workbookViewId="0"/>
  </sheetViews>
  <sheetFormatPr defaultRowHeight="13" outlineLevelRow="1"/>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398" t="s">
        <v>123</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7.7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45.75" customHeight="1">
      <c r="A7" s="268">
        <v>1</v>
      </c>
      <c r="B7" s="405" t="s">
        <v>317</v>
      </c>
      <c r="C7" s="406"/>
      <c r="D7" s="407">
        <f t="shared" ref="D7:D25" si="0">F7+H7+J7+L7</f>
        <v>0</v>
      </c>
      <c r="E7" s="336">
        <f t="shared" ref="E7:E25" si="1">C7*D7</f>
        <v>0</v>
      </c>
      <c r="F7" s="340"/>
      <c r="G7" s="193">
        <f>F7*C7</f>
        <v>0</v>
      </c>
      <c r="H7" s="408"/>
      <c r="I7" s="193">
        <f t="shared" ref="I7:I26" si="2">H7*C7</f>
        <v>0</v>
      </c>
      <c r="J7" s="408"/>
      <c r="K7" s="193">
        <f t="shared" ref="K7:K26" si="3">J7*C7</f>
        <v>0</v>
      </c>
      <c r="L7" s="408"/>
      <c r="M7" s="371">
        <f t="shared" ref="M7:M26" si="4">L7*C7</f>
        <v>0</v>
      </c>
    </row>
    <row r="8" spans="1:13" ht="15" customHeight="1">
      <c r="A8" s="268">
        <v>2</v>
      </c>
      <c r="B8" s="409"/>
      <c r="C8" s="406"/>
      <c r="D8" s="407">
        <f t="shared" si="0"/>
        <v>0</v>
      </c>
      <c r="E8" s="336">
        <f t="shared" si="1"/>
        <v>0</v>
      </c>
      <c r="F8" s="340"/>
      <c r="G8" s="193">
        <f t="shared" ref="G8:G26" si="5">F8*C8</f>
        <v>0</v>
      </c>
      <c r="H8" s="408"/>
      <c r="I8" s="193">
        <f t="shared" si="2"/>
        <v>0</v>
      </c>
      <c r="J8" s="408"/>
      <c r="K8" s="193">
        <f t="shared" si="3"/>
        <v>0</v>
      </c>
      <c r="L8" s="408"/>
      <c r="M8" s="371">
        <f t="shared" si="4"/>
        <v>0</v>
      </c>
    </row>
    <row r="9" spans="1:13" ht="15" customHeight="1">
      <c r="A9" s="268">
        <v>3</v>
      </c>
      <c r="B9" s="409"/>
      <c r="C9" s="406"/>
      <c r="D9" s="407">
        <f t="shared" si="0"/>
        <v>0</v>
      </c>
      <c r="E9" s="336">
        <f t="shared" si="1"/>
        <v>0</v>
      </c>
      <c r="F9" s="340"/>
      <c r="G9" s="193">
        <f t="shared" si="5"/>
        <v>0</v>
      </c>
      <c r="H9" s="408"/>
      <c r="I9" s="193">
        <f t="shared" si="2"/>
        <v>0</v>
      </c>
      <c r="J9" s="408"/>
      <c r="K9" s="193">
        <f t="shared" si="3"/>
        <v>0</v>
      </c>
      <c r="L9" s="408"/>
      <c r="M9" s="371">
        <f t="shared" si="4"/>
        <v>0</v>
      </c>
    </row>
    <row r="10" spans="1:13" ht="15" customHeight="1">
      <c r="A10" s="268">
        <v>4</v>
      </c>
      <c r="B10" s="409"/>
      <c r="C10" s="406"/>
      <c r="D10" s="407">
        <f t="shared" si="0"/>
        <v>0</v>
      </c>
      <c r="E10" s="336">
        <f t="shared" si="1"/>
        <v>0</v>
      </c>
      <c r="F10" s="340"/>
      <c r="G10" s="193">
        <f t="shared" si="5"/>
        <v>0</v>
      </c>
      <c r="H10" s="408"/>
      <c r="I10" s="193">
        <f t="shared" si="2"/>
        <v>0</v>
      </c>
      <c r="J10" s="408"/>
      <c r="K10" s="193">
        <f t="shared" si="3"/>
        <v>0</v>
      </c>
      <c r="L10" s="408"/>
      <c r="M10" s="371">
        <f t="shared" si="4"/>
        <v>0</v>
      </c>
    </row>
    <row r="11" spans="1:13" ht="15" customHeight="1">
      <c r="A11" s="268">
        <v>5</v>
      </c>
      <c r="B11" s="409"/>
      <c r="C11" s="406"/>
      <c r="D11" s="407">
        <f t="shared" si="0"/>
        <v>0</v>
      </c>
      <c r="E11" s="336">
        <f t="shared" si="1"/>
        <v>0</v>
      </c>
      <c r="F11" s="340"/>
      <c r="G11" s="193">
        <f t="shared" si="5"/>
        <v>0</v>
      </c>
      <c r="H11" s="408"/>
      <c r="I11" s="193">
        <f t="shared" si="2"/>
        <v>0</v>
      </c>
      <c r="J11" s="408"/>
      <c r="K11" s="193">
        <f t="shared" si="3"/>
        <v>0</v>
      </c>
      <c r="L11" s="408"/>
      <c r="M11" s="371">
        <f t="shared" si="4"/>
        <v>0</v>
      </c>
    </row>
    <row r="12" spans="1:13" ht="15" customHeight="1">
      <c r="A12" s="268">
        <v>6</v>
      </c>
      <c r="B12" s="409"/>
      <c r="C12" s="406"/>
      <c r="D12" s="407">
        <f t="shared" si="0"/>
        <v>0</v>
      </c>
      <c r="E12" s="336">
        <f t="shared" si="1"/>
        <v>0</v>
      </c>
      <c r="F12" s="340"/>
      <c r="G12" s="193">
        <f t="shared" si="5"/>
        <v>0</v>
      </c>
      <c r="H12" s="408"/>
      <c r="I12" s="193">
        <f t="shared" si="2"/>
        <v>0</v>
      </c>
      <c r="J12" s="408"/>
      <c r="K12" s="193">
        <f t="shared" si="3"/>
        <v>0</v>
      </c>
      <c r="L12" s="408"/>
      <c r="M12" s="371">
        <f t="shared" si="4"/>
        <v>0</v>
      </c>
    </row>
    <row r="13" spans="1:13" ht="15" customHeight="1">
      <c r="A13" s="268">
        <v>7</v>
      </c>
      <c r="B13" s="409"/>
      <c r="C13" s="406"/>
      <c r="D13" s="407">
        <f t="shared" si="0"/>
        <v>0</v>
      </c>
      <c r="E13" s="336">
        <f t="shared" si="1"/>
        <v>0</v>
      </c>
      <c r="F13" s="340"/>
      <c r="G13" s="193">
        <f t="shared" si="5"/>
        <v>0</v>
      </c>
      <c r="H13" s="408"/>
      <c r="I13" s="193">
        <f t="shared" si="2"/>
        <v>0</v>
      </c>
      <c r="J13" s="408"/>
      <c r="K13" s="193">
        <f t="shared" si="3"/>
        <v>0</v>
      </c>
      <c r="L13" s="408"/>
      <c r="M13" s="371">
        <f t="shared" si="4"/>
        <v>0</v>
      </c>
    </row>
    <row r="14" spans="1:13" ht="15" customHeight="1">
      <c r="A14" s="268">
        <v>8</v>
      </c>
      <c r="B14" s="409"/>
      <c r="C14" s="406"/>
      <c r="D14" s="407">
        <f t="shared" si="0"/>
        <v>0</v>
      </c>
      <c r="E14" s="336">
        <f t="shared" si="1"/>
        <v>0</v>
      </c>
      <c r="F14" s="340"/>
      <c r="G14" s="193">
        <f t="shared" si="5"/>
        <v>0</v>
      </c>
      <c r="H14" s="408"/>
      <c r="I14" s="193">
        <f t="shared" si="2"/>
        <v>0</v>
      </c>
      <c r="J14" s="408"/>
      <c r="K14" s="193">
        <f t="shared" si="3"/>
        <v>0</v>
      </c>
      <c r="L14" s="408"/>
      <c r="M14" s="371">
        <f t="shared" si="4"/>
        <v>0</v>
      </c>
    </row>
    <row r="15" spans="1:13" ht="15" customHeight="1">
      <c r="A15" s="268">
        <v>9</v>
      </c>
      <c r="B15" s="409"/>
      <c r="C15" s="406"/>
      <c r="D15" s="407">
        <f t="shared" si="0"/>
        <v>0</v>
      </c>
      <c r="E15" s="336">
        <f t="shared" si="1"/>
        <v>0</v>
      </c>
      <c r="F15" s="340"/>
      <c r="G15" s="193">
        <f t="shared" si="5"/>
        <v>0</v>
      </c>
      <c r="H15" s="408"/>
      <c r="I15" s="193">
        <f t="shared" si="2"/>
        <v>0</v>
      </c>
      <c r="J15" s="408"/>
      <c r="K15" s="193">
        <f t="shared" si="3"/>
        <v>0</v>
      </c>
      <c r="L15" s="408"/>
      <c r="M15" s="371">
        <f t="shared" si="4"/>
        <v>0</v>
      </c>
    </row>
    <row r="16" spans="1:13" ht="15" customHeight="1">
      <c r="A16" s="268">
        <v>10</v>
      </c>
      <c r="B16" s="409"/>
      <c r="C16" s="406"/>
      <c r="D16" s="407">
        <f t="shared" si="0"/>
        <v>0</v>
      </c>
      <c r="E16" s="336">
        <f t="shared" si="1"/>
        <v>0</v>
      </c>
      <c r="F16" s="340"/>
      <c r="G16" s="193">
        <f t="shared" si="5"/>
        <v>0</v>
      </c>
      <c r="H16" s="408"/>
      <c r="I16" s="193">
        <f t="shared" si="2"/>
        <v>0</v>
      </c>
      <c r="J16" s="408"/>
      <c r="K16" s="193">
        <f t="shared" si="3"/>
        <v>0</v>
      </c>
      <c r="L16" s="408"/>
      <c r="M16" s="371">
        <f t="shared" si="4"/>
        <v>0</v>
      </c>
    </row>
    <row r="17" spans="1:13" ht="15" customHeight="1" outlineLevel="1">
      <c r="A17" s="268">
        <v>11</v>
      </c>
      <c r="B17" s="427"/>
      <c r="C17" s="406"/>
      <c r="D17" s="407">
        <f>F17+H17+J17+L17</f>
        <v>0</v>
      </c>
      <c r="E17" s="336">
        <f t="shared" si="1"/>
        <v>0</v>
      </c>
      <c r="F17" s="340"/>
      <c r="G17" s="193">
        <f t="shared" si="5"/>
        <v>0</v>
      </c>
      <c r="H17" s="408"/>
      <c r="I17" s="193">
        <f t="shared" si="2"/>
        <v>0</v>
      </c>
      <c r="J17" s="408"/>
      <c r="K17" s="193">
        <f t="shared" si="3"/>
        <v>0</v>
      </c>
      <c r="L17" s="408"/>
      <c r="M17" s="371">
        <f t="shared" si="4"/>
        <v>0</v>
      </c>
    </row>
    <row r="18" spans="1:13" ht="15" customHeight="1" outlineLevel="1">
      <c r="A18" s="268">
        <v>12</v>
      </c>
      <c r="B18" s="346"/>
      <c r="C18" s="406"/>
      <c r="D18" s="407">
        <f t="shared" si="0"/>
        <v>0</v>
      </c>
      <c r="E18" s="336">
        <f t="shared" si="1"/>
        <v>0</v>
      </c>
      <c r="F18" s="340"/>
      <c r="G18" s="193">
        <f t="shared" si="5"/>
        <v>0</v>
      </c>
      <c r="H18" s="408"/>
      <c r="I18" s="193">
        <f t="shared" si="2"/>
        <v>0</v>
      </c>
      <c r="J18" s="408"/>
      <c r="K18" s="193">
        <f t="shared" si="3"/>
        <v>0</v>
      </c>
      <c r="L18" s="408"/>
      <c r="M18" s="371">
        <f t="shared" si="4"/>
        <v>0</v>
      </c>
    </row>
    <row r="19" spans="1:13" ht="15" customHeight="1" outlineLevel="1">
      <c r="A19" s="268">
        <v>13</v>
      </c>
      <c r="B19" s="346"/>
      <c r="C19" s="406"/>
      <c r="D19" s="407">
        <f t="shared" si="0"/>
        <v>0</v>
      </c>
      <c r="E19" s="336">
        <f t="shared" si="1"/>
        <v>0</v>
      </c>
      <c r="F19" s="340"/>
      <c r="G19" s="193">
        <f t="shared" si="5"/>
        <v>0</v>
      </c>
      <c r="H19" s="408"/>
      <c r="I19" s="193">
        <f t="shared" si="2"/>
        <v>0</v>
      </c>
      <c r="J19" s="408"/>
      <c r="K19" s="193">
        <f t="shared" si="3"/>
        <v>0</v>
      </c>
      <c r="L19" s="408"/>
      <c r="M19" s="371">
        <f t="shared" si="4"/>
        <v>0</v>
      </c>
    </row>
    <row r="20" spans="1:13" ht="15" customHeight="1" outlineLevel="1">
      <c r="A20" s="268">
        <v>14</v>
      </c>
      <c r="B20" s="412"/>
      <c r="C20" s="406"/>
      <c r="D20" s="407">
        <f t="shared" si="0"/>
        <v>0</v>
      </c>
      <c r="E20" s="336">
        <f t="shared" si="1"/>
        <v>0</v>
      </c>
      <c r="F20" s="340"/>
      <c r="G20" s="193">
        <f t="shared" si="5"/>
        <v>0</v>
      </c>
      <c r="H20" s="408"/>
      <c r="I20" s="193">
        <f t="shared" si="2"/>
        <v>0</v>
      </c>
      <c r="J20" s="408"/>
      <c r="K20" s="193">
        <f t="shared" si="3"/>
        <v>0</v>
      </c>
      <c r="L20" s="408"/>
      <c r="M20" s="371">
        <f t="shared" si="4"/>
        <v>0</v>
      </c>
    </row>
    <row r="21" spans="1:13" ht="15" customHeight="1" outlineLevel="1">
      <c r="A21" s="268">
        <v>15</v>
      </c>
      <c r="B21" s="412"/>
      <c r="C21" s="406"/>
      <c r="D21" s="407">
        <f t="shared" si="0"/>
        <v>0</v>
      </c>
      <c r="E21" s="336">
        <f t="shared" si="1"/>
        <v>0</v>
      </c>
      <c r="F21" s="340"/>
      <c r="G21" s="193">
        <f t="shared" si="5"/>
        <v>0</v>
      </c>
      <c r="H21" s="408"/>
      <c r="I21" s="193">
        <f t="shared" si="2"/>
        <v>0</v>
      </c>
      <c r="J21" s="408"/>
      <c r="K21" s="193">
        <f t="shared" si="3"/>
        <v>0</v>
      </c>
      <c r="L21" s="408"/>
      <c r="M21" s="371">
        <f t="shared" si="4"/>
        <v>0</v>
      </c>
    </row>
    <row r="22" spans="1:13" ht="15" customHeight="1" outlineLevel="1">
      <c r="A22" s="268">
        <v>16</v>
      </c>
      <c r="B22" s="412"/>
      <c r="C22" s="406"/>
      <c r="D22" s="407">
        <f t="shared" si="0"/>
        <v>0</v>
      </c>
      <c r="E22" s="336">
        <f t="shared" si="1"/>
        <v>0</v>
      </c>
      <c r="F22" s="340"/>
      <c r="G22" s="193">
        <f t="shared" si="5"/>
        <v>0</v>
      </c>
      <c r="H22" s="408"/>
      <c r="I22" s="193">
        <f t="shared" si="2"/>
        <v>0</v>
      </c>
      <c r="J22" s="408"/>
      <c r="K22" s="193">
        <f t="shared" si="3"/>
        <v>0</v>
      </c>
      <c r="L22" s="408"/>
      <c r="M22" s="371">
        <f t="shared" si="4"/>
        <v>0</v>
      </c>
    </row>
    <row r="23" spans="1:13" ht="15" customHeight="1" outlineLevel="1">
      <c r="A23" s="268">
        <v>17</v>
      </c>
      <c r="B23" s="412"/>
      <c r="C23" s="406"/>
      <c r="D23" s="407">
        <f t="shared" si="0"/>
        <v>0</v>
      </c>
      <c r="E23" s="336">
        <f t="shared" si="1"/>
        <v>0</v>
      </c>
      <c r="F23" s="340"/>
      <c r="G23" s="193">
        <f t="shared" si="5"/>
        <v>0</v>
      </c>
      <c r="H23" s="408"/>
      <c r="I23" s="193">
        <f t="shared" si="2"/>
        <v>0</v>
      </c>
      <c r="J23" s="408"/>
      <c r="K23" s="193">
        <f t="shared" si="3"/>
        <v>0</v>
      </c>
      <c r="L23" s="408"/>
      <c r="M23" s="371">
        <f t="shared" si="4"/>
        <v>0</v>
      </c>
    </row>
    <row r="24" spans="1:13" ht="15" customHeight="1" outlineLevel="1">
      <c r="A24" s="268">
        <v>18</v>
      </c>
      <c r="B24" s="412"/>
      <c r="C24" s="406"/>
      <c r="D24" s="407">
        <f t="shared" si="0"/>
        <v>0</v>
      </c>
      <c r="E24" s="336">
        <f t="shared" si="1"/>
        <v>0</v>
      </c>
      <c r="F24" s="340"/>
      <c r="G24" s="193">
        <f t="shared" si="5"/>
        <v>0</v>
      </c>
      <c r="H24" s="408"/>
      <c r="I24" s="193">
        <f t="shared" si="2"/>
        <v>0</v>
      </c>
      <c r="J24" s="408"/>
      <c r="K24" s="193">
        <f t="shared" si="3"/>
        <v>0</v>
      </c>
      <c r="L24" s="408"/>
      <c r="M24" s="371">
        <f t="shared" si="4"/>
        <v>0</v>
      </c>
    </row>
    <row r="25" spans="1:13" ht="15" customHeight="1" outlineLevel="1">
      <c r="A25" s="268">
        <v>19</v>
      </c>
      <c r="B25" s="412"/>
      <c r="C25" s="406"/>
      <c r="D25" s="407">
        <f t="shared" si="0"/>
        <v>0</v>
      </c>
      <c r="E25" s="336">
        <f t="shared" si="1"/>
        <v>0</v>
      </c>
      <c r="F25" s="340"/>
      <c r="G25" s="193">
        <f t="shared" si="5"/>
        <v>0</v>
      </c>
      <c r="H25" s="408"/>
      <c r="I25" s="193">
        <f t="shared" si="2"/>
        <v>0</v>
      </c>
      <c r="J25" s="408"/>
      <c r="K25" s="193">
        <f t="shared" si="3"/>
        <v>0</v>
      </c>
      <c r="L25" s="408"/>
      <c r="M25" s="371">
        <f t="shared" si="4"/>
        <v>0</v>
      </c>
    </row>
    <row r="26" spans="1:13" ht="15" customHeight="1" outlineLevel="1">
      <c r="A26" s="268">
        <v>20</v>
      </c>
      <c r="B26" s="413"/>
      <c r="C26" s="414"/>
      <c r="D26" s="415">
        <f>F26+H26+J26+L26</f>
        <v>0</v>
      </c>
      <c r="E26" s="416">
        <f>C26*D26</f>
        <v>0</v>
      </c>
      <c r="F26" s="417"/>
      <c r="G26" s="420">
        <f t="shared" si="5"/>
        <v>0</v>
      </c>
      <c r="H26" s="419"/>
      <c r="I26" s="420">
        <f t="shared" si="2"/>
        <v>0</v>
      </c>
      <c r="J26" s="419"/>
      <c r="K26" s="420">
        <f t="shared" si="3"/>
        <v>0</v>
      </c>
      <c r="L26" s="419"/>
      <c r="M26" s="421">
        <f t="shared" si="4"/>
        <v>0</v>
      </c>
    </row>
    <row r="27" spans="1:13" ht="15" customHeight="1">
      <c r="A27" s="280"/>
      <c r="B27" s="422" t="s">
        <v>193</v>
      </c>
      <c r="C27" s="423">
        <f>ROUND(SUM(C7:C26),0)</f>
        <v>0</v>
      </c>
      <c r="D27" s="424"/>
      <c r="E27" s="423">
        <f>ROUND(SUM(E7:E26),0)</f>
        <v>0</v>
      </c>
      <c r="F27" s="424"/>
      <c r="G27" s="423">
        <f>ROUND(SUM(G7:G26),0)</f>
        <v>0</v>
      </c>
      <c r="H27" s="283"/>
      <c r="I27" s="423">
        <f>ROUND(SUM(I7:I26),0)</f>
        <v>0</v>
      </c>
      <c r="J27" s="283"/>
      <c r="K27" s="423">
        <f>ROUND(SUM(K7:K26),0)</f>
        <v>0</v>
      </c>
      <c r="L27" s="283"/>
      <c r="M27" s="423">
        <f>ROUND(SUM(M7:M26),0)</f>
        <v>0</v>
      </c>
    </row>
    <row r="28" spans="1:13" ht="39">
      <c r="B28" s="627" t="s">
        <v>628</v>
      </c>
    </row>
    <row r="29" spans="1:13">
      <c r="B29" s="80"/>
      <c r="C29" s="80"/>
    </row>
    <row r="30" spans="1:13" s="31" customFormat="1">
      <c r="A30" s="31" t="str">
        <f>'ūdens bilance'!B25</f>
        <v>Datums: __.__.202_</v>
      </c>
      <c r="G30" s="24"/>
      <c r="H30" s="24"/>
      <c r="I30" s="24"/>
      <c r="J30" s="24"/>
      <c r="K30" s="24"/>
      <c r="L30" s="24"/>
      <c r="M30" s="24"/>
    </row>
    <row r="31" spans="1:13" s="31" customFormat="1">
      <c r="B31" s="61"/>
      <c r="G31" s="24"/>
      <c r="H31" s="24"/>
      <c r="I31" s="24"/>
      <c r="J31" s="24"/>
      <c r="K31" s="24"/>
      <c r="L31" s="24"/>
      <c r="M31" s="24"/>
    </row>
    <row r="32" spans="1:13" s="31" customFormat="1">
      <c r="A32" s="31" t="s">
        <v>51</v>
      </c>
      <c r="G32" s="24"/>
      <c r="H32" s="24"/>
      <c r="I32" s="24"/>
      <c r="J32" s="24"/>
      <c r="K32" s="24"/>
      <c r="L32" s="24"/>
      <c r="M32" s="24"/>
    </row>
    <row r="33" spans="1:13" s="31" customFormat="1">
      <c r="A33" s="42" t="str">
        <f>'ūdens bilance'!B28</f>
        <v>kas tiesīga pārstāvēt Komersantu _________________________________ Vārds Uzvārds</v>
      </c>
      <c r="B33" s="42"/>
      <c r="C33" s="42"/>
      <c r="G33" s="24"/>
      <c r="H33" s="24"/>
      <c r="I33" s="24"/>
      <c r="J33" s="24"/>
      <c r="K33" s="24"/>
      <c r="L33" s="24"/>
      <c r="M33" s="24"/>
    </row>
    <row r="34" spans="1:13" s="31" customFormat="1">
      <c r="B34" s="62" t="s">
        <v>149</v>
      </c>
      <c r="G34" s="24"/>
      <c r="H34" s="24"/>
      <c r="I34" s="24"/>
      <c r="J34" s="24"/>
      <c r="K34" s="24"/>
      <c r="L34" s="24"/>
      <c r="M34" s="24"/>
    </row>
    <row r="37" spans="1:13" ht="136.5" customHeight="1">
      <c r="A37" s="63"/>
      <c r="B37" s="497" t="s">
        <v>629</v>
      </c>
    </row>
  </sheetData>
  <sheetProtection algorithmName="SHA-512" hashValue="BQk6M5uA82psSEEwHqlmjV0p99+p1TyEjYP/uuoDJ+aleWZKtnTHXjRGNvrjMu0jScXB13dlyGRRxPVKi2zYQg==" saltValue="Y8oGzwBbfOJC+X+BhIVwe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3:AMK27"/>
  <sheetViews>
    <sheetView zoomScaleNormal="10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431" t="s">
        <v>125</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9.2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46.5" customHeight="1">
      <c r="A7" s="268">
        <v>1</v>
      </c>
      <c r="B7" s="405" t="s">
        <v>318</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5" customHeight="1">
      <c r="A8" s="268">
        <v>2</v>
      </c>
      <c r="B8" s="427"/>
      <c r="C8" s="406"/>
      <c r="D8" s="407">
        <f t="shared" si="0"/>
        <v>0</v>
      </c>
      <c r="E8" s="336">
        <f t="shared" si="1"/>
        <v>0</v>
      </c>
      <c r="F8" s="340"/>
      <c r="G8" s="193">
        <f t="shared" si="2"/>
        <v>0</v>
      </c>
      <c r="H8" s="408"/>
      <c r="I8" s="193">
        <f t="shared" si="3"/>
        <v>0</v>
      </c>
      <c r="J8" s="408"/>
      <c r="K8" s="193">
        <f t="shared" si="4"/>
        <v>0</v>
      </c>
      <c r="L8" s="408"/>
      <c r="M8" s="371">
        <f t="shared" si="5"/>
        <v>0</v>
      </c>
    </row>
    <row r="9" spans="1:13" ht="15" customHeight="1">
      <c r="A9" s="270">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346"/>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13"/>
      <c r="C16" s="414"/>
      <c r="D16" s="415">
        <f t="shared" si="0"/>
        <v>0</v>
      </c>
      <c r="E16" s="416">
        <f t="shared" si="1"/>
        <v>0</v>
      </c>
      <c r="F16" s="417"/>
      <c r="G16" s="420">
        <f t="shared" si="2"/>
        <v>0</v>
      </c>
      <c r="H16" s="419"/>
      <c r="I16" s="420">
        <f t="shared" si="3"/>
        <v>0</v>
      </c>
      <c r="J16" s="419"/>
      <c r="K16" s="420">
        <f t="shared" si="4"/>
        <v>0</v>
      </c>
      <c r="L16" s="419"/>
      <c r="M16" s="421">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3" ht="52">
      <c r="B18" s="627" t="s">
        <v>604</v>
      </c>
    </row>
    <row r="19" spans="1:13">
      <c r="B19" s="80"/>
      <c r="C19" s="80"/>
    </row>
    <row r="20" spans="1:13" s="31" customFormat="1">
      <c r="A20" s="31" t="str">
        <f>'ūdens bilance'!B25</f>
        <v>Datums: __.__.202_</v>
      </c>
      <c r="G20" s="24"/>
      <c r="H20" s="60"/>
      <c r="I20" s="60"/>
    </row>
    <row r="21" spans="1:13" s="31" customFormat="1">
      <c r="B21" s="61"/>
      <c r="G21" s="24"/>
      <c r="H21" s="41"/>
      <c r="I21" s="41"/>
    </row>
    <row r="22" spans="1:13" s="31" customFormat="1">
      <c r="A22" s="31" t="s">
        <v>51</v>
      </c>
      <c r="G22" s="24"/>
      <c r="H22" s="41"/>
      <c r="I22" s="41"/>
    </row>
    <row r="23" spans="1:13" s="31" customFormat="1">
      <c r="A23" s="42" t="str">
        <f>'ūdens bilance'!B28</f>
        <v>kas tiesīga pārstāvēt Komersantu _________________________________ Vārds Uzvārds</v>
      </c>
      <c r="B23" s="42"/>
      <c r="C23" s="42"/>
      <c r="G23" s="24"/>
      <c r="H23" s="41"/>
      <c r="I23" s="41"/>
    </row>
    <row r="24" spans="1:13" s="31" customFormat="1">
      <c r="B24" s="62" t="s">
        <v>149</v>
      </c>
      <c r="G24" s="24"/>
      <c r="H24" s="41"/>
      <c r="I24" s="41"/>
    </row>
    <row r="27" spans="1:13" ht="84">
      <c r="A27" s="63"/>
      <c r="B27" s="497" t="s">
        <v>630</v>
      </c>
    </row>
  </sheetData>
  <sheetProtection algorithmName="SHA-512" hashValue="xsZyK5gGncCZqbRdRcFOT9ryJGxN2zardoJGxlzd42KrKyMx4CDfDQZGgg8rW5DVn5UUqCAMEzOzi0iDSbNrhw==" saltValue="p5N+NCWGuP0uEdkLIVyppw=="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3:AMK27"/>
  <sheetViews>
    <sheetView zoomScaleNormal="10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431" t="s">
        <v>127</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8.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61.5" customHeight="1">
      <c r="A7" s="268">
        <v>1</v>
      </c>
      <c r="B7" s="405" t="s">
        <v>551</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4">
      <c r="A8" s="268">
        <v>2</v>
      </c>
      <c r="B8" s="427"/>
      <c r="C8" s="406"/>
      <c r="D8" s="407">
        <f t="shared" si="0"/>
        <v>0</v>
      </c>
      <c r="E8" s="336">
        <f t="shared" si="1"/>
        <v>0</v>
      </c>
      <c r="F8" s="340"/>
      <c r="G8" s="193">
        <f t="shared" si="2"/>
        <v>0</v>
      </c>
      <c r="H8" s="408"/>
      <c r="I8" s="193">
        <f t="shared" si="3"/>
        <v>0</v>
      </c>
      <c r="J8" s="408"/>
      <c r="K8" s="193">
        <f t="shared" si="4"/>
        <v>0</v>
      </c>
      <c r="L8" s="408"/>
      <c r="M8" s="371">
        <f t="shared" si="5"/>
        <v>0</v>
      </c>
    </row>
    <row r="9" spans="1:13" ht="14">
      <c r="A9" s="270">
        <v>3</v>
      </c>
      <c r="B9" s="427"/>
      <c r="C9" s="406"/>
      <c r="D9" s="407">
        <f t="shared" si="0"/>
        <v>0</v>
      </c>
      <c r="E9" s="336">
        <f t="shared" si="1"/>
        <v>0</v>
      </c>
      <c r="F9" s="340"/>
      <c r="G9" s="193">
        <f t="shared" si="2"/>
        <v>0</v>
      </c>
      <c r="H9" s="408"/>
      <c r="I9" s="193">
        <f t="shared" si="3"/>
        <v>0</v>
      </c>
      <c r="J9" s="408"/>
      <c r="K9" s="193">
        <f t="shared" si="4"/>
        <v>0</v>
      </c>
      <c r="L9" s="408"/>
      <c r="M9" s="371">
        <f t="shared" si="5"/>
        <v>0</v>
      </c>
    </row>
    <row r="10" spans="1:13" ht="15" customHeight="1">
      <c r="A10" s="268">
        <v>4</v>
      </c>
      <c r="B10" s="346"/>
      <c r="C10" s="406"/>
      <c r="D10" s="407">
        <f t="shared" si="0"/>
        <v>0</v>
      </c>
      <c r="E10" s="336">
        <f t="shared" si="1"/>
        <v>0</v>
      </c>
      <c r="F10" s="340"/>
      <c r="G10" s="193">
        <f t="shared" si="2"/>
        <v>0</v>
      </c>
      <c r="H10" s="408"/>
      <c r="I10" s="193">
        <f t="shared" si="3"/>
        <v>0</v>
      </c>
      <c r="J10" s="408"/>
      <c r="K10" s="193">
        <f t="shared" si="4"/>
        <v>0</v>
      </c>
      <c r="L10" s="408"/>
      <c r="M10" s="371">
        <f t="shared" si="5"/>
        <v>0</v>
      </c>
    </row>
    <row r="11" spans="1:13" ht="15" customHeight="1">
      <c r="A11" s="268">
        <v>5</v>
      </c>
      <c r="B11" s="346"/>
      <c r="C11" s="406"/>
      <c r="D11" s="407">
        <f t="shared" si="0"/>
        <v>0</v>
      </c>
      <c r="E11" s="336">
        <f t="shared" si="1"/>
        <v>0</v>
      </c>
      <c r="F11" s="340"/>
      <c r="G11" s="193">
        <f t="shared" si="2"/>
        <v>0</v>
      </c>
      <c r="H11" s="408"/>
      <c r="I11" s="193">
        <f t="shared" si="3"/>
        <v>0</v>
      </c>
      <c r="J11" s="408"/>
      <c r="K11" s="193">
        <f t="shared" si="4"/>
        <v>0</v>
      </c>
      <c r="L11" s="408"/>
      <c r="M11" s="371">
        <f t="shared" si="5"/>
        <v>0</v>
      </c>
    </row>
    <row r="12" spans="1:13" ht="15" customHeight="1">
      <c r="A12" s="270">
        <v>6</v>
      </c>
      <c r="B12" s="412"/>
      <c r="C12" s="406"/>
      <c r="D12" s="407">
        <f t="shared" si="0"/>
        <v>0</v>
      </c>
      <c r="E12" s="336">
        <f t="shared" si="1"/>
        <v>0</v>
      </c>
      <c r="F12" s="340"/>
      <c r="G12" s="193">
        <f t="shared" si="2"/>
        <v>0</v>
      </c>
      <c r="H12" s="408"/>
      <c r="I12" s="193">
        <f t="shared" si="3"/>
        <v>0</v>
      </c>
      <c r="J12" s="408"/>
      <c r="K12" s="193">
        <f t="shared" si="4"/>
        <v>0</v>
      </c>
      <c r="L12" s="408"/>
      <c r="M12" s="371">
        <f t="shared" si="5"/>
        <v>0</v>
      </c>
    </row>
    <row r="13" spans="1:13" ht="15" customHeight="1">
      <c r="A13" s="268">
        <v>7</v>
      </c>
      <c r="B13" s="412"/>
      <c r="C13" s="406"/>
      <c r="D13" s="407">
        <f t="shared" si="0"/>
        <v>0</v>
      </c>
      <c r="E13" s="336">
        <f t="shared" si="1"/>
        <v>0</v>
      </c>
      <c r="F13" s="340"/>
      <c r="G13" s="193">
        <f t="shared" si="2"/>
        <v>0</v>
      </c>
      <c r="H13" s="408"/>
      <c r="I13" s="193">
        <f t="shared" si="3"/>
        <v>0</v>
      </c>
      <c r="J13" s="408"/>
      <c r="K13" s="193">
        <f t="shared" si="4"/>
        <v>0</v>
      </c>
      <c r="L13" s="408"/>
      <c r="M13" s="371">
        <f t="shared" si="5"/>
        <v>0</v>
      </c>
    </row>
    <row r="14" spans="1:13" ht="15" customHeight="1">
      <c r="A14" s="268">
        <v>8</v>
      </c>
      <c r="B14" s="412"/>
      <c r="C14" s="406"/>
      <c r="D14" s="407">
        <f t="shared" si="0"/>
        <v>0</v>
      </c>
      <c r="E14" s="336">
        <f t="shared" si="1"/>
        <v>0</v>
      </c>
      <c r="F14" s="340"/>
      <c r="G14" s="193">
        <f t="shared" si="2"/>
        <v>0</v>
      </c>
      <c r="H14" s="408"/>
      <c r="I14" s="193">
        <f t="shared" si="3"/>
        <v>0</v>
      </c>
      <c r="J14" s="408"/>
      <c r="K14" s="193">
        <f t="shared" si="4"/>
        <v>0</v>
      </c>
      <c r="L14" s="408"/>
      <c r="M14" s="371">
        <f t="shared" si="5"/>
        <v>0</v>
      </c>
    </row>
    <row r="15" spans="1:13" ht="15" customHeight="1">
      <c r="A15" s="270">
        <v>9</v>
      </c>
      <c r="B15" s="412"/>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c r="A16" s="268">
        <v>10</v>
      </c>
      <c r="B16" s="413"/>
      <c r="C16" s="414"/>
      <c r="D16" s="415">
        <f t="shared" si="0"/>
        <v>0</v>
      </c>
      <c r="E16" s="416">
        <f t="shared" si="1"/>
        <v>0</v>
      </c>
      <c r="F16" s="417"/>
      <c r="G16" s="420">
        <f t="shared" si="2"/>
        <v>0</v>
      </c>
      <c r="H16" s="419"/>
      <c r="I16" s="420">
        <f t="shared" si="3"/>
        <v>0</v>
      </c>
      <c r="J16" s="419"/>
      <c r="K16" s="420">
        <f t="shared" si="4"/>
        <v>0</v>
      </c>
      <c r="L16" s="419"/>
      <c r="M16" s="421">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8" spans="1:13" ht="39">
      <c r="B18" s="627" t="s">
        <v>672</v>
      </c>
    </row>
    <row r="19" spans="1:13">
      <c r="B19" s="80"/>
      <c r="C19" s="80"/>
    </row>
    <row r="20" spans="1:13" s="31" customFormat="1">
      <c r="A20" s="31" t="str">
        <f>'ūdens bilance'!B25</f>
        <v>Datums: __.__.202_</v>
      </c>
      <c r="G20" s="24"/>
      <c r="H20" s="60"/>
      <c r="I20" s="60"/>
    </row>
    <row r="21" spans="1:13" s="31" customFormat="1">
      <c r="B21" s="61"/>
      <c r="G21" s="24"/>
      <c r="H21" s="41"/>
      <c r="I21" s="41"/>
    </row>
    <row r="22" spans="1:13" s="31" customFormat="1">
      <c r="A22" s="31" t="s">
        <v>51</v>
      </c>
      <c r="G22" s="24"/>
      <c r="H22" s="41"/>
      <c r="I22" s="41"/>
    </row>
    <row r="23" spans="1:13" s="31" customFormat="1">
      <c r="A23" s="42" t="str">
        <f>'ūdens bilance'!B28</f>
        <v>kas tiesīga pārstāvēt Komersantu _________________________________ Vārds Uzvārds</v>
      </c>
      <c r="B23" s="42"/>
      <c r="C23" s="42"/>
      <c r="G23" s="24"/>
      <c r="H23" s="41"/>
      <c r="I23" s="41"/>
    </row>
    <row r="24" spans="1:13" s="31" customFormat="1">
      <c r="B24" s="62" t="s">
        <v>149</v>
      </c>
      <c r="G24" s="24"/>
      <c r="H24" s="41"/>
      <c r="I24" s="41"/>
    </row>
    <row r="27" spans="1:13" ht="126">
      <c r="A27" s="523"/>
      <c r="B27" s="497" t="s">
        <v>631</v>
      </c>
    </row>
  </sheetData>
  <sheetProtection algorithmName="SHA-512" hashValue="fBECprht3pct1Y1b47woL/FHUr7C5XBHuu7QlDWVAZN/EuzlbBh4a/ou+hdk6orOcPZXJRkO5VZen3xspEmwqA==" saltValue="omDg+hRKuQujeILXsl5K0Q=="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3:AMK36"/>
  <sheetViews>
    <sheetView zoomScaleNormal="100" workbookViewId="0"/>
  </sheetViews>
  <sheetFormatPr defaultRowHeight="13" outlineLevelRow="1"/>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3" ht="20">
      <c r="A3" s="431" t="s">
        <v>319</v>
      </c>
      <c r="C3" s="494"/>
      <c r="D3" s="494"/>
      <c r="E3" s="494"/>
      <c r="F3" s="495"/>
    </row>
    <row r="4" spans="1:13" ht="32.25" customHeight="1">
      <c r="A4" s="731"/>
      <c r="B4" s="764" t="s">
        <v>188</v>
      </c>
      <c r="C4" s="733" t="s">
        <v>62</v>
      </c>
      <c r="D4" s="733" t="s">
        <v>236</v>
      </c>
      <c r="E4" s="733"/>
      <c r="F4" s="733" t="s">
        <v>189</v>
      </c>
      <c r="G4" s="733"/>
      <c r="H4" s="733"/>
      <c r="I4" s="733"/>
      <c r="J4" s="733"/>
      <c r="K4" s="733"/>
      <c r="L4" s="733"/>
      <c r="M4" s="733"/>
    </row>
    <row r="5" spans="1:13" ht="29.2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56">
      <c r="A7" s="268">
        <v>1</v>
      </c>
      <c r="B7" s="405" t="s">
        <v>320</v>
      </c>
      <c r="C7" s="406"/>
      <c r="D7" s="407">
        <f t="shared" ref="D7:D26" si="0">F7+H7+J7+L7</f>
        <v>0</v>
      </c>
      <c r="E7" s="336">
        <f t="shared" ref="E7:E26" si="1">C7*D7</f>
        <v>0</v>
      </c>
      <c r="F7" s="340"/>
      <c r="G7" s="193">
        <f t="shared" ref="G7:G26" si="2">F7*C7</f>
        <v>0</v>
      </c>
      <c r="H7" s="408"/>
      <c r="I7" s="193">
        <f t="shared" ref="I7:I26" si="3">H7*C7</f>
        <v>0</v>
      </c>
      <c r="J7" s="408"/>
      <c r="K7" s="193">
        <f t="shared" ref="K7:K26" si="4">J7*C7</f>
        <v>0</v>
      </c>
      <c r="L7" s="408"/>
      <c r="M7" s="371">
        <f t="shared" ref="M7:M26" si="5">L7*C7</f>
        <v>0</v>
      </c>
    </row>
    <row r="8" spans="1:13" ht="14">
      <c r="A8" s="268">
        <v>2</v>
      </c>
      <c r="B8" s="405"/>
      <c r="C8" s="406"/>
      <c r="D8" s="407">
        <f t="shared" si="0"/>
        <v>0</v>
      </c>
      <c r="E8" s="336">
        <f t="shared" si="1"/>
        <v>0</v>
      </c>
      <c r="F8" s="340"/>
      <c r="G8" s="193">
        <f t="shared" si="2"/>
        <v>0</v>
      </c>
      <c r="H8" s="408"/>
      <c r="I8" s="193">
        <f t="shared" si="3"/>
        <v>0</v>
      </c>
      <c r="J8" s="408"/>
      <c r="K8" s="193">
        <f t="shared" si="4"/>
        <v>0</v>
      </c>
      <c r="L8" s="408"/>
      <c r="M8" s="371">
        <f t="shared" si="5"/>
        <v>0</v>
      </c>
    </row>
    <row r="9" spans="1:13" ht="14">
      <c r="A9" s="268">
        <v>3</v>
      </c>
      <c r="B9" s="405"/>
      <c r="C9" s="406"/>
      <c r="D9" s="407">
        <f t="shared" si="0"/>
        <v>0</v>
      </c>
      <c r="E9" s="336">
        <f t="shared" si="1"/>
        <v>0</v>
      </c>
      <c r="F9" s="340"/>
      <c r="G9" s="193">
        <f t="shared" si="2"/>
        <v>0</v>
      </c>
      <c r="H9" s="408"/>
      <c r="I9" s="193">
        <f t="shared" si="3"/>
        <v>0</v>
      </c>
      <c r="J9" s="408"/>
      <c r="K9" s="193">
        <f t="shared" si="4"/>
        <v>0</v>
      </c>
      <c r="L9" s="408"/>
      <c r="M9" s="371">
        <f t="shared" si="5"/>
        <v>0</v>
      </c>
    </row>
    <row r="10" spans="1:13" ht="14">
      <c r="A10" s="268">
        <v>4</v>
      </c>
      <c r="B10" s="405"/>
      <c r="C10" s="406"/>
      <c r="D10" s="407">
        <f t="shared" si="0"/>
        <v>0</v>
      </c>
      <c r="E10" s="336">
        <f t="shared" si="1"/>
        <v>0</v>
      </c>
      <c r="F10" s="340"/>
      <c r="G10" s="193">
        <f t="shared" si="2"/>
        <v>0</v>
      </c>
      <c r="H10" s="408"/>
      <c r="I10" s="193">
        <f t="shared" si="3"/>
        <v>0</v>
      </c>
      <c r="J10" s="408"/>
      <c r="K10" s="193">
        <f t="shared" si="4"/>
        <v>0</v>
      </c>
      <c r="L10" s="408"/>
      <c r="M10" s="371">
        <f t="shared" si="5"/>
        <v>0</v>
      </c>
    </row>
    <row r="11" spans="1:13" ht="14">
      <c r="A11" s="268">
        <v>5</v>
      </c>
      <c r="B11" s="405"/>
      <c r="C11" s="406"/>
      <c r="D11" s="407">
        <f t="shared" si="0"/>
        <v>0</v>
      </c>
      <c r="E11" s="336">
        <f t="shared" si="1"/>
        <v>0</v>
      </c>
      <c r="F11" s="340"/>
      <c r="G11" s="193">
        <f t="shared" si="2"/>
        <v>0</v>
      </c>
      <c r="H11" s="408"/>
      <c r="I11" s="193">
        <f t="shared" si="3"/>
        <v>0</v>
      </c>
      <c r="J11" s="408"/>
      <c r="K11" s="193">
        <f t="shared" si="4"/>
        <v>0</v>
      </c>
      <c r="L11" s="408"/>
      <c r="M11" s="371">
        <f t="shared" si="5"/>
        <v>0</v>
      </c>
    </row>
    <row r="12" spans="1:13" ht="14">
      <c r="A12" s="268">
        <v>6</v>
      </c>
      <c r="B12" s="405"/>
      <c r="C12" s="406"/>
      <c r="D12" s="407">
        <f t="shared" si="0"/>
        <v>0</v>
      </c>
      <c r="E12" s="336">
        <f t="shared" si="1"/>
        <v>0</v>
      </c>
      <c r="F12" s="340"/>
      <c r="G12" s="193">
        <f t="shared" si="2"/>
        <v>0</v>
      </c>
      <c r="H12" s="408"/>
      <c r="I12" s="193">
        <f t="shared" si="3"/>
        <v>0</v>
      </c>
      <c r="J12" s="408"/>
      <c r="K12" s="193">
        <f t="shared" si="4"/>
        <v>0</v>
      </c>
      <c r="L12" s="408"/>
      <c r="M12" s="371">
        <f t="shared" si="5"/>
        <v>0</v>
      </c>
    </row>
    <row r="13" spans="1:13" ht="14">
      <c r="A13" s="268">
        <v>7</v>
      </c>
      <c r="B13" s="405"/>
      <c r="C13" s="406"/>
      <c r="D13" s="407">
        <f t="shared" si="0"/>
        <v>0</v>
      </c>
      <c r="E13" s="336">
        <f t="shared" si="1"/>
        <v>0</v>
      </c>
      <c r="F13" s="340"/>
      <c r="G13" s="193">
        <f t="shared" si="2"/>
        <v>0</v>
      </c>
      <c r="H13" s="408"/>
      <c r="I13" s="193">
        <f t="shared" si="3"/>
        <v>0</v>
      </c>
      <c r="J13" s="408"/>
      <c r="K13" s="193">
        <f t="shared" si="4"/>
        <v>0</v>
      </c>
      <c r="L13" s="408"/>
      <c r="M13" s="371">
        <f t="shared" si="5"/>
        <v>0</v>
      </c>
    </row>
    <row r="14" spans="1:13" ht="14">
      <c r="A14" s="268">
        <v>8</v>
      </c>
      <c r="B14" s="405"/>
      <c r="C14" s="406"/>
      <c r="D14" s="407">
        <f t="shared" si="0"/>
        <v>0</v>
      </c>
      <c r="E14" s="336">
        <f t="shared" si="1"/>
        <v>0</v>
      </c>
      <c r="F14" s="340"/>
      <c r="G14" s="193">
        <f t="shared" si="2"/>
        <v>0</v>
      </c>
      <c r="H14" s="408"/>
      <c r="I14" s="193">
        <f t="shared" si="3"/>
        <v>0</v>
      </c>
      <c r="J14" s="408"/>
      <c r="K14" s="193">
        <f t="shared" si="4"/>
        <v>0</v>
      </c>
      <c r="L14" s="408"/>
      <c r="M14" s="371">
        <f t="shared" si="5"/>
        <v>0</v>
      </c>
    </row>
    <row r="15" spans="1:13" ht="14">
      <c r="A15" s="268">
        <v>9</v>
      </c>
      <c r="B15" s="405"/>
      <c r="C15" s="406"/>
      <c r="D15" s="407">
        <f t="shared" si="0"/>
        <v>0</v>
      </c>
      <c r="E15" s="336">
        <f t="shared" si="1"/>
        <v>0</v>
      </c>
      <c r="F15" s="340"/>
      <c r="G15" s="193">
        <f t="shared" si="2"/>
        <v>0</v>
      </c>
      <c r="H15" s="408"/>
      <c r="I15" s="193">
        <f t="shared" si="3"/>
        <v>0</v>
      </c>
      <c r="J15" s="408"/>
      <c r="K15" s="193">
        <f t="shared" si="4"/>
        <v>0</v>
      </c>
      <c r="L15" s="408"/>
      <c r="M15" s="371">
        <f t="shared" si="5"/>
        <v>0</v>
      </c>
    </row>
    <row r="16" spans="1:13" ht="14">
      <c r="A16" s="268">
        <v>10</v>
      </c>
      <c r="B16" s="405"/>
      <c r="C16" s="406"/>
      <c r="D16" s="407">
        <f t="shared" si="0"/>
        <v>0</v>
      </c>
      <c r="E16" s="336">
        <f t="shared" si="1"/>
        <v>0</v>
      </c>
      <c r="F16" s="340"/>
      <c r="G16" s="193">
        <f t="shared" si="2"/>
        <v>0</v>
      </c>
      <c r="H16" s="408"/>
      <c r="I16" s="193">
        <f t="shared" si="3"/>
        <v>0</v>
      </c>
      <c r="J16" s="408"/>
      <c r="K16" s="193">
        <f t="shared" si="4"/>
        <v>0</v>
      </c>
      <c r="L16" s="408"/>
      <c r="M16" s="371">
        <f t="shared" si="5"/>
        <v>0</v>
      </c>
    </row>
    <row r="17" spans="1:13" ht="15" customHeight="1" outlineLevel="1">
      <c r="A17" s="268">
        <v>11</v>
      </c>
      <c r="B17" s="427"/>
      <c r="C17" s="406"/>
      <c r="D17" s="407">
        <f t="shared" si="0"/>
        <v>0</v>
      </c>
      <c r="E17" s="336">
        <f t="shared" si="1"/>
        <v>0</v>
      </c>
      <c r="F17" s="340"/>
      <c r="G17" s="193">
        <f t="shared" si="2"/>
        <v>0</v>
      </c>
      <c r="H17" s="408"/>
      <c r="I17" s="193">
        <f t="shared" si="3"/>
        <v>0</v>
      </c>
      <c r="J17" s="408"/>
      <c r="K17" s="193">
        <f t="shared" si="4"/>
        <v>0</v>
      </c>
      <c r="L17" s="408"/>
      <c r="M17" s="371">
        <f t="shared" si="5"/>
        <v>0</v>
      </c>
    </row>
    <row r="18" spans="1:13" ht="15" customHeight="1" outlineLevel="1">
      <c r="A18" s="268">
        <v>12</v>
      </c>
      <c r="B18" s="427"/>
      <c r="C18" s="406"/>
      <c r="D18" s="407">
        <f t="shared" si="0"/>
        <v>0</v>
      </c>
      <c r="E18" s="336">
        <f t="shared" si="1"/>
        <v>0</v>
      </c>
      <c r="F18" s="340"/>
      <c r="G18" s="193">
        <f t="shared" si="2"/>
        <v>0</v>
      </c>
      <c r="H18" s="408"/>
      <c r="I18" s="193">
        <f t="shared" si="3"/>
        <v>0</v>
      </c>
      <c r="J18" s="408"/>
      <c r="K18" s="193">
        <f t="shared" si="4"/>
        <v>0</v>
      </c>
      <c r="L18" s="408"/>
      <c r="M18" s="371">
        <f t="shared" si="5"/>
        <v>0</v>
      </c>
    </row>
    <row r="19" spans="1:13" ht="15" customHeight="1" outlineLevel="1">
      <c r="A19" s="268">
        <v>13</v>
      </c>
      <c r="B19" s="346"/>
      <c r="C19" s="406"/>
      <c r="D19" s="407">
        <f t="shared" si="0"/>
        <v>0</v>
      </c>
      <c r="E19" s="336">
        <f t="shared" si="1"/>
        <v>0</v>
      </c>
      <c r="F19" s="340"/>
      <c r="G19" s="193">
        <f t="shared" si="2"/>
        <v>0</v>
      </c>
      <c r="H19" s="408"/>
      <c r="I19" s="193">
        <f t="shared" si="3"/>
        <v>0</v>
      </c>
      <c r="J19" s="408"/>
      <c r="K19" s="193">
        <f t="shared" si="4"/>
        <v>0</v>
      </c>
      <c r="L19" s="408"/>
      <c r="M19" s="371">
        <f t="shared" si="5"/>
        <v>0</v>
      </c>
    </row>
    <row r="20" spans="1:13" ht="15" customHeight="1" outlineLevel="1">
      <c r="A20" s="268">
        <v>14</v>
      </c>
      <c r="B20" s="346"/>
      <c r="C20" s="406"/>
      <c r="D20" s="407">
        <f t="shared" si="0"/>
        <v>0</v>
      </c>
      <c r="E20" s="336">
        <f t="shared" si="1"/>
        <v>0</v>
      </c>
      <c r="F20" s="340"/>
      <c r="G20" s="193">
        <f t="shared" si="2"/>
        <v>0</v>
      </c>
      <c r="H20" s="408"/>
      <c r="I20" s="193">
        <f t="shared" si="3"/>
        <v>0</v>
      </c>
      <c r="J20" s="408"/>
      <c r="K20" s="193">
        <f t="shared" si="4"/>
        <v>0</v>
      </c>
      <c r="L20" s="408"/>
      <c r="M20" s="371">
        <f t="shared" si="5"/>
        <v>0</v>
      </c>
    </row>
    <row r="21" spans="1:13" ht="15" customHeight="1" outlineLevel="1">
      <c r="A21" s="268">
        <v>15</v>
      </c>
      <c r="B21" s="412"/>
      <c r="C21" s="406"/>
      <c r="D21" s="407">
        <f t="shared" si="0"/>
        <v>0</v>
      </c>
      <c r="E21" s="336">
        <f t="shared" si="1"/>
        <v>0</v>
      </c>
      <c r="F21" s="340"/>
      <c r="G21" s="193">
        <f t="shared" si="2"/>
        <v>0</v>
      </c>
      <c r="H21" s="408"/>
      <c r="I21" s="193">
        <f t="shared" si="3"/>
        <v>0</v>
      </c>
      <c r="J21" s="408"/>
      <c r="K21" s="193">
        <f t="shared" si="4"/>
        <v>0</v>
      </c>
      <c r="L21" s="408"/>
      <c r="M21" s="371">
        <f t="shared" si="5"/>
        <v>0</v>
      </c>
    </row>
    <row r="22" spans="1:13" ht="15" customHeight="1" outlineLevel="1">
      <c r="A22" s="268">
        <v>16</v>
      </c>
      <c r="B22" s="412"/>
      <c r="C22" s="406"/>
      <c r="D22" s="407">
        <f t="shared" si="0"/>
        <v>0</v>
      </c>
      <c r="E22" s="336">
        <f t="shared" si="1"/>
        <v>0</v>
      </c>
      <c r="F22" s="340"/>
      <c r="G22" s="193">
        <f t="shared" si="2"/>
        <v>0</v>
      </c>
      <c r="H22" s="408"/>
      <c r="I22" s="193">
        <f t="shared" si="3"/>
        <v>0</v>
      </c>
      <c r="J22" s="408"/>
      <c r="K22" s="193">
        <f t="shared" si="4"/>
        <v>0</v>
      </c>
      <c r="L22" s="408"/>
      <c r="M22" s="371">
        <f t="shared" si="5"/>
        <v>0</v>
      </c>
    </row>
    <row r="23" spans="1:13" ht="15" customHeight="1" outlineLevel="1">
      <c r="A23" s="268">
        <v>17</v>
      </c>
      <c r="B23" s="412"/>
      <c r="C23" s="406"/>
      <c r="D23" s="407">
        <f t="shared" si="0"/>
        <v>0</v>
      </c>
      <c r="E23" s="336">
        <f t="shared" si="1"/>
        <v>0</v>
      </c>
      <c r="F23" s="340"/>
      <c r="G23" s="193">
        <f t="shared" si="2"/>
        <v>0</v>
      </c>
      <c r="H23" s="408"/>
      <c r="I23" s="193">
        <f t="shared" si="3"/>
        <v>0</v>
      </c>
      <c r="J23" s="408"/>
      <c r="K23" s="193">
        <f t="shared" si="4"/>
        <v>0</v>
      </c>
      <c r="L23" s="408"/>
      <c r="M23" s="371">
        <f t="shared" si="5"/>
        <v>0</v>
      </c>
    </row>
    <row r="24" spans="1:13" ht="15" customHeight="1" outlineLevel="1">
      <c r="A24" s="268">
        <v>18</v>
      </c>
      <c r="B24" s="412"/>
      <c r="C24" s="406"/>
      <c r="D24" s="407">
        <f t="shared" si="0"/>
        <v>0</v>
      </c>
      <c r="E24" s="336">
        <f t="shared" si="1"/>
        <v>0</v>
      </c>
      <c r="F24" s="340"/>
      <c r="G24" s="193">
        <f t="shared" si="2"/>
        <v>0</v>
      </c>
      <c r="H24" s="408"/>
      <c r="I24" s="193">
        <f t="shared" si="3"/>
        <v>0</v>
      </c>
      <c r="J24" s="408"/>
      <c r="K24" s="193">
        <f t="shared" si="4"/>
        <v>0</v>
      </c>
      <c r="L24" s="408"/>
      <c r="M24" s="371">
        <f t="shared" si="5"/>
        <v>0</v>
      </c>
    </row>
    <row r="25" spans="1:13" ht="15" customHeight="1" outlineLevel="1">
      <c r="A25" s="268">
        <v>19</v>
      </c>
      <c r="B25" s="412"/>
      <c r="C25" s="406"/>
      <c r="D25" s="407">
        <f t="shared" si="0"/>
        <v>0</v>
      </c>
      <c r="E25" s="336">
        <f t="shared" si="1"/>
        <v>0</v>
      </c>
      <c r="F25" s="340"/>
      <c r="G25" s="193">
        <f t="shared" si="2"/>
        <v>0</v>
      </c>
      <c r="H25" s="408"/>
      <c r="I25" s="193">
        <f t="shared" si="3"/>
        <v>0</v>
      </c>
      <c r="J25" s="408"/>
      <c r="K25" s="193">
        <f t="shared" si="4"/>
        <v>0</v>
      </c>
      <c r="L25" s="408"/>
      <c r="M25" s="371">
        <f t="shared" si="5"/>
        <v>0</v>
      </c>
    </row>
    <row r="26" spans="1:13" ht="15" customHeight="1" outlineLevel="1">
      <c r="A26" s="268">
        <v>20</v>
      </c>
      <c r="B26" s="413"/>
      <c r="C26" s="414"/>
      <c r="D26" s="415">
        <f t="shared" si="0"/>
        <v>0</v>
      </c>
      <c r="E26" s="416">
        <f t="shared" si="1"/>
        <v>0</v>
      </c>
      <c r="F26" s="417"/>
      <c r="G26" s="420">
        <f t="shared" si="2"/>
        <v>0</v>
      </c>
      <c r="H26" s="419"/>
      <c r="I26" s="420">
        <f t="shared" si="3"/>
        <v>0</v>
      </c>
      <c r="J26" s="419"/>
      <c r="K26" s="420">
        <f t="shared" si="4"/>
        <v>0</v>
      </c>
      <c r="L26" s="419"/>
      <c r="M26" s="421">
        <f t="shared" si="5"/>
        <v>0</v>
      </c>
    </row>
    <row r="27" spans="1:13" ht="15" customHeight="1" thickTop="1" thickBot="1">
      <c r="A27" s="280"/>
      <c r="B27" s="422" t="s">
        <v>193</v>
      </c>
      <c r="C27" s="423">
        <f>ROUND(SUM(C7:C26),0)</f>
        <v>0</v>
      </c>
      <c r="D27" s="424"/>
      <c r="E27" s="423">
        <f>ROUND(SUM(E7:E26),0)</f>
        <v>0</v>
      </c>
      <c r="F27" s="424"/>
      <c r="G27" s="423">
        <f>ROUND(SUM(G7:G26),0)</f>
        <v>0</v>
      </c>
      <c r="H27" s="283"/>
      <c r="I27" s="423">
        <f>ROUND(SUM(I7:I26),0)</f>
        <v>0</v>
      </c>
      <c r="J27" s="283"/>
      <c r="K27" s="423">
        <f>ROUND(SUM(K7:K26),0)</f>
        <v>0</v>
      </c>
      <c r="L27" s="283"/>
      <c r="M27" s="423">
        <f>ROUND(SUM(M7:M26),0)</f>
        <v>0</v>
      </c>
    </row>
    <row r="28" spans="1:13" ht="26">
      <c r="B28" s="627" t="s">
        <v>665</v>
      </c>
    </row>
    <row r="29" spans="1:13">
      <c r="B29" s="80"/>
      <c r="C29" s="80"/>
    </row>
    <row r="30" spans="1:13" s="31" customFormat="1">
      <c r="A30" s="31" t="str">
        <f>'ūdens bilance'!B25</f>
        <v>Datums: __.__.202_</v>
      </c>
      <c r="G30" s="24"/>
      <c r="H30" s="60"/>
      <c r="I30" s="60"/>
    </row>
    <row r="31" spans="1:13" s="31" customFormat="1">
      <c r="B31" s="61"/>
      <c r="G31" s="24"/>
      <c r="H31" s="41"/>
      <c r="I31" s="41"/>
    </row>
    <row r="32" spans="1:13" s="31" customFormat="1">
      <c r="A32" s="31" t="s">
        <v>51</v>
      </c>
      <c r="G32" s="24"/>
      <c r="H32" s="41"/>
      <c r="I32" s="41"/>
    </row>
    <row r="33" spans="1:9" s="31" customFormat="1">
      <c r="A33" s="42" t="str">
        <f>'ūdens bilance'!B28</f>
        <v>kas tiesīga pārstāvēt Komersantu _________________________________ Vārds Uzvārds</v>
      </c>
      <c r="B33" s="42"/>
      <c r="C33" s="42"/>
      <c r="G33" s="24"/>
      <c r="H33" s="41"/>
      <c r="I33" s="41"/>
    </row>
    <row r="34" spans="1:9" s="31" customFormat="1">
      <c r="B34" s="62" t="s">
        <v>149</v>
      </c>
      <c r="G34" s="24"/>
      <c r="H34" s="41"/>
      <c r="I34" s="41"/>
    </row>
    <row r="36" spans="1:9" ht="222" customHeight="1">
      <c r="A36" s="63"/>
      <c r="B36" s="704" t="s">
        <v>321</v>
      </c>
      <c r="C36" s="704"/>
      <c r="D36" s="704"/>
      <c r="E36" s="704"/>
      <c r="F36" s="704"/>
    </row>
  </sheetData>
  <sheetProtection algorithmName="SHA-512" hashValue="9411ZDJt+MatytxqFNf+3z8y1tX0/10tFQx3POtvLmd/3yADG+wOrAUfdvYgD8SEIlEZLxgGTqoe9YYobq8xmA==" saltValue="9ubfWxqksd5a0oIs03svZA==" spinCount="100000" sheet="1" objects="1" scenarios="1" formatCells="0" formatColumns="0" formatRows="0"/>
  <mergeCells count="12">
    <mergeCell ref="B36:F36"/>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3:AMK26"/>
  <sheetViews>
    <sheetView zoomScaleNormal="100" workbookViewId="0"/>
  </sheetViews>
  <sheetFormatPr defaultRowHeight="13" outlineLevelRow="1"/>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3" ht="20">
      <c r="A3" s="431" t="s">
        <v>130</v>
      </c>
      <c r="C3" s="494"/>
      <c r="D3" s="494"/>
      <c r="E3" s="494"/>
      <c r="F3" s="495"/>
    </row>
    <row r="4" spans="1:13" ht="32.25" customHeight="1">
      <c r="A4" s="731"/>
      <c r="B4" s="764" t="s">
        <v>322</v>
      </c>
      <c r="C4" s="733" t="s">
        <v>323</v>
      </c>
      <c r="D4" s="733" t="s">
        <v>324</v>
      </c>
      <c r="E4" s="733"/>
      <c r="F4" s="733" t="s">
        <v>325</v>
      </c>
      <c r="G4" s="733"/>
      <c r="H4" s="733"/>
      <c r="I4" s="733"/>
      <c r="J4" s="733"/>
      <c r="K4" s="733"/>
      <c r="L4" s="733"/>
      <c r="M4" s="733"/>
    </row>
    <row r="5" spans="1:13" ht="29.25" customHeight="1">
      <c r="A5" s="731"/>
      <c r="B5" s="764"/>
      <c r="C5" s="733"/>
      <c r="D5" s="765" t="s">
        <v>152</v>
      </c>
      <c r="E5" s="766" t="s">
        <v>151</v>
      </c>
      <c r="F5" s="765" t="s">
        <v>237</v>
      </c>
      <c r="G5" s="765"/>
      <c r="H5" s="731" t="s">
        <v>238</v>
      </c>
      <c r="I5" s="731"/>
      <c r="J5" s="731" t="s">
        <v>239</v>
      </c>
      <c r="K5" s="731"/>
      <c r="L5" s="766" t="s">
        <v>240</v>
      </c>
      <c r="M5" s="766"/>
    </row>
    <row r="6" spans="1:13" ht="14">
      <c r="A6" s="731"/>
      <c r="B6" s="764"/>
      <c r="C6" s="733"/>
      <c r="D6" s="765"/>
      <c r="E6" s="766"/>
      <c r="F6" s="401" t="s">
        <v>152</v>
      </c>
      <c r="G6" s="403" t="s">
        <v>151</v>
      </c>
      <c r="H6" s="266" t="s">
        <v>152</v>
      </c>
      <c r="I6" s="403" t="s">
        <v>151</v>
      </c>
      <c r="J6" s="266" t="s">
        <v>152</v>
      </c>
      <c r="K6" s="403" t="s">
        <v>151</v>
      </c>
      <c r="L6" s="266" t="s">
        <v>152</v>
      </c>
      <c r="M6" s="404" t="s">
        <v>151</v>
      </c>
    </row>
    <row r="7" spans="1:13" ht="42">
      <c r="A7" s="268">
        <v>1</v>
      </c>
      <c r="B7" s="405" t="s">
        <v>326</v>
      </c>
      <c r="C7" s="406"/>
      <c r="D7" s="407">
        <f t="shared" ref="D7:D16" si="0">F7+H7+J7+L7</f>
        <v>0</v>
      </c>
      <c r="E7" s="336">
        <f t="shared" ref="E7:E16" si="1">C7*D7</f>
        <v>0</v>
      </c>
      <c r="F7" s="340"/>
      <c r="G7" s="193">
        <f t="shared" ref="G7:G16" si="2">F7*C7</f>
        <v>0</v>
      </c>
      <c r="H7" s="408"/>
      <c r="I7" s="193">
        <f t="shared" ref="I7:I16" si="3">H7*C7</f>
        <v>0</v>
      </c>
      <c r="J7" s="408"/>
      <c r="K7" s="193">
        <f t="shared" ref="K7:K16" si="4">J7*C7</f>
        <v>0</v>
      </c>
      <c r="L7" s="408"/>
      <c r="M7" s="371">
        <f t="shared" ref="M7:M16" si="5">L7*C7</f>
        <v>0</v>
      </c>
    </row>
    <row r="8" spans="1:13" ht="14">
      <c r="A8" s="268">
        <v>2</v>
      </c>
      <c r="B8" s="405"/>
      <c r="C8" s="406"/>
      <c r="D8" s="407">
        <f t="shared" si="0"/>
        <v>0</v>
      </c>
      <c r="E8" s="336">
        <f t="shared" si="1"/>
        <v>0</v>
      </c>
      <c r="F8" s="340"/>
      <c r="G8" s="193">
        <f t="shared" si="2"/>
        <v>0</v>
      </c>
      <c r="H8" s="408"/>
      <c r="I8" s="193">
        <f t="shared" si="3"/>
        <v>0</v>
      </c>
      <c r="J8" s="408"/>
      <c r="K8" s="193">
        <f t="shared" si="4"/>
        <v>0</v>
      </c>
      <c r="L8" s="408"/>
      <c r="M8" s="371">
        <f t="shared" si="5"/>
        <v>0</v>
      </c>
    </row>
    <row r="9" spans="1:13" ht="14">
      <c r="A9" s="268">
        <v>3</v>
      </c>
      <c r="B9" s="405"/>
      <c r="C9" s="406"/>
      <c r="D9" s="407">
        <f t="shared" si="0"/>
        <v>0</v>
      </c>
      <c r="E9" s="336">
        <f t="shared" si="1"/>
        <v>0</v>
      </c>
      <c r="F9" s="340"/>
      <c r="G9" s="193">
        <f t="shared" si="2"/>
        <v>0</v>
      </c>
      <c r="H9" s="408"/>
      <c r="I9" s="193">
        <f t="shared" si="3"/>
        <v>0</v>
      </c>
      <c r="J9" s="408"/>
      <c r="K9" s="193">
        <f t="shared" si="4"/>
        <v>0</v>
      </c>
      <c r="L9" s="408"/>
      <c r="M9" s="371">
        <f t="shared" si="5"/>
        <v>0</v>
      </c>
    </row>
    <row r="10" spans="1:13" ht="14">
      <c r="A10" s="268">
        <v>4</v>
      </c>
      <c r="B10" s="405"/>
      <c r="C10" s="406"/>
      <c r="D10" s="407">
        <f t="shared" si="0"/>
        <v>0</v>
      </c>
      <c r="E10" s="336">
        <f t="shared" si="1"/>
        <v>0</v>
      </c>
      <c r="F10" s="340"/>
      <c r="G10" s="193">
        <f t="shared" si="2"/>
        <v>0</v>
      </c>
      <c r="H10" s="408"/>
      <c r="I10" s="193">
        <f t="shared" si="3"/>
        <v>0</v>
      </c>
      <c r="J10" s="408"/>
      <c r="K10" s="193">
        <f t="shared" si="4"/>
        <v>0</v>
      </c>
      <c r="L10" s="408"/>
      <c r="M10" s="371">
        <f t="shared" si="5"/>
        <v>0</v>
      </c>
    </row>
    <row r="11" spans="1:13" ht="14">
      <c r="A11" s="268">
        <v>5</v>
      </c>
      <c r="B11" s="405"/>
      <c r="C11" s="406"/>
      <c r="D11" s="407">
        <f t="shared" si="0"/>
        <v>0</v>
      </c>
      <c r="E11" s="336">
        <f t="shared" si="1"/>
        <v>0</v>
      </c>
      <c r="F11" s="340"/>
      <c r="G11" s="193">
        <f t="shared" si="2"/>
        <v>0</v>
      </c>
      <c r="H11" s="408"/>
      <c r="I11" s="193">
        <f t="shared" si="3"/>
        <v>0</v>
      </c>
      <c r="J11" s="408"/>
      <c r="K11" s="193">
        <f t="shared" si="4"/>
        <v>0</v>
      </c>
      <c r="L11" s="408"/>
      <c r="M11" s="371">
        <f t="shared" si="5"/>
        <v>0</v>
      </c>
    </row>
    <row r="12" spans="1:13" ht="14">
      <c r="A12" s="268">
        <v>6</v>
      </c>
      <c r="B12" s="405"/>
      <c r="C12" s="406"/>
      <c r="D12" s="407">
        <f t="shared" si="0"/>
        <v>0</v>
      </c>
      <c r="E12" s="336">
        <f t="shared" si="1"/>
        <v>0</v>
      </c>
      <c r="F12" s="340"/>
      <c r="G12" s="193">
        <f t="shared" si="2"/>
        <v>0</v>
      </c>
      <c r="H12" s="408"/>
      <c r="I12" s="193">
        <f t="shared" si="3"/>
        <v>0</v>
      </c>
      <c r="J12" s="408"/>
      <c r="K12" s="193">
        <f t="shared" si="4"/>
        <v>0</v>
      </c>
      <c r="L12" s="408"/>
      <c r="M12" s="371">
        <f t="shared" si="5"/>
        <v>0</v>
      </c>
    </row>
    <row r="13" spans="1:13" ht="14">
      <c r="A13" s="268">
        <v>7</v>
      </c>
      <c r="B13" s="405"/>
      <c r="C13" s="406"/>
      <c r="D13" s="407">
        <f t="shared" si="0"/>
        <v>0</v>
      </c>
      <c r="E13" s="336">
        <f t="shared" si="1"/>
        <v>0</v>
      </c>
      <c r="F13" s="340"/>
      <c r="G13" s="193">
        <f t="shared" si="2"/>
        <v>0</v>
      </c>
      <c r="H13" s="408"/>
      <c r="I13" s="193">
        <f t="shared" si="3"/>
        <v>0</v>
      </c>
      <c r="J13" s="408"/>
      <c r="K13" s="193">
        <f t="shared" si="4"/>
        <v>0</v>
      </c>
      <c r="L13" s="408"/>
      <c r="M13" s="371">
        <f t="shared" si="5"/>
        <v>0</v>
      </c>
    </row>
    <row r="14" spans="1:13" ht="14">
      <c r="A14" s="268">
        <v>8</v>
      </c>
      <c r="B14" s="405"/>
      <c r="C14" s="406"/>
      <c r="D14" s="407">
        <f t="shared" si="0"/>
        <v>0</v>
      </c>
      <c r="E14" s="336">
        <f t="shared" si="1"/>
        <v>0</v>
      </c>
      <c r="F14" s="340"/>
      <c r="G14" s="193">
        <f t="shared" si="2"/>
        <v>0</v>
      </c>
      <c r="H14" s="408"/>
      <c r="I14" s="193">
        <f t="shared" si="3"/>
        <v>0</v>
      </c>
      <c r="J14" s="408"/>
      <c r="K14" s="193">
        <f t="shared" si="4"/>
        <v>0</v>
      </c>
      <c r="L14" s="408"/>
      <c r="M14" s="371">
        <f t="shared" si="5"/>
        <v>0</v>
      </c>
    </row>
    <row r="15" spans="1:13" ht="14">
      <c r="A15" s="268">
        <v>9</v>
      </c>
      <c r="B15" s="405"/>
      <c r="C15" s="406"/>
      <c r="D15" s="407">
        <f t="shared" si="0"/>
        <v>0</v>
      </c>
      <c r="E15" s="336">
        <f t="shared" si="1"/>
        <v>0</v>
      </c>
      <c r="F15" s="340"/>
      <c r="G15" s="193">
        <f t="shared" si="2"/>
        <v>0</v>
      </c>
      <c r="H15" s="408"/>
      <c r="I15" s="193">
        <f t="shared" si="3"/>
        <v>0</v>
      </c>
      <c r="J15" s="408"/>
      <c r="K15" s="193">
        <f t="shared" si="4"/>
        <v>0</v>
      </c>
      <c r="L15" s="408"/>
      <c r="M15" s="371">
        <f t="shared" si="5"/>
        <v>0</v>
      </c>
    </row>
    <row r="16" spans="1:13" ht="15" customHeight="1" outlineLevel="1">
      <c r="A16" s="268">
        <v>20</v>
      </c>
      <c r="B16" s="413"/>
      <c r="C16" s="414"/>
      <c r="D16" s="415">
        <f t="shared" si="0"/>
        <v>0</v>
      </c>
      <c r="E16" s="416">
        <f t="shared" si="1"/>
        <v>0</v>
      </c>
      <c r="F16" s="417"/>
      <c r="G16" s="420">
        <f t="shared" si="2"/>
        <v>0</v>
      </c>
      <c r="H16" s="419"/>
      <c r="I16" s="420">
        <f t="shared" si="3"/>
        <v>0</v>
      </c>
      <c r="J16" s="419"/>
      <c r="K16" s="420">
        <f t="shared" si="4"/>
        <v>0</v>
      </c>
      <c r="L16" s="419"/>
      <c r="M16" s="421">
        <f t="shared" si="5"/>
        <v>0</v>
      </c>
    </row>
    <row r="17" spans="1:13" ht="15" customHeight="1">
      <c r="A17" s="280"/>
      <c r="B17" s="422" t="s">
        <v>193</v>
      </c>
      <c r="C17" s="423">
        <f>ROUND(SUM(C7:C16),0)</f>
        <v>0</v>
      </c>
      <c r="D17" s="424"/>
      <c r="E17" s="423">
        <f>ROUND(SUM(E7:E16),0)</f>
        <v>0</v>
      </c>
      <c r="F17" s="424"/>
      <c r="G17" s="423">
        <f>ROUND(SUM(G7:G16),0)</f>
        <v>0</v>
      </c>
      <c r="H17" s="283"/>
      <c r="I17" s="423">
        <f>ROUND(SUM(I7:I16),0)</f>
        <v>0</v>
      </c>
      <c r="J17" s="283"/>
      <c r="K17" s="423">
        <f>ROUND(SUM(K7:K16),0)</f>
        <v>0</v>
      </c>
      <c r="L17" s="283"/>
      <c r="M17" s="423">
        <f>ROUND(SUM(M7:M16),0)</f>
        <v>0</v>
      </c>
    </row>
    <row r="19" spans="1:13">
      <c r="B19" s="80"/>
      <c r="C19" s="80"/>
    </row>
    <row r="20" spans="1:13" s="31" customFormat="1">
      <c r="A20" s="31" t="str">
        <f>'ūdens bilance'!B25</f>
        <v>Datums: __.__.202_</v>
      </c>
      <c r="G20" s="24"/>
      <c r="H20" s="60"/>
      <c r="I20" s="60"/>
    </row>
    <row r="21" spans="1:13" s="31" customFormat="1">
      <c r="B21" s="61"/>
      <c r="G21" s="24"/>
      <c r="H21" s="41"/>
      <c r="I21" s="41"/>
    </row>
    <row r="22" spans="1:13" s="31" customFormat="1">
      <c r="A22" s="31" t="s">
        <v>51</v>
      </c>
      <c r="G22" s="24"/>
      <c r="H22" s="41"/>
      <c r="I22" s="41"/>
    </row>
    <row r="23" spans="1:13" s="31" customFormat="1">
      <c r="A23" s="42" t="str">
        <f>'ūdens bilance'!B28</f>
        <v>kas tiesīga pārstāvēt Komersantu _________________________________ Vārds Uzvārds</v>
      </c>
      <c r="B23" s="42"/>
      <c r="C23" s="42"/>
      <c r="G23" s="24"/>
      <c r="H23" s="41"/>
      <c r="I23" s="41"/>
    </row>
    <row r="24" spans="1:13" s="31" customFormat="1">
      <c r="B24" s="62" t="s">
        <v>149</v>
      </c>
      <c r="G24" s="24"/>
      <c r="H24" s="41"/>
      <c r="I24" s="41"/>
    </row>
    <row r="26" spans="1:13" ht="183.75" customHeight="1">
      <c r="A26" s="63"/>
      <c r="B26" s="704" t="s">
        <v>327</v>
      </c>
      <c r="C26" s="704"/>
      <c r="D26" s="704"/>
      <c r="E26" s="704"/>
      <c r="F26" s="704"/>
    </row>
  </sheetData>
  <sheetProtection algorithmName="SHA-512" hashValue="KTzr+NSuxvRK7RfY+uUMl0zT9KZsXwFTNK7oTfJu/XRSFVFW+ztoiJM+epZV407JRm6LB5o06qhKd+je1ixN+g==" saltValue="g4nsXbJbZh0OQ7zWmmOxZw==" spinCount="100000" sheet="1" objects="1" scenarios="1"/>
  <mergeCells count="12">
    <mergeCell ref="B26:F26"/>
    <mergeCell ref="A4:A6"/>
    <mergeCell ref="B4:B6"/>
    <mergeCell ref="C4:C6"/>
    <mergeCell ref="D4:E4"/>
    <mergeCell ref="F4:M4"/>
    <mergeCell ref="D5:D6"/>
    <mergeCell ref="E5:E6"/>
    <mergeCell ref="F5:G5"/>
    <mergeCell ref="H5:I5"/>
    <mergeCell ref="J5:K5"/>
    <mergeCell ref="L5:M5"/>
  </mergeCells>
  <pageMargins left="0.7" right="0.7" top="0.75" bottom="0.75" header="0.51180555555555496" footer="0.51180555555555496"/>
  <pageSetup paperSize="9" firstPageNumber="0"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AAB44-48ED-434F-8D02-3E7A4DAB8D2B}">
  <sheetPr>
    <tabColor theme="9" tint="0.39997558519241921"/>
  </sheetPr>
  <dimension ref="A1:T57"/>
  <sheetViews>
    <sheetView workbookViewId="0">
      <pane ySplit="1" topLeftCell="A2" activePane="bottomLeft" state="frozen"/>
      <selection pane="bottomLeft" activeCell="E28" sqref="E28"/>
    </sheetView>
  </sheetViews>
  <sheetFormatPr defaultColWidth="9.1796875" defaultRowHeight="14.5"/>
  <cols>
    <col min="1" max="1" width="9.1796875" style="668"/>
    <col min="2" max="2" width="22.1796875" style="668" customWidth="1"/>
    <col min="3" max="3" width="31.81640625" style="668" customWidth="1"/>
    <col min="4" max="4" width="9.1796875" style="668"/>
    <col min="5" max="5" width="9.1796875" style="668" customWidth="1"/>
    <col min="6" max="6" width="9.1796875" style="668"/>
    <col min="7" max="9" width="11.453125" style="668" customWidth="1"/>
    <col min="10" max="10" width="13.1796875" style="668" customWidth="1"/>
    <col min="11" max="11" width="9.1796875" style="668"/>
    <col min="12" max="12" width="11.453125" style="668" customWidth="1"/>
    <col min="13" max="15" width="9.1796875" style="668"/>
    <col min="16" max="16" width="11.453125" style="668" customWidth="1"/>
    <col min="17" max="17" width="11.81640625" style="668" customWidth="1"/>
    <col min="18" max="16384" width="9.1796875" style="668"/>
  </cols>
  <sheetData>
    <row r="1" spans="1:17" ht="23">
      <c r="C1" s="817" t="s">
        <v>632</v>
      </c>
      <c r="D1" s="817"/>
      <c r="E1" s="817"/>
      <c r="F1" s="817"/>
      <c r="G1" s="817"/>
      <c r="H1" s="817"/>
    </row>
    <row r="4" spans="1:17">
      <c r="F4" s="818" t="s">
        <v>633</v>
      </c>
      <c r="G4" s="816" t="s">
        <v>634</v>
      </c>
      <c r="H4" s="816"/>
      <c r="I4" s="816"/>
      <c r="J4" s="816"/>
      <c r="L4" s="818" t="s">
        <v>635</v>
      </c>
      <c r="M4" s="816" t="s">
        <v>634</v>
      </c>
      <c r="N4" s="816"/>
      <c r="O4" s="818" t="s">
        <v>636</v>
      </c>
      <c r="P4" s="816" t="s">
        <v>634</v>
      </c>
      <c r="Q4" s="816"/>
    </row>
    <row r="5" spans="1:17" ht="58.5" thickBot="1">
      <c r="A5" s="669"/>
      <c r="B5" s="670" t="s">
        <v>637</v>
      </c>
      <c r="C5" s="670" t="s">
        <v>219</v>
      </c>
      <c r="D5" s="670" t="s">
        <v>638</v>
      </c>
      <c r="E5" s="670" t="s">
        <v>639</v>
      </c>
      <c r="F5" s="819"/>
      <c r="G5" s="671" t="s">
        <v>640</v>
      </c>
      <c r="H5" s="671" t="s">
        <v>641</v>
      </c>
      <c r="I5" s="671" t="s">
        <v>642</v>
      </c>
      <c r="J5" s="671" t="s">
        <v>643</v>
      </c>
      <c r="K5" s="672"/>
      <c r="L5" s="819"/>
      <c r="M5" s="671" t="s">
        <v>640</v>
      </c>
      <c r="N5" s="671" t="s">
        <v>643</v>
      </c>
      <c r="O5" s="819"/>
      <c r="P5" s="671" t="s">
        <v>644</v>
      </c>
      <c r="Q5" s="671" t="s">
        <v>645</v>
      </c>
    </row>
    <row r="6" spans="1:17" ht="15" thickTop="1">
      <c r="B6" s="668" t="s">
        <v>231</v>
      </c>
      <c r="C6" s="673" t="s">
        <v>646</v>
      </c>
      <c r="D6" s="668">
        <v>1</v>
      </c>
      <c r="F6" s="668">
        <f>(0.1176+0.1176+0.1811+0.1811)*D6</f>
        <v>0.59740000000000004</v>
      </c>
      <c r="G6" s="668">
        <f>(0.1176)*D6</f>
        <v>0.1176</v>
      </c>
      <c r="H6" s="668">
        <f>(0.1176)*D6</f>
        <v>0.1176</v>
      </c>
      <c r="I6" s="668">
        <f>(0.1811)*D6</f>
        <v>0.18110000000000001</v>
      </c>
      <c r="J6" s="668">
        <f>(0.1811)*D6</f>
        <v>0.18110000000000001</v>
      </c>
      <c r="L6" s="674">
        <f t="shared" ref="L6:L26" si="0">E6*F6</f>
        <v>0</v>
      </c>
      <c r="M6" s="674">
        <f>$E6*(G6+H6)</f>
        <v>0</v>
      </c>
      <c r="N6" s="674">
        <f>$E6*(J6+I6)</f>
        <v>0</v>
      </c>
      <c r="P6" s="674">
        <f>E6*(G6*12+H6*12)</f>
        <v>0</v>
      </c>
      <c r="Q6" s="674">
        <f>E6*(I6*12+J6*12)</f>
        <v>0</v>
      </c>
    </row>
    <row r="7" spans="1:17">
      <c r="C7" s="673" t="s">
        <v>647</v>
      </c>
      <c r="D7" s="668">
        <v>1</v>
      </c>
      <c r="F7" s="668">
        <f>(0.1176+0.1176+0.1811+0.1811)*D7</f>
        <v>0.59740000000000004</v>
      </c>
      <c r="G7" s="668">
        <f>(0.1176)*D7</f>
        <v>0.1176</v>
      </c>
      <c r="H7" s="668">
        <f>(0.1176)*D7</f>
        <v>0.1176</v>
      </c>
      <c r="I7" s="668">
        <f>(0.1811)*D7</f>
        <v>0.18110000000000001</v>
      </c>
      <c r="J7" s="668">
        <f>(0.1811)*D7</f>
        <v>0.18110000000000001</v>
      </c>
      <c r="L7" s="674">
        <f t="shared" si="0"/>
        <v>0</v>
      </c>
      <c r="M7" s="674">
        <f t="shared" ref="M7:M26" si="1">$E7*(G7+H7)</f>
        <v>0</v>
      </c>
      <c r="N7" s="674">
        <f t="shared" ref="N7:N26" si="2">$E7*(J7+I7)</f>
        <v>0</v>
      </c>
      <c r="P7" s="674">
        <f t="shared" ref="P7:P26" si="3">E7*(G7*12+H7*12)</f>
        <v>0</v>
      </c>
      <c r="Q7" s="674">
        <f t="shared" ref="Q7:Q26" si="4">E7*(I7*12+J7*12)</f>
        <v>0</v>
      </c>
    </row>
    <row r="8" spans="1:17">
      <c r="C8" s="675" t="s">
        <v>648</v>
      </c>
      <c r="D8" s="668">
        <v>1</v>
      </c>
      <c r="F8" s="668">
        <f>(0.0642+0.0642+0.0642+0.0642)*D8</f>
        <v>0.25679999999999997</v>
      </c>
      <c r="G8" s="668">
        <f>(0.0642)*D8</f>
        <v>6.4199999999999993E-2</v>
      </c>
      <c r="H8" s="668">
        <f>(0.0642)*D8</f>
        <v>6.4199999999999993E-2</v>
      </c>
      <c r="I8" s="668">
        <f>(0.0642)*D8</f>
        <v>6.4199999999999993E-2</v>
      </c>
      <c r="J8" s="668">
        <f>(0.0642)*D8</f>
        <v>6.4199999999999993E-2</v>
      </c>
      <c r="L8" s="674">
        <f t="shared" si="0"/>
        <v>0</v>
      </c>
      <c r="M8" s="674">
        <f t="shared" si="1"/>
        <v>0</v>
      </c>
      <c r="N8" s="674">
        <f t="shared" si="2"/>
        <v>0</v>
      </c>
      <c r="P8" s="674">
        <f t="shared" si="3"/>
        <v>0</v>
      </c>
      <c r="Q8" s="674">
        <f t="shared" si="4"/>
        <v>0</v>
      </c>
    </row>
    <row r="9" spans="1:17">
      <c r="C9" s="675" t="s">
        <v>649</v>
      </c>
      <c r="D9" s="668">
        <v>1</v>
      </c>
      <c r="F9" s="668">
        <f>(0.1176+0.1176+0.1811+0.1811)*D9</f>
        <v>0.59740000000000004</v>
      </c>
      <c r="G9" s="668">
        <f>(0.1176)*D9</f>
        <v>0.1176</v>
      </c>
      <c r="H9" s="668">
        <f>(0.1176)*D9</f>
        <v>0.1176</v>
      </c>
      <c r="I9" s="668">
        <f>(0.1811)*D9</f>
        <v>0.18110000000000001</v>
      </c>
      <c r="J9" s="668">
        <f>(0.1811)*D9</f>
        <v>0.18110000000000001</v>
      </c>
      <c r="L9" s="674">
        <f t="shared" si="0"/>
        <v>0</v>
      </c>
      <c r="M9" s="674">
        <f t="shared" si="1"/>
        <v>0</v>
      </c>
      <c r="N9" s="674">
        <f t="shared" si="2"/>
        <v>0</v>
      </c>
      <c r="P9" s="674">
        <f t="shared" si="3"/>
        <v>0</v>
      </c>
      <c r="Q9" s="674">
        <f t="shared" si="4"/>
        <v>0</v>
      </c>
    </row>
    <row r="10" spans="1:17">
      <c r="C10" s="675" t="s">
        <v>650</v>
      </c>
      <c r="D10" s="668">
        <v>1</v>
      </c>
      <c r="F10" s="668">
        <f>(0.1176+0.1176+0.1811+0.1811)*D10</f>
        <v>0.59740000000000004</v>
      </c>
      <c r="G10" s="668">
        <f>(0.1176)*D10</f>
        <v>0.1176</v>
      </c>
      <c r="H10" s="668">
        <f>(0.1176)*D10</f>
        <v>0.1176</v>
      </c>
      <c r="I10" s="668">
        <f>(0.1811)*D10</f>
        <v>0.18110000000000001</v>
      </c>
      <c r="J10" s="668">
        <f>(0.1811)*D10</f>
        <v>0.18110000000000001</v>
      </c>
      <c r="L10" s="674">
        <f t="shared" si="0"/>
        <v>0</v>
      </c>
      <c r="M10" s="674">
        <f t="shared" si="1"/>
        <v>0</v>
      </c>
      <c r="N10" s="674">
        <f t="shared" si="2"/>
        <v>0</v>
      </c>
      <c r="P10" s="674">
        <f t="shared" si="3"/>
        <v>0</v>
      </c>
      <c r="Q10" s="674">
        <f t="shared" si="4"/>
        <v>0</v>
      </c>
    </row>
    <row r="11" spans="1:17">
      <c r="C11" s="675"/>
      <c r="L11" s="674">
        <f t="shared" si="0"/>
        <v>0</v>
      </c>
      <c r="M11" s="674">
        <f t="shared" si="1"/>
        <v>0</v>
      </c>
      <c r="N11" s="674">
        <f t="shared" si="2"/>
        <v>0</v>
      </c>
      <c r="P11" s="674">
        <f t="shared" si="3"/>
        <v>0</v>
      </c>
      <c r="Q11" s="674">
        <f t="shared" si="4"/>
        <v>0</v>
      </c>
    </row>
    <row r="12" spans="1:17">
      <c r="C12" s="675"/>
      <c r="L12" s="674">
        <f t="shared" si="0"/>
        <v>0</v>
      </c>
      <c r="M12" s="674">
        <f t="shared" si="1"/>
        <v>0</v>
      </c>
      <c r="N12" s="674">
        <f t="shared" si="2"/>
        <v>0</v>
      </c>
      <c r="P12" s="674">
        <f t="shared" si="3"/>
        <v>0</v>
      </c>
      <c r="Q12" s="674">
        <f t="shared" si="4"/>
        <v>0</v>
      </c>
    </row>
    <row r="13" spans="1:17">
      <c r="C13" s="675"/>
      <c r="L13" s="674">
        <f t="shared" si="0"/>
        <v>0</v>
      </c>
      <c r="M13" s="674">
        <f t="shared" si="1"/>
        <v>0</v>
      </c>
      <c r="N13" s="674">
        <f t="shared" si="2"/>
        <v>0</v>
      </c>
      <c r="P13" s="674">
        <f t="shared" si="3"/>
        <v>0</v>
      </c>
      <c r="Q13" s="674">
        <f t="shared" si="4"/>
        <v>0</v>
      </c>
    </row>
    <row r="14" spans="1:17">
      <c r="C14" s="675"/>
      <c r="L14" s="674">
        <f t="shared" si="0"/>
        <v>0</v>
      </c>
      <c r="M14" s="674">
        <f t="shared" si="1"/>
        <v>0</v>
      </c>
      <c r="N14" s="674">
        <f t="shared" si="2"/>
        <v>0</v>
      </c>
      <c r="P14" s="674">
        <f t="shared" si="3"/>
        <v>0</v>
      </c>
      <c r="Q14" s="674">
        <f t="shared" si="4"/>
        <v>0</v>
      </c>
    </row>
    <row r="15" spans="1:17">
      <c r="C15" s="675"/>
      <c r="L15" s="674">
        <f t="shared" si="0"/>
        <v>0</v>
      </c>
      <c r="M15" s="674">
        <f t="shared" si="1"/>
        <v>0</v>
      </c>
      <c r="N15" s="674">
        <f t="shared" si="2"/>
        <v>0</v>
      </c>
      <c r="P15" s="674">
        <f t="shared" si="3"/>
        <v>0</v>
      </c>
      <c r="Q15" s="674">
        <f t="shared" si="4"/>
        <v>0</v>
      </c>
    </row>
    <row r="16" spans="1:17">
      <c r="C16" s="675"/>
      <c r="L16" s="674">
        <f t="shared" si="0"/>
        <v>0</v>
      </c>
      <c r="M16" s="674">
        <f t="shared" si="1"/>
        <v>0</v>
      </c>
      <c r="N16" s="674">
        <f t="shared" si="2"/>
        <v>0</v>
      </c>
      <c r="P16" s="674">
        <f t="shared" si="3"/>
        <v>0</v>
      </c>
      <c r="Q16" s="674">
        <f t="shared" si="4"/>
        <v>0</v>
      </c>
    </row>
    <row r="17" spans="2:20">
      <c r="C17" s="675"/>
      <c r="L17" s="674">
        <f t="shared" si="0"/>
        <v>0</v>
      </c>
      <c r="M17" s="674">
        <f t="shared" si="1"/>
        <v>0</v>
      </c>
      <c r="N17" s="674">
        <f t="shared" si="2"/>
        <v>0</v>
      </c>
      <c r="P17" s="674">
        <f t="shared" si="3"/>
        <v>0</v>
      </c>
      <c r="Q17" s="674">
        <f t="shared" si="4"/>
        <v>0</v>
      </c>
    </row>
    <row r="18" spans="2:20">
      <c r="C18" s="675"/>
      <c r="L18" s="674">
        <f t="shared" si="0"/>
        <v>0</v>
      </c>
      <c r="M18" s="674">
        <f t="shared" si="1"/>
        <v>0</v>
      </c>
      <c r="N18" s="674">
        <f t="shared" si="2"/>
        <v>0</v>
      </c>
      <c r="P18" s="674">
        <f t="shared" si="3"/>
        <v>0</v>
      </c>
      <c r="Q18" s="674">
        <f t="shared" si="4"/>
        <v>0</v>
      </c>
    </row>
    <row r="19" spans="2:20">
      <c r="C19" s="675"/>
      <c r="L19" s="674">
        <f t="shared" si="0"/>
        <v>0</v>
      </c>
      <c r="M19" s="674">
        <f t="shared" si="1"/>
        <v>0</v>
      </c>
      <c r="N19" s="674">
        <f t="shared" si="2"/>
        <v>0</v>
      </c>
      <c r="P19" s="674">
        <f t="shared" si="3"/>
        <v>0</v>
      </c>
      <c r="Q19" s="674">
        <f t="shared" si="4"/>
        <v>0</v>
      </c>
    </row>
    <row r="20" spans="2:20">
      <c r="C20" s="675"/>
      <c r="L20" s="674">
        <f t="shared" si="0"/>
        <v>0</v>
      </c>
      <c r="M20" s="674">
        <f t="shared" si="1"/>
        <v>0</v>
      </c>
      <c r="N20" s="674">
        <f t="shared" si="2"/>
        <v>0</v>
      </c>
      <c r="P20" s="674">
        <f t="shared" si="3"/>
        <v>0</v>
      </c>
      <c r="Q20" s="674">
        <f t="shared" si="4"/>
        <v>0</v>
      </c>
    </row>
    <row r="21" spans="2:20">
      <c r="C21" s="675"/>
      <c r="L21" s="674">
        <f t="shared" si="0"/>
        <v>0</v>
      </c>
      <c r="M21" s="674">
        <f t="shared" si="1"/>
        <v>0</v>
      </c>
      <c r="N21" s="674">
        <f t="shared" si="2"/>
        <v>0</v>
      </c>
      <c r="P21" s="674">
        <f t="shared" si="3"/>
        <v>0</v>
      </c>
      <c r="Q21" s="674">
        <f t="shared" si="4"/>
        <v>0</v>
      </c>
    </row>
    <row r="22" spans="2:20">
      <c r="C22" s="675"/>
      <c r="L22" s="674">
        <f t="shared" si="0"/>
        <v>0</v>
      </c>
      <c r="M22" s="674">
        <f t="shared" si="1"/>
        <v>0</v>
      </c>
      <c r="N22" s="674">
        <f t="shared" si="2"/>
        <v>0</v>
      </c>
      <c r="P22" s="674">
        <f t="shared" si="3"/>
        <v>0</v>
      </c>
      <c r="Q22" s="674">
        <f t="shared" si="4"/>
        <v>0</v>
      </c>
    </row>
    <row r="23" spans="2:20">
      <c r="L23" s="674">
        <f t="shared" si="0"/>
        <v>0</v>
      </c>
      <c r="M23" s="674">
        <f t="shared" si="1"/>
        <v>0</v>
      </c>
      <c r="N23" s="674">
        <f t="shared" si="2"/>
        <v>0</v>
      </c>
      <c r="P23" s="674">
        <f t="shared" si="3"/>
        <v>0</v>
      </c>
      <c r="Q23" s="674">
        <f t="shared" si="4"/>
        <v>0</v>
      </c>
    </row>
    <row r="24" spans="2:20">
      <c r="L24" s="674">
        <f t="shared" si="0"/>
        <v>0</v>
      </c>
      <c r="M24" s="674">
        <f t="shared" si="1"/>
        <v>0</v>
      </c>
      <c r="N24" s="674">
        <f t="shared" si="2"/>
        <v>0</v>
      </c>
      <c r="P24" s="674">
        <f t="shared" si="3"/>
        <v>0</v>
      </c>
      <c r="Q24" s="674">
        <f t="shared" si="4"/>
        <v>0</v>
      </c>
    </row>
    <row r="25" spans="2:20">
      <c r="L25" s="674">
        <f t="shared" si="0"/>
        <v>0</v>
      </c>
      <c r="M25" s="674">
        <f t="shared" si="1"/>
        <v>0</v>
      </c>
      <c r="N25" s="674">
        <f t="shared" si="2"/>
        <v>0</v>
      </c>
      <c r="P25" s="674">
        <f t="shared" si="3"/>
        <v>0</v>
      </c>
      <c r="Q25" s="674">
        <f t="shared" si="4"/>
        <v>0</v>
      </c>
    </row>
    <row r="26" spans="2:20">
      <c r="L26" s="674">
        <f t="shared" si="0"/>
        <v>0</v>
      </c>
      <c r="M26" s="674">
        <f t="shared" si="1"/>
        <v>0</v>
      </c>
      <c r="N26" s="674">
        <f t="shared" si="2"/>
        <v>0</v>
      </c>
      <c r="P26" s="674">
        <f t="shared" si="3"/>
        <v>0</v>
      </c>
      <c r="Q26" s="674">
        <f t="shared" si="4"/>
        <v>0</v>
      </c>
      <c r="S26" s="674"/>
      <c r="T26" s="674"/>
    </row>
    <row r="27" spans="2:20">
      <c r="B27" s="676" t="s">
        <v>651</v>
      </c>
      <c r="C27" s="676" t="s">
        <v>652</v>
      </c>
      <c r="D27" s="676">
        <f>SUM(D6:D26)</f>
        <v>5</v>
      </c>
      <c r="F27" s="676">
        <f>SUM(F6:F26)</f>
        <v>2.6463999999999999</v>
      </c>
      <c r="G27" s="676">
        <f t="shared" ref="G27:J27" si="5">SUM(G6:G26)</f>
        <v>0.53459999999999996</v>
      </c>
      <c r="H27" s="676">
        <f t="shared" si="5"/>
        <v>0.53459999999999996</v>
      </c>
      <c r="I27" s="676">
        <f t="shared" si="5"/>
        <v>0.78860000000000008</v>
      </c>
      <c r="J27" s="676">
        <f t="shared" si="5"/>
        <v>0.78860000000000008</v>
      </c>
      <c r="K27" s="677">
        <f>F27/SUM($F$27+$F$51)</f>
        <v>0.51422353489818129</v>
      </c>
      <c r="L27" s="678">
        <f>SUM(L6:L26)</f>
        <v>0</v>
      </c>
      <c r="M27" s="678">
        <f>SUM(M6:M26)</f>
        <v>0</v>
      </c>
      <c r="N27" s="678">
        <f t="shared" ref="N27" si="6">SUM(N6:N26)</f>
        <v>0</v>
      </c>
      <c r="O27" s="678">
        <f>L27/F27</f>
        <v>0</v>
      </c>
      <c r="P27" s="678">
        <f>M27/(G27+H27)</f>
        <v>0</v>
      </c>
      <c r="Q27" s="678">
        <f>N27/(J27+I27)</f>
        <v>0</v>
      </c>
      <c r="S27" s="674"/>
      <c r="T27" s="674"/>
    </row>
    <row r="28" spans="2:20">
      <c r="B28" s="668" t="s">
        <v>653</v>
      </c>
      <c r="C28" s="679" t="s">
        <v>654</v>
      </c>
      <c r="D28" s="680">
        <v>2</v>
      </c>
      <c r="E28" s="681"/>
      <c r="F28" s="668">
        <f>(0.05+0.2+0.2+0.05)*D28</f>
        <v>1</v>
      </c>
      <c r="G28" s="668">
        <f>(0.05)*D28</f>
        <v>0.1</v>
      </c>
      <c r="H28" s="668">
        <f>(0.2)*D28</f>
        <v>0.4</v>
      </c>
      <c r="I28" s="668">
        <f>(0.2)*D28</f>
        <v>0.4</v>
      </c>
      <c r="J28" s="668">
        <f>(0.05)*D28</f>
        <v>0.1</v>
      </c>
      <c r="L28" s="674">
        <f t="shared" ref="L28:L50" si="7">E28*F28</f>
        <v>0</v>
      </c>
      <c r="M28" s="674">
        <f t="shared" ref="M28:M50" si="8">$E28*(G28+H28)</f>
        <v>0</v>
      </c>
      <c r="N28" s="674">
        <f t="shared" ref="N28:N50" si="9">$E28*(J28+I28)</f>
        <v>0</v>
      </c>
      <c r="P28" s="674">
        <f t="shared" ref="P28:P50" si="10">E28*(G28*12+H28*12)</f>
        <v>0</v>
      </c>
      <c r="Q28" s="674">
        <f t="shared" ref="Q28:Q50" si="11">E28*(I28*12+J28*12)</f>
        <v>0</v>
      </c>
      <c r="T28" s="674"/>
    </row>
    <row r="29" spans="2:20">
      <c r="C29" s="679"/>
      <c r="D29" s="680"/>
      <c r="E29" s="681"/>
      <c r="L29" s="674">
        <f t="shared" si="7"/>
        <v>0</v>
      </c>
      <c r="M29" s="674">
        <f t="shared" si="8"/>
        <v>0</v>
      </c>
      <c r="N29" s="674">
        <f t="shared" si="9"/>
        <v>0</v>
      </c>
      <c r="P29" s="674">
        <f t="shared" si="10"/>
        <v>0</v>
      </c>
      <c r="Q29" s="674">
        <f t="shared" si="11"/>
        <v>0</v>
      </c>
      <c r="T29" s="674"/>
    </row>
    <row r="30" spans="2:20">
      <c r="C30" s="679"/>
      <c r="D30" s="680"/>
      <c r="E30" s="681"/>
      <c r="L30" s="674">
        <f t="shared" si="7"/>
        <v>0</v>
      </c>
      <c r="M30" s="674">
        <f t="shared" si="8"/>
        <v>0</v>
      </c>
      <c r="N30" s="674">
        <f t="shared" si="9"/>
        <v>0</v>
      </c>
      <c r="P30" s="674">
        <f t="shared" si="10"/>
        <v>0</v>
      </c>
      <c r="Q30" s="674">
        <f t="shared" si="11"/>
        <v>0</v>
      </c>
      <c r="T30" s="674"/>
    </row>
    <row r="31" spans="2:20">
      <c r="C31" s="679"/>
      <c r="D31" s="680"/>
      <c r="E31" s="681"/>
      <c r="L31" s="674">
        <f t="shared" si="7"/>
        <v>0</v>
      </c>
      <c r="M31" s="674">
        <f t="shared" si="8"/>
        <v>0</v>
      </c>
      <c r="N31" s="674">
        <f t="shared" si="9"/>
        <v>0</v>
      </c>
      <c r="P31" s="674">
        <f t="shared" si="10"/>
        <v>0</v>
      </c>
      <c r="Q31" s="674">
        <f t="shared" si="11"/>
        <v>0</v>
      </c>
      <c r="T31" s="674"/>
    </row>
    <row r="32" spans="2:20">
      <c r="C32" s="679"/>
      <c r="D32" s="680"/>
      <c r="E32" s="681"/>
      <c r="L32" s="674">
        <f t="shared" si="7"/>
        <v>0</v>
      </c>
      <c r="M32" s="674">
        <f t="shared" si="8"/>
        <v>0</v>
      </c>
      <c r="N32" s="674">
        <f t="shared" si="9"/>
        <v>0</v>
      </c>
      <c r="P32" s="674">
        <f t="shared" si="10"/>
        <v>0</v>
      </c>
      <c r="Q32" s="674">
        <f t="shared" si="11"/>
        <v>0</v>
      </c>
      <c r="T32" s="674"/>
    </row>
    <row r="33" spans="3:20">
      <c r="C33" s="679"/>
      <c r="D33" s="680"/>
      <c r="E33" s="681"/>
      <c r="L33" s="674">
        <f t="shared" si="7"/>
        <v>0</v>
      </c>
      <c r="M33" s="674">
        <f t="shared" si="8"/>
        <v>0</v>
      </c>
      <c r="N33" s="674">
        <f t="shared" si="9"/>
        <v>0</v>
      </c>
      <c r="P33" s="674">
        <f t="shared" si="10"/>
        <v>0</v>
      </c>
      <c r="Q33" s="674">
        <f t="shared" si="11"/>
        <v>0</v>
      </c>
      <c r="T33" s="674"/>
    </row>
    <row r="34" spans="3:20">
      <c r="C34" s="679"/>
      <c r="D34" s="680"/>
      <c r="E34" s="681"/>
      <c r="L34" s="674">
        <f t="shared" si="7"/>
        <v>0</v>
      </c>
      <c r="M34" s="674">
        <f t="shared" si="8"/>
        <v>0</v>
      </c>
      <c r="N34" s="674">
        <f t="shared" si="9"/>
        <v>0</v>
      </c>
      <c r="P34" s="674">
        <f t="shared" si="10"/>
        <v>0</v>
      </c>
      <c r="Q34" s="674">
        <f t="shared" si="11"/>
        <v>0</v>
      </c>
      <c r="T34" s="674"/>
    </row>
    <row r="35" spans="3:20">
      <c r="C35" s="679"/>
      <c r="D35" s="680"/>
      <c r="E35" s="681"/>
      <c r="L35" s="674">
        <f t="shared" si="7"/>
        <v>0</v>
      </c>
      <c r="M35" s="674">
        <f t="shared" si="8"/>
        <v>0</v>
      </c>
      <c r="N35" s="674">
        <f t="shared" si="9"/>
        <v>0</v>
      </c>
      <c r="P35" s="674">
        <f t="shared" si="10"/>
        <v>0</v>
      </c>
      <c r="Q35" s="674">
        <f t="shared" si="11"/>
        <v>0</v>
      </c>
      <c r="T35" s="674"/>
    </row>
    <row r="36" spans="3:20">
      <c r="C36" s="679"/>
      <c r="D36" s="680"/>
      <c r="E36" s="681"/>
      <c r="L36" s="674">
        <f t="shared" si="7"/>
        <v>0</v>
      </c>
      <c r="M36" s="674">
        <f t="shared" si="8"/>
        <v>0</v>
      </c>
      <c r="N36" s="674">
        <f t="shared" si="9"/>
        <v>0</v>
      </c>
      <c r="P36" s="674">
        <f t="shared" si="10"/>
        <v>0</v>
      </c>
      <c r="Q36" s="674">
        <f t="shared" si="11"/>
        <v>0</v>
      </c>
      <c r="T36" s="674"/>
    </row>
    <row r="37" spans="3:20">
      <c r="C37" s="679"/>
      <c r="D37" s="680"/>
      <c r="E37" s="681"/>
      <c r="L37" s="674">
        <f t="shared" si="7"/>
        <v>0</v>
      </c>
      <c r="M37" s="674">
        <f t="shared" si="8"/>
        <v>0</v>
      </c>
      <c r="N37" s="674">
        <f t="shared" si="9"/>
        <v>0</v>
      </c>
      <c r="P37" s="674">
        <f t="shared" si="10"/>
        <v>0</v>
      </c>
      <c r="Q37" s="674">
        <f t="shared" si="11"/>
        <v>0</v>
      </c>
      <c r="T37" s="674"/>
    </row>
    <row r="38" spans="3:20">
      <c r="C38" s="679"/>
      <c r="D38" s="680"/>
      <c r="E38" s="681"/>
      <c r="L38" s="674">
        <f t="shared" si="7"/>
        <v>0</v>
      </c>
      <c r="M38" s="674">
        <f t="shared" si="8"/>
        <v>0</v>
      </c>
      <c r="N38" s="674">
        <f t="shared" si="9"/>
        <v>0</v>
      </c>
      <c r="P38" s="674">
        <f t="shared" si="10"/>
        <v>0</v>
      </c>
      <c r="Q38" s="674">
        <f t="shared" si="11"/>
        <v>0</v>
      </c>
      <c r="T38" s="674"/>
    </row>
    <row r="39" spans="3:20">
      <c r="C39" s="679"/>
      <c r="D39" s="680"/>
      <c r="E39" s="681"/>
      <c r="L39" s="674">
        <f t="shared" si="7"/>
        <v>0</v>
      </c>
      <c r="M39" s="674">
        <f t="shared" si="8"/>
        <v>0</v>
      </c>
      <c r="N39" s="674">
        <f t="shared" si="9"/>
        <v>0</v>
      </c>
      <c r="P39" s="674">
        <f t="shared" si="10"/>
        <v>0</v>
      </c>
      <c r="Q39" s="674">
        <f t="shared" si="11"/>
        <v>0</v>
      </c>
      <c r="T39" s="674"/>
    </row>
    <row r="40" spans="3:20">
      <c r="C40" s="679"/>
      <c r="D40" s="680"/>
      <c r="E40" s="681"/>
      <c r="L40" s="674">
        <f t="shared" si="7"/>
        <v>0</v>
      </c>
      <c r="M40" s="674">
        <f t="shared" si="8"/>
        <v>0</v>
      </c>
      <c r="N40" s="674">
        <f t="shared" si="9"/>
        <v>0</v>
      </c>
      <c r="P40" s="674">
        <f t="shared" si="10"/>
        <v>0</v>
      </c>
      <c r="Q40" s="674">
        <f t="shared" si="11"/>
        <v>0</v>
      </c>
      <c r="T40" s="674"/>
    </row>
    <row r="41" spans="3:20">
      <c r="C41" s="679"/>
      <c r="D41" s="680"/>
      <c r="E41" s="681"/>
      <c r="L41" s="674">
        <f t="shared" si="7"/>
        <v>0</v>
      </c>
      <c r="M41" s="674">
        <f t="shared" si="8"/>
        <v>0</v>
      </c>
      <c r="N41" s="674">
        <f t="shared" si="9"/>
        <v>0</v>
      </c>
      <c r="P41" s="674">
        <f t="shared" si="10"/>
        <v>0</v>
      </c>
      <c r="Q41" s="674">
        <f t="shared" si="11"/>
        <v>0</v>
      </c>
      <c r="T41" s="674"/>
    </row>
    <row r="42" spans="3:20">
      <c r="C42" s="679"/>
      <c r="D42" s="680"/>
      <c r="E42" s="681"/>
      <c r="L42" s="674">
        <f t="shared" si="7"/>
        <v>0</v>
      </c>
      <c r="M42" s="674">
        <f t="shared" si="8"/>
        <v>0</v>
      </c>
      <c r="N42" s="674">
        <f t="shared" si="9"/>
        <v>0</v>
      </c>
      <c r="P42" s="674">
        <f t="shared" si="10"/>
        <v>0</v>
      </c>
      <c r="Q42" s="674">
        <f t="shared" si="11"/>
        <v>0</v>
      </c>
      <c r="T42" s="674"/>
    </row>
    <row r="43" spans="3:20">
      <c r="C43" s="679"/>
      <c r="D43" s="680"/>
      <c r="E43" s="681"/>
      <c r="L43" s="674">
        <f t="shared" si="7"/>
        <v>0</v>
      </c>
      <c r="M43" s="674">
        <f t="shared" si="8"/>
        <v>0</v>
      </c>
      <c r="N43" s="674">
        <f t="shared" si="9"/>
        <v>0</v>
      </c>
      <c r="P43" s="674">
        <f t="shared" si="10"/>
        <v>0</v>
      </c>
      <c r="Q43" s="674">
        <f t="shared" si="11"/>
        <v>0</v>
      </c>
      <c r="T43" s="674"/>
    </row>
    <row r="44" spans="3:20">
      <c r="C44" s="679"/>
      <c r="D44" s="680"/>
      <c r="E44" s="681"/>
      <c r="L44" s="674">
        <f t="shared" si="7"/>
        <v>0</v>
      </c>
      <c r="M44" s="674">
        <f t="shared" si="8"/>
        <v>0</v>
      </c>
      <c r="N44" s="674">
        <f t="shared" si="9"/>
        <v>0</v>
      </c>
      <c r="P44" s="674">
        <f t="shared" si="10"/>
        <v>0</v>
      </c>
      <c r="Q44" s="674">
        <f t="shared" si="11"/>
        <v>0</v>
      </c>
      <c r="T44" s="674"/>
    </row>
    <row r="45" spans="3:20">
      <c r="C45" s="679"/>
      <c r="D45" s="680"/>
      <c r="E45" s="681"/>
      <c r="L45" s="674">
        <f t="shared" si="7"/>
        <v>0</v>
      </c>
      <c r="M45" s="674">
        <f t="shared" si="8"/>
        <v>0</v>
      </c>
      <c r="N45" s="674">
        <f t="shared" si="9"/>
        <v>0</v>
      </c>
      <c r="P45" s="674">
        <f t="shared" si="10"/>
        <v>0</v>
      </c>
      <c r="Q45" s="674">
        <f t="shared" si="11"/>
        <v>0</v>
      </c>
      <c r="T45" s="674"/>
    </row>
    <row r="46" spans="3:20">
      <c r="C46" s="679"/>
      <c r="D46" s="680"/>
      <c r="E46" s="681"/>
      <c r="L46" s="674">
        <f t="shared" si="7"/>
        <v>0</v>
      </c>
      <c r="M46" s="674">
        <f t="shared" si="8"/>
        <v>0</v>
      </c>
      <c r="N46" s="674">
        <f t="shared" si="9"/>
        <v>0</v>
      </c>
      <c r="P46" s="674">
        <f t="shared" si="10"/>
        <v>0</v>
      </c>
      <c r="Q46" s="674">
        <f t="shared" si="11"/>
        <v>0</v>
      </c>
      <c r="T46" s="674"/>
    </row>
    <row r="47" spans="3:20">
      <c r="C47" s="679"/>
      <c r="D47" s="680"/>
      <c r="E47" s="681"/>
      <c r="L47" s="674">
        <f t="shared" si="7"/>
        <v>0</v>
      </c>
      <c r="M47" s="674">
        <f t="shared" si="8"/>
        <v>0</v>
      </c>
      <c r="N47" s="674">
        <f t="shared" si="9"/>
        <v>0</v>
      </c>
      <c r="P47" s="674">
        <f t="shared" si="10"/>
        <v>0</v>
      </c>
      <c r="Q47" s="674">
        <f t="shared" si="11"/>
        <v>0</v>
      </c>
      <c r="T47" s="674"/>
    </row>
    <row r="48" spans="3:20">
      <c r="C48" s="679"/>
      <c r="D48" s="680"/>
      <c r="E48" s="681"/>
      <c r="L48" s="674">
        <f t="shared" si="7"/>
        <v>0</v>
      </c>
      <c r="M48" s="674">
        <f t="shared" si="8"/>
        <v>0</v>
      </c>
      <c r="N48" s="674">
        <f t="shared" si="9"/>
        <v>0</v>
      </c>
      <c r="P48" s="674">
        <f t="shared" si="10"/>
        <v>0</v>
      </c>
      <c r="Q48" s="674">
        <f t="shared" si="11"/>
        <v>0</v>
      </c>
      <c r="T48" s="674"/>
    </row>
    <row r="49" spans="1:20">
      <c r="C49" s="679" t="s">
        <v>655</v>
      </c>
      <c r="D49" s="680">
        <v>1</v>
      </c>
      <c r="E49" s="681">
        <v>845</v>
      </c>
      <c r="F49" s="668">
        <f>(0.3+0.1+0.1+0.5)*D49</f>
        <v>1</v>
      </c>
      <c r="G49" s="668">
        <f>(0.3)*D49</f>
        <v>0.3</v>
      </c>
      <c r="H49" s="668">
        <f>(0.1)*D49</f>
        <v>0.1</v>
      </c>
      <c r="I49" s="668">
        <f>(0.1)*D49</f>
        <v>0.1</v>
      </c>
      <c r="J49" s="668">
        <f>(0.5)*D49</f>
        <v>0.5</v>
      </c>
      <c r="L49" s="674">
        <f t="shared" si="7"/>
        <v>845</v>
      </c>
      <c r="M49" s="674">
        <f t="shared" si="8"/>
        <v>338</v>
      </c>
      <c r="N49" s="674">
        <f t="shared" si="9"/>
        <v>507</v>
      </c>
      <c r="P49" s="674">
        <f t="shared" si="10"/>
        <v>4056</v>
      </c>
      <c r="Q49" s="674">
        <f t="shared" si="11"/>
        <v>6084</v>
      </c>
      <c r="S49" s="674"/>
      <c r="T49" s="674"/>
    </row>
    <row r="50" spans="1:20">
      <c r="C50" s="679" t="s">
        <v>656</v>
      </c>
      <c r="D50" s="680">
        <v>1</v>
      </c>
      <c r="E50" s="681">
        <v>788</v>
      </c>
      <c r="F50" s="668">
        <f>(0.25+0.25)*D50</f>
        <v>0.5</v>
      </c>
      <c r="G50" s="668">
        <f>(0.25)*D50</f>
        <v>0.25</v>
      </c>
      <c r="H50" s="668">
        <v>0</v>
      </c>
      <c r="I50" s="668">
        <v>0</v>
      </c>
      <c r="J50" s="668">
        <f>(0.25)*D50</f>
        <v>0.25</v>
      </c>
      <c r="L50" s="674">
        <f t="shared" si="7"/>
        <v>394</v>
      </c>
      <c r="M50" s="674">
        <f t="shared" si="8"/>
        <v>197</v>
      </c>
      <c r="N50" s="674">
        <f t="shared" si="9"/>
        <v>197</v>
      </c>
      <c r="P50" s="674">
        <f t="shared" si="10"/>
        <v>2364</v>
      </c>
      <c r="Q50" s="674">
        <f t="shared" si="11"/>
        <v>2364</v>
      </c>
      <c r="S50" s="674"/>
      <c r="T50" s="674"/>
    </row>
    <row r="51" spans="1:20">
      <c r="A51" s="676"/>
      <c r="B51" s="676" t="s">
        <v>657</v>
      </c>
      <c r="C51" s="676" t="s">
        <v>652</v>
      </c>
      <c r="D51" s="676">
        <f>SUM(D28:D50)</f>
        <v>4</v>
      </c>
      <c r="E51" s="676"/>
      <c r="F51" s="676">
        <f>SUM(F28:F50)</f>
        <v>2.5</v>
      </c>
      <c r="G51" s="682">
        <f>SUM(G28:G50)</f>
        <v>0.65</v>
      </c>
      <c r="H51" s="682">
        <f>SUM(H28:H50)</f>
        <v>0.5</v>
      </c>
      <c r="I51" s="682">
        <f>SUM(I28:I50)</f>
        <v>0.5</v>
      </c>
      <c r="J51" s="682">
        <f>SUM(J28:J50)</f>
        <v>0.85</v>
      </c>
      <c r="K51" s="677">
        <f>F51/SUM($F$27+$F$51)</f>
        <v>0.48577646510181877</v>
      </c>
      <c r="L51" s="678">
        <f>SUM(L28:L50)</f>
        <v>1239</v>
      </c>
      <c r="M51" s="678">
        <f>SUM(M28:M50)</f>
        <v>535</v>
      </c>
      <c r="N51" s="678">
        <f>SUM(N28:N50)</f>
        <v>704</v>
      </c>
      <c r="O51" s="678">
        <f>L51/F51</f>
        <v>495.6</v>
      </c>
      <c r="P51" s="678">
        <f>M51/(G51+H51)</f>
        <v>465.21739130434787</v>
      </c>
      <c r="Q51" s="678">
        <f>N51/(J51+I51)</f>
        <v>521.48148148148141</v>
      </c>
      <c r="S51" s="674"/>
      <c r="T51" s="674"/>
    </row>
    <row r="52" spans="1:20">
      <c r="S52" s="674"/>
      <c r="T52" s="674"/>
    </row>
    <row r="53" spans="1:20">
      <c r="B53" s="668" t="s">
        <v>658</v>
      </c>
      <c r="F53" s="683">
        <f t="shared" ref="F53:K53" si="12">F27+F51</f>
        <v>5.1463999999999999</v>
      </c>
      <c r="G53" s="683">
        <f t="shared" si="12"/>
        <v>1.1846000000000001</v>
      </c>
      <c r="H53" s="683">
        <f t="shared" si="12"/>
        <v>1.0346</v>
      </c>
      <c r="I53" s="683">
        <f t="shared" si="12"/>
        <v>1.2886000000000002</v>
      </c>
      <c r="J53" s="683">
        <f t="shared" si="12"/>
        <v>1.6386000000000001</v>
      </c>
      <c r="K53" s="684">
        <f t="shared" si="12"/>
        <v>1</v>
      </c>
      <c r="O53" s="685">
        <f>(F27/(SUM(F27+F51))*O27+(F51/SUM(F27+F51))*O51)</f>
        <v>240.75081610446139</v>
      </c>
      <c r="P53" s="685">
        <f>((G27+H27)/(G53+H53))*P27+((G51+H51)/(G53+H53))*P51</f>
        <v>241.07786589762077</v>
      </c>
      <c r="Q53" s="685">
        <f>((J27+I27)/(J53+I53))*Q27+((J51+I51)/(J53+I53))*Q51</f>
        <v>240.50286963651268</v>
      </c>
      <c r="S53" s="674"/>
      <c r="T53" s="674"/>
    </row>
    <row r="54" spans="1:20">
      <c r="S54" s="674"/>
      <c r="T54" s="674"/>
    </row>
    <row r="55" spans="1:20">
      <c r="S55" s="674"/>
      <c r="T55" s="674"/>
    </row>
    <row r="56" spans="1:20">
      <c r="S56" s="674"/>
      <c r="T56" s="674"/>
    </row>
    <row r="57" spans="1:20" ht="23">
      <c r="C57" s="817" t="s">
        <v>632</v>
      </c>
      <c r="D57" s="817"/>
      <c r="E57" s="817"/>
      <c r="F57" s="817"/>
      <c r="G57" s="817"/>
      <c r="H57" s="817"/>
      <c r="S57" s="674"/>
      <c r="T57" s="674"/>
    </row>
  </sheetData>
  <mergeCells count="8">
    <mergeCell ref="P4:Q4"/>
    <mergeCell ref="C57:H57"/>
    <mergeCell ref="C1:H1"/>
    <mergeCell ref="F4:F5"/>
    <mergeCell ref="G4:J4"/>
    <mergeCell ref="L4:L5"/>
    <mergeCell ref="M4:N4"/>
    <mergeCell ref="O4:O5"/>
  </mergeCells>
  <pageMargins left="0.7" right="0.7" top="0.75" bottom="0.75" header="0.3" footer="0.3"/>
  <pageSetup orientation="portrait" horizontalDpi="0"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50"/>
  </sheetPr>
  <dimension ref="A1:J55"/>
  <sheetViews>
    <sheetView workbookViewId="0">
      <pane xSplit="1" ySplit="4" topLeftCell="B5" activePane="bottomRight" state="frozen"/>
      <selection pane="topRight" activeCell="B1" sqref="B1"/>
      <selection pane="bottomLeft" activeCell="A5" sqref="A5"/>
      <selection pane="bottomRight"/>
    </sheetView>
  </sheetViews>
  <sheetFormatPr defaultColWidth="9.1796875" defaultRowHeight="12.5"/>
  <cols>
    <col min="1" max="1" width="7.1796875" style="534" customWidth="1"/>
    <col min="2" max="2" width="62.7265625" style="587" customWidth="1"/>
    <col min="3" max="3" width="21.81640625" style="534" customWidth="1"/>
    <col min="4" max="4" width="21.1796875" style="534" customWidth="1"/>
    <col min="5" max="16384" width="9.1796875" style="534"/>
  </cols>
  <sheetData>
    <row r="1" spans="1:10" ht="17.5">
      <c r="B1" s="583" t="s">
        <v>24</v>
      </c>
      <c r="C1" s="584" t="str">
        <f>'ūdens bilance'!C2</f>
        <v>SIA "________"</v>
      </c>
    </row>
    <row r="2" spans="1:10" ht="23">
      <c r="B2" s="583" t="s">
        <v>26</v>
      </c>
      <c r="C2" s="584" t="str">
        <f>'ūdens bilance'!C3</f>
        <v>___________</v>
      </c>
      <c r="E2" s="817" t="s">
        <v>632</v>
      </c>
      <c r="F2" s="817"/>
      <c r="G2" s="817"/>
      <c r="H2" s="817"/>
      <c r="I2" s="817"/>
      <c r="J2" s="817"/>
    </row>
    <row r="3" spans="1:10" ht="13">
      <c r="B3" s="583"/>
      <c r="C3" s="47"/>
    </row>
    <row r="4" spans="1:10" ht="27" customHeight="1">
      <c r="B4" s="535" t="s">
        <v>417</v>
      </c>
      <c r="C4" s="47"/>
    </row>
    <row r="5" spans="1:10" ht="19.5" customHeight="1">
      <c r="A5" s="533"/>
      <c r="B5" s="820" t="s">
        <v>384</v>
      </c>
      <c r="C5" s="822"/>
    </row>
    <row r="6" spans="1:10" s="586" customFormat="1" ht="18" customHeight="1">
      <c r="A6" s="580" t="s">
        <v>71</v>
      </c>
      <c r="B6" s="50" t="s">
        <v>374</v>
      </c>
      <c r="C6" s="585">
        <f>COUNTA('ūdensapg._sist._TP_prognoze'!B5:B29)</f>
        <v>0</v>
      </c>
    </row>
    <row r="7" spans="1:10" s="586" customFormat="1" ht="18" customHeight="1">
      <c r="A7" s="580" t="s">
        <v>84</v>
      </c>
      <c r="B7" s="50" t="s">
        <v>385</v>
      </c>
      <c r="C7" s="578">
        <f>'ūdensapg._sist._TP_prognoze'!E30</f>
        <v>0</v>
      </c>
      <c r="E7" s="817" t="s">
        <v>632</v>
      </c>
      <c r="F7" s="817"/>
      <c r="G7" s="817"/>
      <c r="H7" s="817"/>
      <c r="I7" s="817"/>
      <c r="J7" s="817"/>
    </row>
    <row r="8" spans="1:10" s="586" customFormat="1" ht="18" customHeight="1">
      <c r="A8" s="820" t="s">
        <v>373</v>
      </c>
      <c r="B8" s="821"/>
      <c r="C8" s="822"/>
    </row>
    <row r="9" spans="1:10" s="586" customFormat="1" ht="18" customHeight="1">
      <c r="A9" s="580" t="s">
        <v>89</v>
      </c>
      <c r="B9" s="50" t="s">
        <v>340</v>
      </c>
      <c r="C9" s="578">
        <f>'ūdensapg._sist._TP_prognoze'!AB30</f>
        <v>0</v>
      </c>
    </row>
    <row r="10" spans="1:10" s="586" customFormat="1" ht="28" customHeight="1">
      <c r="A10" s="580" t="s">
        <v>91</v>
      </c>
      <c r="B10" s="50" t="s">
        <v>386</v>
      </c>
      <c r="C10" s="578">
        <f>'ūdensapg._sist._TP_prognoze'!AC30</f>
        <v>0</v>
      </c>
    </row>
    <row r="11" spans="1:10" s="586" customFormat="1" ht="18" customHeight="1">
      <c r="A11" s="581" t="s">
        <v>34</v>
      </c>
      <c r="B11" s="582" t="s">
        <v>418</v>
      </c>
      <c r="C11" s="578">
        <f>'ūdensapg._sist._TP_prognoze'!AD30</f>
        <v>0</v>
      </c>
    </row>
    <row r="12" spans="1:10" s="586" customFormat="1" ht="18" customHeight="1">
      <c r="A12" s="581" t="s">
        <v>36</v>
      </c>
      <c r="B12" s="582" t="s">
        <v>419</v>
      </c>
      <c r="C12" s="578">
        <f>'ūdensapg._sist._TP_prognoze'!AE30</f>
        <v>0</v>
      </c>
    </row>
    <row r="13" spans="1:10" s="586" customFormat="1" ht="18" customHeight="1">
      <c r="A13" s="581" t="s">
        <v>96</v>
      </c>
      <c r="B13" s="582" t="s">
        <v>420</v>
      </c>
      <c r="C13" s="578">
        <f>'ūdensapg._sist._TP_prognoze'!AF30</f>
        <v>0</v>
      </c>
    </row>
    <row r="14" spans="1:10" s="586" customFormat="1" ht="18" customHeight="1">
      <c r="A14" s="581" t="s">
        <v>98</v>
      </c>
      <c r="B14" s="582" t="s">
        <v>421</v>
      </c>
      <c r="C14" s="578">
        <f>'ūdensapg._sist._TP_prognoze'!AG30</f>
        <v>0</v>
      </c>
    </row>
    <row r="15" spans="1:10" s="586" customFormat="1" ht="18" customHeight="1">
      <c r="A15" s="581" t="s">
        <v>100</v>
      </c>
      <c r="B15" s="582" t="s">
        <v>422</v>
      </c>
      <c r="C15" s="578">
        <f>'ūdensapg._sist._TP_prognoze'!AH30</f>
        <v>0</v>
      </c>
    </row>
    <row r="16" spans="1:10" s="586" customFormat="1" ht="40.5" customHeight="1">
      <c r="A16" s="581" t="s">
        <v>102</v>
      </c>
      <c r="B16" s="50" t="s">
        <v>387</v>
      </c>
      <c r="C16" s="566" t="str">
        <f>('ūdensapg._sist._TP_prognoze'!AI5&amp;";"&amp;'ūdensapg._sist._TP_prognoze'!AI6&amp;";"&amp;'ūdensapg._sist._TP_prognoze'!AI7&amp;";"&amp;'ūdensapg._sist._TP_prognoze'!AI8&amp;";"&amp;'ūdensapg._sist._TP_prognoze'!AI9&amp;";"&amp;'ūdensapg._sist._TP_prognoze'!AI10&amp;";"&amp;'ūdensapg._sist._TP_prognoze'!AI11&amp;";"&amp;'ūdensapg._sist._TP_prognoze'!AI12&amp;";"&amp;'ūdensapg._sist._TP_prognoze'!AI13&amp;";"&amp;'ūdensapg._sist._TP_prognoze'!AI14&amp;";"&amp;'ūdensapg._sist._TP_prognoze'!AI15&amp;";"&amp;'ūdensapg._sist._TP_prognoze'!AI16&amp;";"&amp;'ūdensapg._sist._TP_prognoze'!AI17&amp;";"&amp;'ūdensapg._sist._TP_prognoze'!AI18&amp;";"&amp;'ūdensapg._sist._TP_prognoze'!AI19&amp;";"&amp;'ūdensapg._sist._TP_prognoze'!AI20&amp;";"&amp;'ūdensapg._sist._TP_prognoze'!AI21&amp;";"&amp;'ūdensapg._sist._TP_prognoze'!AI22&amp;";"&amp;'ūdensapg._sist._TP_prognoze'!AI23&amp;";"&amp;'ūdensapg._sist._TP_prognoze'!AI24&amp;";"&amp;'ūdensapg._sist._TP_prognoze'!AI25&amp;";"&amp;'ūdensapg._sist._TP_prognoze'!AI26&amp;";"&amp;'ūdensapg._sist._TP_prognoze'!AI27&amp;";"&amp;'ūdensapg._sist._TP_prognoze'!AI28&amp;";"&amp;'ūdensapg._sist._TP_prognoze'!AI29&amp;"")</f>
        <v>;;;;;;;;;;;;;;;;;;;;;;;;</v>
      </c>
    </row>
    <row r="17" spans="1:3" s="586" customFormat="1" ht="18" customHeight="1">
      <c r="A17" s="580" t="s">
        <v>40</v>
      </c>
      <c r="B17" s="698" t="s">
        <v>375</v>
      </c>
      <c r="C17" s="700"/>
    </row>
    <row r="18" spans="1:3" s="586" customFormat="1" ht="18" customHeight="1">
      <c r="A18" s="581" t="s">
        <v>42</v>
      </c>
      <c r="B18" s="582" t="s">
        <v>423</v>
      </c>
      <c r="C18" s="578">
        <f>'ūdensapg._sist._TP_prognoze'!AK30</f>
        <v>0</v>
      </c>
    </row>
    <row r="19" spans="1:3" s="586" customFormat="1" ht="18" customHeight="1">
      <c r="A19" s="581" t="s">
        <v>44</v>
      </c>
      <c r="B19" s="582" t="s">
        <v>424</v>
      </c>
      <c r="C19" s="578">
        <f>'ūdensapg._sist._TP_prognoze'!AL30</f>
        <v>0</v>
      </c>
    </row>
    <row r="20" spans="1:3" s="586" customFormat="1" ht="18" customHeight="1">
      <c r="A20" s="581" t="s">
        <v>388</v>
      </c>
      <c r="B20" s="582" t="s">
        <v>425</v>
      </c>
      <c r="C20" s="578">
        <f>'ūdensapg._sist._TP_prognoze'!AM30</f>
        <v>0</v>
      </c>
    </row>
    <row r="21" spans="1:3" s="586" customFormat="1" ht="18" customHeight="1">
      <c r="A21" s="581" t="s">
        <v>389</v>
      </c>
      <c r="B21" s="582" t="s">
        <v>426</v>
      </c>
      <c r="C21" s="578">
        <f>'ūdensapg._sist._TP_prognoze'!AN30</f>
        <v>0</v>
      </c>
    </row>
    <row r="22" spans="1:3" s="586" customFormat="1" ht="28" customHeight="1">
      <c r="A22" s="581" t="s">
        <v>390</v>
      </c>
      <c r="B22" s="582" t="s">
        <v>436</v>
      </c>
      <c r="C22" s="578">
        <f>'ūdensapg._sist._TP_prognoze'!AO30</f>
        <v>0</v>
      </c>
    </row>
    <row r="23" spans="1:3" s="586" customFormat="1" ht="18" customHeight="1">
      <c r="A23" s="580" t="s">
        <v>46</v>
      </c>
      <c r="B23" s="698" t="s">
        <v>376</v>
      </c>
      <c r="C23" s="700"/>
    </row>
    <row r="24" spans="1:3" s="586" customFormat="1" ht="18" customHeight="1">
      <c r="A24" s="581" t="s">
        <v>391</v>
      </c>
      <c r="B24" s="582" t="s">
        <v>427</v>
      </c>
      <c r="C24" s="578">
        <f>'ūdensapg._sist._TP_prognoze'!AQ30</f>
        <v>0</v>
      </c>
    </row>
    <row r="25" spans="1:3" s="586" customFormat="1" ht="18" customHeight="1">
      <c r="A25" s="581" t="s">
        <v>392</v>
      </c>
      <c r="B25" s="582" t="s">
        <v>428</v>
      </c>
      <c r="C25" s="578">
        <f>'ūdensapg._sist._TP_prognoze'!AR30</f>
        <v>0</v>
      </c>
    </row>
    <row r="26" spans="1:3" s="586" customFormat="1" ht="18" customHeight="1">
      <c r="A26" s="581" t="s">
        <v>393</v>
      </c>
      <c r="B26" s="582" t="s">
        <v>554</v>
      </c>
      <c r="C26" s="578">
        <f>'ūdensapg._sist._TP_prognoze'!AS30</f>
        <v>0</v>
      </c>
    </row>
    <row r="27" spans="1:3" s="586" customFormat="1" ht="28" customHeight="1">
      <c r="A27" s="580" t="s">
        <v>48</v>
      </c>
      <c r="B27" s="50" t="s">
        <v>377</v>
      </c>
      <c r="C27" s="578">
        <f>'ūdensapg._sist._TP_prognoze'!F30</f>
        <v>0</v>
      </c>
    </row>
    <row r="28" spans="1:3" s="586" customFormat="1" ht="18" customHeight="1">
      <c r="A28" s="820" t="s">
        <v>207</v>
      </c>
      <c r="B28" s="821"/>
      <c r="C28" s="822"/>
    </row>
    <row r="29" spans="1:3" s="586" customFormat="1" ht="18" customHeight="1">
      <c r="A29" s="580" t="s">
        <v>129</v>
      </c>
      <c r="B29" s="50" t="s">
        <v>378</v>
      </c>
      <c r="C29" s="578">
        <f>'ūdensapg._sist._TP_prognoze'!C30</f>
        <v>0</v>
      </c>
    </row>
    <row r="30" spans="1:3" s="586" customFormat="1" ht="18" customHeight="1">
      <c r="A30" s="580" t="s">
        <v>132</v>
      </c>
      <c r="B30" s="50" t="s">
        <v>443</v>
      </c>
      <c r="C30" s="54" t="e">
        <f>'ūdensapg._sist._TP_prognoze'!AT30</f>
        <v>#DIV/0!</v>
      </c>
    </row>
    <row r="31" spans="1:3" s="586" customFormat="1" ht="18" customHeight="1">
      <c r="A31" s="580" t="s">
        <v>135</v>
      </c>
      <c r="B31" s="50" t="s">
        <v>379</v>
      </c>
      <c r="C31" s="578">
        <f>'ūdensapg._sist._pārsk._g.'!AU30</f>
        <v>0</v>
      </c>
    </row>
    <row r="32" spans="1:3" s="586" customFormat="1" ht="18" customHeight="1">
      <c r="A32" s="580" t="s">
        <v>137</v>
      </c>
      <c r="B32" s="50" t="s">
        <v>354</v>
      </c>
      <c r="C32" s="578">
        <f>'ūdensapg._sist._TP_prognoze'!AP30</f>
        <v>0</v>
      </c>
    </row>
    <row r="33" spans="1:3" s="586" customFormat="1" ht="28" customHeight="1">
      <c r="A33" s="580" t="s">
        <v>139</v>
      </c>
      <c r="B33" s="50" t="s">
        <v>394</v>
      </c>
      <c r="C33" s="578">
        <f>'ūdensapg._sist._TP_prognoze'!G30</f>
        <v>0</v>
      </c>
    </row>
    <row r="34" spans="1:3" s="586" customFormat="1" ht="20.25" customHeight="1">
      <c r="A34" s="820" t="s">
        <v>395</v>
      </c>
      <c r="B34" s="821"/>
      <c r="C34" s="822"/>
    </row>
    <row r="35" spans="1:3" s="586" customFormat="1" ht="35.25" customHeight="1">
      <c r="A35" s="580" t="s">
        <v>396</v>
      </c>
      <c r="B35" s="50" t="s">
        <v>397</v>
      </c>
      <c r="C35" s="578" t="str">
        <f>(kanalizācijas_sist._TP_prognoze!AL5&amp;";"&amp;kanalizācijas_sist._TP_prognoze!AL6&amp;";"&amp;kanalizācijas_sist._TP_prognoze!AL7&amp;";"&amp;kanalizācijas_sist._TP_prognoze!AL8&amp;";"&amp;kanalizācijas_sist._TP_prognoze!AL9&amp;";"&amp;kanalizācijas_sist._TP_prognoze!AL10&amp;";"&amp;kanalizācijas_sist._TP_prognoze!AL11&amp;";"&amp;kanalizācijas_sist._TP_prognoze!AL12&amp;";"&amp;kanalizācijas_sist._TP_prognoze!AL13&amp;";"&amp;kanalizācijas_sist._TP_prognoze!AL14&amp;";"&amp;kanalizācijas_sist._TP_prognoze!AL15&amp;";"&amp;kanalizācijas_sist._TP_prognoze!AL16&amp;";"&amp;kanalizācijas_sist._TP_prognoze!AL17&amp;";"&amp;kanalizācijas_sist._TP_prognoze!AL18&amp;";"&amp;kanalizācijas_sist._TP_prognoze!AL19&amp;";"&amp;kanalizācijas_sist._TP_prognoze!AL20&amp;";"&amp;kanalizācijas_sist._TP_prognoze!AL21&amp;";"&amp;kanalizācijas_sist._TP_prognoze!AL22&amp;";"&amp;kanalizācijas_sist._TP_prognoze!AL23&amp;";"&amp;kanalizācijas_sist._TP_prognoze!AL24&amp;";"&amp;kanalizācijas_sist._TP_prognoze!AL25&amp;";"&amp;kanalizācijas_sist._TP_prognoze!AL26&amp;";"&amp;kanalizācijas_sist._TP_prognoze!AL27&amp;";"&amp;kanalizācijas_sist._TP_prognoze!AL28&amp;";"&amp;kanalizācijas_sist._TP_prognoze!AL29&amp;"")</f>
        <v>;;;;;;;;;;;;;;;;;;;;;;;;</v>
      </c>
    </row>
    <row r="36" spans="1:3" s="586" customFormat="1" ht="18" customHeight="1">
      <c r="A36" s="580" t="s">
        <v>398</v>
      </c>
      <c r="B36" s="50" t="s">
        <v>380</v>
      </c>
      <c r="C36" s="578">
        <f>kanalizācijas_sist._TP_prognoze!H30</f>
        <v>0</v>
      </c>
    </row>
    <row r="37" spans="1:3" s="586" customFormat="1" ht="18" customHeight="1">
      <c r="A37" s="820" t="s">
        <v>208</v>
      </c>
      <c r="B37" s="821"/>
      <c r="C37" s="822"/>
    </row>
    <row r="38" spans="1:3" s="586" customFormat="1" ht="18" customHeight="1">
      <c r="A38" s="580" t="s">
        <v>399</v>
      </c>
      <c r="B38" s="50" t="s">
        <v>381</v>
      </c>
      <c r="C38" s="578">
        <f>kanalizācijas_sist._TP_prognoze!C30</f>
        <v>0</v>
      </c>
    </row>
    <row r="39" spans="1:3" s="586" customFormat="1" ht="18" customHeight="1">
      <c r="A39" s="580" t="s">
        <v>400</v>
      </c>
      <c r="B39" s="50" t="s">
        <v>382</v>
      </c>
      <c r="C39" s="578">
        <f>kanalizācijas_sist._TP_prognoze!E30</f>
        <v>0</v>
      </c>
    </row>
    <row r="40" spans="1:3" s="586" customFormat="1" ht="28" customHeight="1">
      <c r="A40" s="580" t="s">
        <v>401</v>
      </c>
      <c r="B40" s="50" t="s">
        <v>442</v>
      </c>
      <c r="C40" s="54" t="e">
        <f>kanalizācijas_sist._TP_prognoze!AB30</f>
        <v>#DIV/0!</v>
      </c>
    </row>
    <row r="41" spans="1:3" s="586" customFormat="1" ht="18" customHeight="1">
      <c r="A41" s="580" t="s">
        <v>402</v>
      </c>
      <c r="B41" s="590" t="s">
        <v>362</v>
      </c>
      <c r="C41" s="578">
        <f>'kanalizācijas_sist._pārsk._g.'!AC30</f>
        <v>0</v>
      </c>
    </row>
    <row r="42" spans="1:3" s="586" customFormat="1" ht="28" customHeight="1">
      <c r="A42" s="580" t="s">
        <v>403</v>
      </c>
      <c r="B42" s="50" t="s">
        <v>357</v>
      </c>
      <c r="C42" s="578">
        <f>kanalizācijas_sist._TP_prognoze!AC30</f>
        <v>0</v>
      </c>
    </row>
    <row r="43" spans="1:3" s="586" customFormat="1" ht="18" customHeight="1">
      <c r="A43" s="581" t="s">
        <v>404</v>
      </c>
      <c r="B43" s="582" t="s">
        <v>429</v>
      </c>
      <c r="C43" s="578">
        <f>kanalizācijas_sist._TP_prognoze!AD30</f>
        <v>0</v>
      </c>
    </row>
    <row r="44" spans="1:3" s="586" customFormat="1" ht="18" customHeight="1">
      <c r="A44" s="581" t="s">
        <v>405</v>
      </c>
      <c r="B44" s="582" t="s">
        <v>430</v>
      </c>
      <c r="C44" s="578">
        <f>kanalizācijas_sist._TP_prognoze!AE30</f>
        <v>0</v>
      </c>
    </row>
    <row r="45" spans="1:3" s="586" customFormat="1" ht="18" customHeight="1">
      <c r="A45" s="581" t="s">
        <v>406</v>
      </c>
      <c r="B45" s="582" t="s">
        <v>431</v>
      </c>
      <c r="C45" s="578">
        <f>kanalizācijas_sist._TP_prognoze!AF30</f>
        <v>0</v>
      </c>
    </row>
    <row r="46" spans="1:3" s="586" customFormat="1" ht="18" customHeight="1">
      <c r="A46" s="581" t="s">
        <v>407</v>
      </c>
      <c r="B46" s="582" t="s">
        <v>432</v>
      </c>
      <c r="C46" s="578">
        <f>kanalizācijas_sist._TP_prognoze!AG30</f>
        <v>0</v>
      </c>
    </row>
    <row r="47" spans="1:3" s="586" customFormat="1" ht="18" customHeight="1">
      <c r="A47" s="580" t="s">
        <v>408</v>
      </c>
      <c r="B47" s="590" t="s">
        <v>361</v>
      </c>
      <c r="C47" s="578">
        <f>'kanalizācijas_sist._pārsk._g.'!AI30</f>
        <v>0</v>
      </c>
    </row>
    <row r="48" spans="1:3" s="586" customFormat="1" ht="28" customHeight="1">
      <c r="A48" s="580"/>
      <c r="B48" s="50" t="s">
        <v>383</v>
      </c>
      <c r="C48" s="578">
        <f>kanalizācijas_sist._TP_prognoze!I30</f>
        <v>0</v>
      </c>
    </row>
    <row r="49" spans="1:3" s="586" customFormat="1" ht="18" customHeight="1">
      <c r="A49" s="820" t="s">
        <v>209</v>
      </c>
      <c r="B49" s="821"/>
      <c r="C49" s="822"/>
    </row>
    <row r="50" spans="1:3" s="586" customFormat="1" ht="18" customHeight="1">
      <c r="A50" s="580" t="s">
        <v>409</v>
      </c>
      <c r="B50" s="50" t="s">
        <v>365</v>
      </c>
      <c r="C50" s="578">
        <f>kanalizācijas_sist._TP_prognoze!AH30</f>
        <v>0</v>
      </c>
    </row>
    <row r="51" spans="1:3" s="586" customFormat="1" ht="18" customHeight="1">
      <c r="A51" s="581" t="s">
        <v>410</v>
      </c>
      <c r="B51" s="582" t="s">
        <v>433</v>
      </c>
      <c r="C51" s="578">
        <f>kanalizācijas_sist._TP_prognoze!AI30</f>
        <v>0</v>
      </c>
    </row>
    <row r="52" spans="1:3" s="586" customFormat="1" ht="18" customHeight="1">
      <c r="A52" s="581" t="s">
        <v>411</v>
      </c>
      <c r="B52" s="582" t="s">
        <v>434</v>
      </c>
      <c r="C52" s="578">
        <f>kanalizācijas_sist._TP_prognoze!AJ30</f>
        <v>0</v>
      </c>
    </row>
    <row r="53" spans="1:3" s="586" customFormat="1" ht="18" customHeight="1">
      <c r="A53" s="581" t="s">
        <v>412</v>
      </c>
      <c r="B53" s="582" t="s">
        <v>435</v>
      </c>
      <c r="C53" s="578">
        <f>kanalizācijas_sist._TP_prognoze!AK30</f>
        <v>0</v>
      </c>
    </row>
    <row r="54" spans="1:3" s="586" customFormat="1" ht="18" customHeight="1">
      <c r="A54" s="581" t="s">
        <v>413</v>
      </c>
      <c r="B54" s="50" t="s">
        <v>414</v>
      </c>
      <c r="C54" s="578">
        <f>COUNTA(kanalizācijas_sist._TP_prognoze!B5:B29)</f>
        <v>0</v>
      </c>
    </row>
    <row r="55" spans="1:3" s="586" customFormat="1" ht="28" customHeight="1">
      <c r="A55" s="580" t="s">
        <v>415</v>
      </c>
      <c r="B55" s="50" t="s">
        <v>416</v>
      </c>
      <c r="C55" s="578">
        <f>kanalizācijas_sist._TP_prognoze!J30</f>
        <v>0</v>
      </c>
    </row>
  </sheetData>
  <sheetProtection algorithmName="SHA-512" hashValue="xoxfgdxjmaixdmfeJyIZ8EmiKcU940XvzbSUQEo49nIb/2zzLqwhN2dme0Usu0OHWRxpfzSlC3Q/Te5vkQIeIg==" saltValue="b/mc1vuqZcWz+1VBtVR1CA==" spinCount="100000" sheet="1" objects="1" scenarios="1" formatCells="0" formatColumns="0"/>
  <mergeCells count="10">
    <mergeCell ref="E2:J2"/>
    <mergeCell ref="E7:J7"/>
    <mergeCell ref="A34:C34"/>
    <mergeCell ref="B5:C5"/>
    <mergeCell ref="A49:C49"/>
    <mergeCell ref="A37:C37"/>
    <mergeCell ref="A28:C28"/>
    <mergeCell ref="A8:C8"/>
    <mergeCell ref="B23:C23"/>
    <mergeCell ref="B17:C17"/>
  </mergeCells>
  <pageMargins left="0.7" right="0.7" top="0.75" bottom="0.75" header="0.3" footer="0.3"/>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2:AMK30"/>
  <sheetViews>
    <sheetView zoomScaleNormal="100" workbookViewId="0">
      <pane xSplit="2" ySplit="4" topLeftCell="C8" activePane="bottomRight" state="frozen"/>
      <selection pane="topRight" activeCell="C1" sqref="C1"/>
      <selection pane="bottomLeft" activeCell="A5" sqref="A5"/>
      <selection pane="bottomRight"/>
    </sheetView>
  </sheetViews>
  <sheetFormatPr defaultRowHeight="12.5"/>
  <cols>
    <col min="1" max="1" width="7.54296875" style="23" customWidth="1"/>
    <col min="2" max="2" width="23.7265625" style="23" customWidth="1"/>
    <col min="3" max="4" width="18.26953125" style="23" customWidth="1"/>
    <col min="5" max="7" width="18.453125" style="23" customWidth="1"/>
    <col min="8" max="10" width="18.7265625" style="23" customWidth="1"/>
    <col min="11" max="11" width="19.7265625" style="23" customWidth="1"/>
    <col min="12" max="12" width="20.453125" style="23" customWidth="1"/>
    <col min="13" max="13" width="21.1796875" style="23" customWidth="1"/>
    <col min="14" max="14" width="20.54296875" style="23" customWidth="1"/>
    <col min="15" max="15" width="19.7265625" style="23" customWidth="1"/>
    <col min="16" max="16" width="19.453125" style="23" customWidth="1"/>
    <col min="17" max="21" width="18.7265625" style="24" customWidth="1"/>
    <col min="22" max="24" width="20.54296875" style="24" customWidth="1"/>
    <col min="25" max="25" width="20.453125" style="24" customWidth="1"/>
    <col min="26" max="26" width="16.453125" style="24" customWidth="1"/>
    <col min="27" max="27" width="18.453125" style="24" customWidth="1"/>
    <col min="28" max="28" width="12.7265625" style="24" customWidth="1"/>
    <col min="29" max="38" width="7.7265625" style="24" customWidth="1"/>
    <col min="39" max="1025" width="9.1796875" style="24" customWidth="1"/>
  </cols>
  <sheetData>
    <row r="2" spans="1:38" ht="19.5" customHeight="1">
      <c r="A2" s="591" t="s">
        <v>556</v>
      </c>
      <c r="B2" s="25"/>
      <c r="C2" s="25"/>
      <c r="D2" s="25"/>
      <c r="E2" s="25"/>
      <c r="F2" s="25"/>
      <c r="G2" s="25"/>
      <c r="H2" s="25"/>
      <c r="I2" s="25"/>
      <c r="J2" s="25"/>
      <c r="K2" s="36"/>
      <c r="L2" s="36"/>
      <c r="S2" s="26"/>
    </row>
    <row r="3" spans="1:38" ht="30.75" customHeight="1">
      <c r="AB3" s="49" t="s">
        <v>208</v>
      </c>
      <c r="AC3" s="698" t="s">
        <v>363</v>
      </c>
      <c r="AD3" s="699"/>
      <c r="AE3" s="699"/>
      <c r="AF3" s="699"/>
      <c r="AG3" s="699"/>
      <c r="AH3" s="698" t="s">
        <v>209</v>
      </c>
      <c r="AI3" s="699"/>
      <c r="AJ3" s="699"/>
      <c r="AK3" s="699"/>
      <c r="AL3" s="700"/>
    </row>
    <row r="4" spans="1:38" ht="110.25" customHeight="1">
      <c r="A4" s="4"/>
      <c r="B4" s="5" t="s">
        <v>10</v>
      </c>
      <c r="C4" s="5" t="s">
        <v>20</v>
      </c>
      <c r="D4" s="529" t="s">
        <v>336</v>
      </c>
      <c r="E4" s="5" t="s">
        <v>21</v>
      </c>
      <c r="F4" s="529" t="s">
        <v>337</v>
      </c>
      <c r="G4" s="5" t="s">
        <v>22</v>
      </c>
      <c r="H4" s="5" t="s">
        <v>529</v>
      </c>
      <c r="I4" s="5" t="s">
        <v>530</v>
      </c>
      <c r="J4" s="5" t="s">
        <v>531</v>
      </c>
      <c r="K4" s="5" t="s">
        <v>532</v>
      </c>
      <c r="L4" s="5" t="s">
        <v>533</v>
      </c>
      <c r="M4" s="5" t="s">
        <v>534</v>
      </c>
      <c r="N4" s="5" t="s">
        <v>535</v>
      </c>
      <c r="O4" s="5" t="s">
        <v>15</v>
      </c>
      <c r="P4" s="5" t="s">
        <v>499</v>
      </c>
      <c r="Q4" s="6" t="s">
        <v>500</v>
      </c>
      <c r="R4" s="6" t="s">
        <v>16</v>
      </c>
      <c r="S4" s="6" t="s">
        <v>537</v>
      </c>
      <c r="T4" s="6" t="s">
        <v>502</v>
      </c>
      <c r="U4" s="6" t="s">
        <v>541</v>
      </c>
      <c r="V4" s="6" t="s">
        <v>540</v>
      </c>
      <c r="W4" s="6" t="s">
        <v>516</v>
      </c>
      <c r="X4" s="6" t="s">
        <v>514</v>
      </c>
      <c r="Y4" s="6" t="s">
        <v>517</v>
      </c>
      <c r="Z4" s="6" t="s">
        <v>17</v>
      </c>
      <c r="AA4" s="6" t="s">
        <v>18</v>
      </c>
      <c r="AB4" s="528" t="s">
        <v>437</v>
      </c>
      <c r="AC4" s="528" t="s">
        <v>357</v>
      </c>
      <c r="AD4" s="528" t="s">
        <v>358</v>
      </c>
      <c r="AE4" s="528" t="s">
        <v>359</v>
      </c>
      <c r="AF4" s="528" t="s">
        <v>364</v>
      </c>
      <c r="AG4" s="528" t="s">
        <v>360</v>
      </c>
      <c r="AH4" s="528" t="s">
        <v>365</v>
      </c>
      <c r="AI4" s="528" t="s">
        <v>366</v>
      </c>
      <c r="AJ4" s="528" t="s">
        <v>367</v>
      </c>
      <c r="AK4" s="528" t="s">
        <v>368</v>
      </c>
      <c r="AL4" s="528" t="s">
        <v>441</v>
      </c>
    </row>
    <row r="5" spans="1:38" s="31" customFormat="1" ht="13">
      <c r="A5" s="7">
        <v>1</v>
      </c>
      <c r="B5" s="37"/>
      <c r="C5" s="37"/>
      <c r="D5" s="37"/>
      <c r="E5" s="37"/>
      <c r="F5" s="37"/>
      <c r="G5" s="38">
        <f>C5+E5</f>
        <v>0</v>
      </c>
      <c r="H5" s="29"/>
      <c r="I5" s="29"/>
      <c r="J5" s="29"/>
      <c r="K5" s="9">
        <f t="shared" ref="K5:K29" si="0">SUM(I5:J5)</f>
        <v>0</v>
      </c>
      <c r="L5" s="29"/>
      <c r="M5" s="29"/>
      <c r="N5" s="29"/>
      <c r="O5" s="29"/>
      <c r="P5" s="9">
        <f t="shared" ref="P5:P30" si="1">M5+N5</f>
        <v>0</v>
      </c>
      <c r="Q5" s="9">
        <f t="shared" ref="Q5:Q30" si="2">P5-L5</f>
        <v>0</v>
      </c>
      <c r="R5" s="11" t="e">
        <f t="shared" ref="R5:R30" si="3">Q5/P5</f>
        <v>#DIV/0!</v>
      </c>
      <c r="S5" s="9" t="e">
        <f t="shared" ref="S5:S30" si="4">Q5/C5</f>
        <v>#DIV/0!</v>
      </c>
      <c r="T5" s="9" t="e">
        <f t="shared" ref="T5:T30" si="5">L5/H5</f>
        <v>#DIV/0!</v>
      </c>
      <c r="U5" s="39" t="e">
        <f t="shared" ref="U5:U30" si="6">H5/C5</f>
        <v>#DIV/0!</v>
      </c>
      <c r="V5" s="12" t="e">
        <f t="shared" ref="V5:V30" si="7">N5/P5</f>
        <v>#DIV/0!</v>
      </c>
      <c r="W5" s="14" t="e">
        <f t="shared" ref="W5:W30" si="8">I5/P5</f>
        <v>#DIV/0!</v>
      </c>
      <c r="X5" s="14" t="e">
        <f t="shared" ref="X5:X30" si="9">J5/P5</f>
        <v>#DIV/0!</v>
      </c>
      <c r="Y5" s="30" t="e">
        <f t="shared" ref="Y5:Y30" si="10">K5/P5</f>
        <v>#DIV/0!</v>
      </c>
      <c r="Z5" s="14">
        <f t="shared" ref="Z5:Z30" si="11">I5/8760</f>
        <v>0</v>
      </c>
      <c r="AA5" s="14">
        <f t="shared" ref="AA5:AA30" si="12">J5/8760</f>
        <v>0</v>
      </c>
      <c r="AB5" s="536" t="e">
        <f>(D5+F5)/G5</f>
        <v>#DIV/0!</v>
      </c>
      <c r="AC5" s="531">
        <f>AD5+AE5+AF5+AG5</f>
        <v>0</v>
      </c>
      <c r="AD5" s="29"/>
      <c r="AE5" s="29"/>
      <c r="AF5" s="29"/>
      <c r="AG5" s="29"/>
      <c r="AH5" s="531">
        <f>AI5+AJ5+AK5</f>
        <v>0</v>
      </c>
      <c r="AI5" s="29"/>
      <c r="AJ5" s="29"/>
      <c r="AK5" s="29"/>
      <c r="AL5" s="29"/>
    </row>
    <row r="6" spans="1:38" s="31" customFormat="1" ht="13">
      <c r="A6" s="7">
        <v>2</v>
      </c>
      <c r="B6" s="8"/>
      <c r="C6" s="37"/>
      <c r="D6" s="37"/>
      <c r="E6" s="37"/>
      <c r="F6" s="37"/>
      <c r="G6" s="38">
        <f t="shared" ref="G6:G29" si="13">C6+E6</f>
        <v>0</v>
      </c>
      <c r="H6" s="29"/>
      <c r="I6" s="29"/>
      <c r="J6" s="29"/>
      <c r="K6" s="9">
        <f t="shared" si="0"/>
        <v>0</v>
      </c>
      <c r="L6" s="29"/>
      <c r="M6" s="29"/>
      <c r="N6" s="29"/>
      <c r="O6" s="10"/>
      <c r="P6" s="9">
        <f t="shared" si="1"/>
        <v>0</v>
      </c>
      <c r="Q6" s="9">
        <f t="shared" si="2"/>
        <v>0</v>
      </c>
      <c r="R6" s="11" t="e">
        <f t="shared" si="3"/>
        <v>#DIV/0!</v>
      </c>
      <c r="S6" s="9" t="e">
        <f t="shared" si="4"/>
        <v>#DIV/0!</v>
      </c>
      <c r="T6" s="9" t="e">
        <f t="shared" si="5"/>
        <v>#DIV/0!</v>
      </c>
      <c r="U6" s="39" t="e">
        <f t="shared" si="6"/>
        <v>#DIV/0!</v>
      </c>
      <c r="V6" s="12" t="e">
        <f t="shared" si="7"/>
        <v>#DIV/0!</v>
      </c>
      <c r="W6" s="14" t="e">
        <f t="shared" si="8"/>
        <v>#DIV/0!</v>
      </c>
      <c r="X6" s="14" t="e">
        <f t="shared" si="9"/>
        <v>#DIV/0!</v>
      </c>
      <c r="Y6" s="30" t="e">
        <f t="shared" si="10"/>
        <v>#DIV/0!</v>
      </c>
      <c r="Z6" s="14">
        <f t="shared" si="11"/>
        <v>0</v>
      </c>
      <c r="AA6" s="14">
        <f t="shared" si="12"/>
        <v>0</v>
      </c>
      <c r="AB6" s="536" t="e">
        <f t="shared" ref="AB6:AB29" si="14">(D6+F6)/G6</f>
        <v>#DIV/0!</v>
      </c>
      <c r="AC6" s="531">
        <f t="shared" ref="AC6:AC28" si="15">AD6+AE6+AF6+AG6</f>
        <v>0</v>
      </c>
      <c r="AD6" s="29"/>
      <c r="AE6" s="29"/>
      <c r="AF6" s="29"/>
      <c r="AG6" s="29"/>
      <c r="AH6" s="531">
        <f t="shared" ref="AH6:AH29" si="16">AI6+AJ6+AK6</f>
        <v>0</v>
      </c>
      <c r="AI6" s="29"/>
      <c r="AJ6" s="29"/>
      <c r="AK6" s="29"/>
      <c r="AL6" s="29"/>
    </row>
    <row r="7" spans="1:38" s="31" customFormat="1" ht="13">
      <c r="A7" s="7">
        <v>3</v>
      </c>
      <c r="B7" s="8"/>
      <c r="C7" s="37"/>
      <c r="D7" s="37"/>
      <c r="E7" s="37"/>
      <c r="F7" s="37"/>
      <c r="G7" s="38">
        <f t="shared" si="13"/>
        <v>0</v>
      </c>
      <c r="H7" s="29"/>
      <c r="I7" s="29"/>
      <c r="J7" s="29"/>
      <c r="K7" s="9">
        <f t="shared" si="0"/>
        <v>0</v>
      </c>
      <c r="L7" s="29"/>
      <c r="M7" s="29"/>
      <c r="N7" s="29"/>
      <c r="O7" s="10"/>
      <c r="P7" s="9">
        <f t="shared" si="1"/>
        <v>0</v>
      </c>
      <c r="Q7" s="9">
        <f t="shared" si="2"/>
        <v>0</v>
      </c>
      <c r="R7" s="11" t="e">
        <f t="shared" si="3"/>
        <v>#DIV/0!</v>
      </c>
      <c r="S7" s="9" t="e">
        <f t="shared" si="4"/>
        <v>#DIV/0!</v>
      </c>
      <c r="T7" s="9" t="e">
        <f t="shared" si="5"/>
        <v>#DIV/0!</v>
      </c>
      <c r="U7" s="39" t="e">
        <f t="shared" si="6"/>
        <v>#DIV/0!</v>
      </c>
      <c r="V7" s="12" t="e">
        <f t="shared" si="7"/>
        <v>#DIV/0!</v>
      </c>
      <c r="W7" s="14" t="e">
        <f t="shared" si="8"/>
        <v>#DIV/0!</v>
      </c>
      <c r="X7" s="14" t="e">
        <f t="shared" si="9"/>
        <v>#DIV/0!</v>
      </c>
      <c r="Y7" s="30" t="e">
        <f t="shared" si="10"/>
        <v>#DIV/0!</v>
      </c>
      <c r="Z7" s="14">
        <f t="shared" si="11"/>
        <v>0</v>
      </c>
      <c r="AA7" s="14">
        <f t="shared" si="12"/>
        <v>0</v>
      </c>
      <c r="AB7" s="536" t="e">
        <f t="shared" si="14"/>
        <v>#DIV/0!</v>
      </c>
      <c r="AC7" s="531">
        <f t="shared" si="15"/>
        <v>0</v>
      </c>
      <c r="AD7" s="29"/>
      <c r="AE7" s="29"/>
      <c r="AF7" s="29"/>
      <c r="AG7" s="29"/>
      <c r="AH7" s="531">
        <f t="shared" si="16"/>
        <v>0</v>
      </c>
      <c r="AI7" s="29"/>
      <c r="AJ7" s="29"/>
      <c r="AK7" s="29"/>
      <c r="AL7" s="29"/>
    </row>
    <row r="8" spans="1:38" s="31" customFormat="1" ht="13">
      <c r="A8" s="7">
        <v>4</v>
      </c>
      <c r="B8" s="8"/>
      <c r="C8" s="37"/>
      <c r="D8" s="37"/>
      <c r="E8" s="37"/>
      <c r="F8" s="37"/>
      <c r="G8" s="38">
        <f t="shared" si="13"/>
        <v>0</v>
      </c>
      <c r="H8" s="29"/>
      <c r="I8" s="29"/>
      <c r="J8" s="29"/>
      <c r="K8" s="9">
        <f t="shared" si="0"/>
        <v>0</v>
      </c>
      <c r="L8" s="29"/>
      <c r="M8" s="29"/>
      <c r="N8" s="29"/>
      <c r="O8" s="10"/>
      <c r="P8" s="9">
        <f t="shared" si="1"/>
        <v>0</v>
      </c>
      <c r="Q8" s="9">
        <f t="shared" si="2"/>
        <v>0</v>
      </c>
      <c r="R8" s="11" t="e">
        <f t="shared" si="3"/>
        <v>#DIV/0!</v>
      </c>
      <c r="S8" s="9" t="e">
        <f t="shared" si="4"/>
        <v>#DIV/0!</v>
      </c>
      <c r="T8" s="9" t="e">
        <f t="shared" si="5"/>
        <v>#DIV/0!</v>
      </c>
      <c r="U8" s="39" t="e">
        <f t="shared" si="6"/>
        <v>#DIV/0!</v>
      </c>
      <c r="V8" s="12" t="e">
        <f t="shared" si="7"/>
        <v>#DIV/0!</v>
      </c>
      <c r="W8" s="14" t="e">
        <f t="shared" si="8"/>
        <v>#DIV/0!</v>
      </c>
      <c r="X8" s="14" t="e">
        <f t="shared" si="9"/>
        <v>#DIV/0!</v>
      </c>
      <c r="Y8" s="30" t="e">
        <f t="shared" si="10"/>
        <v>#DIV/0!</v>
      </c>
      <c r="Z8" s="14">
        <f t="shared" si="11"/>
        <v>0</v>
      </c>
      <c r="AA8" s="14">
        <f t="shared" si="12"/>
        <v>0</v>
      </c>
      <c r="AB8" s="536" t="e">
        <f t="shared" si="14"/>
        <v>#DIV/0!</v>
      </c>
      <c r="AC8" s="531">
        <f t="shared" si="15"/>
        <v>0</v>
      </c>
      <c r="AD8" s="29"/>
      <c r="AE8" s="29"/>
      <c r="AF8" s="29"/>
      <c r="AG8" s="29"/>
      <c r="AH8" s="531">
        <f t="shared" si="16"/>
        <v>0</v>
      </c>
      <c r="AI8" s="29"/>
      <c r="AJ8" s="29"/>
      <c r="AK8" s="29"/>
      <c r="AL8" s="29"/>
    </row>
    <row r="9" spans="1:38" s="31" customFormat="1" ht="13">
      <c r="A9" s="7">
        <v>5</v>
      </c>
      <c r="B9" s="8"/>
      <c r="C9" s="37"/>
      <c r="D9" s="37"/>
      <c r="E9" s="37"/>
      <c r="F9" s="37"/>
      <c r="G9" s="38">
        <f t="shared" si="13"/>
        <v>0</v>
      </c>
      <c r="H9" s="29"/>
      <c r="I9" s="29"/>
      <c r="J9" s="29"/>
      <c r="K9" s="9">
        <f t="shared" si="0"/>
        <v>0</v>
      </c>
      <c r="L9" s="29"/>
      <c r="M9" s="29"/>
      <c r="N9" s="29"/>
      <c r="O9" s="10"/>
      <c r="P9" s="9">
        <f t="shared" si="1"/>
        <v>0</v>
      </c>
      <c r="Q9" s="9">
        <f t="shared" si="2"/>
        <v>0</v>
      </c>
      <c r="R9" s="11" t="e">
        <f t="shared" si="3"/>
        <v>#DIV/0!</v>
      </c>
      <c r="S9" s="9" t="e">
        <f t="shared" si="4"/>
        <v>#DIV/0!</v>
      </c>
      <c r="T9" s="9" t="e">
        <f t="shared" si="5"/>
        <v>#DIV/0!</v>
      </c>
      <c r="U9" s="39" t="e">
        <f t="shared" si="6"/>
        <v>#DIV/0!</v>
      </c>
      <c r="V9" s="12" t="e">
        <f t="shared" si="7"/>
        <v>#DIV/0!</v>
      </c>
      <c r="W9" s="14" t="e">
        <f t="shared" si="8"/>
        <v>#DIV/0!</v>
      </c>
      <c r="X9" s="14" t="e">
        <f t="shared" si="9"/>
        <v>#DIV/0!</v>
      </c>
      <c r="Y9" s="30" t="e">
        <f t="shared" si="10"/>
        <v>#DIV/0!</v>
      </c>
      <c r="Z9" s="14">
        <f t="shared" si="11"/>
        <v>0</v>
      </c>
      <c r="AA9" s="14">
        <f t="shared" si="12"/>
        <v>0</v>
      </c>
      <c r="AB9" s="536" t="e">
        <f t="shared" si="14"/>
        <v>#DIV/0!</v>
      </c>
      <c r="AC9" s="531">
        <f t="shared" si="15"/>
        <v>0</v>
      </c>
      <c r="AD9" s="29"/>
      <c r="AE9" s="29"/>
      <c r="AF9" s="29"/>
      <c r="AG9" s="29"/>
      <c r="AH9" s="531">
        <f t="shared" si="16"/>
        <v>0</v>
      </c>
      <c r="AI9" s="29"/>
      <c r="AJ9" s="29"/>
      <c r="AK9" s="29"/>
      <c r="AL9" s="29"/>
    </row>
    <row r="10" spans="1:38" s="31" customFormat="1" ht="13">
      <c r="A10" s="7">
        <v>6</v>
      </c>
      <c r="B10" s="8"/>
      <c r="C10" s="37"/>
      <c r="D10" s="37"/>
      <c r="E10" s="37"/>
      <c r="F10" s="37"/>
      <c r="G10" s="38">
        <f t="shared" si="13"/>
        <v>0</v>
      </c>
      <c r="H10" s="29"/>
      <c r="I10" s="29"/>
      <c r="J10" s="29"/>
      <c r="K10" s="9">
        <f t="shared" si="0"/>
        <v>0</v>
      </c>
      <c r="L10" s="29"/>
      <c r="M10" s="29"/>
      <c r="N10" s="29"/>
      <c r="O10" s="10"/>
      <c r="P10" s="9">
        <f t="shared" si="1"/>
        <v>0</v>
      </c>
      <c r="Q10" s="9">
        <f t="shared" si="2"/>
        <v>0</v>
      </c>
      <c r="R10" s="11" t="e">
        <f t="shared" si="3"/>
        <v>#DIV/0!</v>
      </c>
      <c r="S10" s="9" t="e">
        <f t="shared" si="4"/>
        <v>#DIV/0!</v>
      </c>
      <c r="T10" s="9" t="e">
        <f t="shared" si="5"/>
        <v>#DIV/0!</v>
      </c>
      <c r="U10" s="39" t="e">
        <f t="shared" si="6"/>
        <v>#DIV/0!</v>
      </c>
      <c r="V10" s="12" t="e">
        <f t="shared" si="7"/>
        <v>#DIV/0!</v>
      </c>
      <c r="W10" s="14" t="e">
        <f t="shared" si="8"/>
        <v>#DIV/0!</v>
      </c>
      <c r="X10" s="14" t="e">
        <f t="shared" si="9"/>
        <v>#DIV/0!</v>
      </c>
      <c r="Y10" s="30" t="e">
        <f t="shared" si="10"/>
        <v>#DIV/0!</v>
      </c>
      <c r="Z10" s="14">
        <f t="shared" si="11"/>
        <v>0</v>
      </c>
      <c r="AA10" s="14">
        <f t="shared" si="12"/>
        <v>0</v>
      </c>
      <c r="AB10" s="536" t="e">
        <f t="shared" si="14"/>
        <v>#DIV/0!</v>
      </c>
      <c r="AC10" s="531">
        <f t="shared" si="15"/>
        <v>0</v>
      </c>
      <c r="AD10" s="29"/>
      <c r="AE10" s="29"/>
      <c r="AF10" s="29"/>
      <c r="AG10" s="29"/>
      <c r="AH10" s="531">
        <f t="shared" si="16"/>
        <v>0</v>
      </c>
      <c r="AI10" s="29"/>
      <c r="AJ10" s="29"/>
      <c r="AK10" s="29"/>
      <c r="AL10" s="29"/>
    </row>
    <row r="11" spans="1:38" s="31" customFormat="1" ht="13">
      <c r="A11" s="7">
        <v>7</v>
      </c>
      <c r="B11" s="8"/>
      <c r="C11" s="37"/>
      <c r="D11" s="37"/>
      <c r="E11" s="37"/>
      <c r="F11" s="37"/>
      <c r="G11" s="38">
        <f t="shared" si="13"/>
        <v>0</v>
      </c>
      <c r="H11" s="29"/>
      <c r="I11" s="29"/>
      <c r="J11" s="29"/>
      <c r="K11" s="9">
        <f t="shared" si="0"/>
        <v>0</v>
      </c>
      <c r="L11" s="29"/>
      <c r="M11" s="29"/>
      <c r="N11" s="29"/>
      <c r="O11" s="10"/>
      <c r="P11" s="9">
        <f t="shared" si="1"/>
        <v>0</v>
      </c>
      <c r="Q11" s="9">
        <f t="shared" si="2"/>
        <v>0</v>
      </c>
      <c r="R11" s="11" t="e">
        <f t="shared" si="3"/>
        <v>#DIV/0!</v>
      </c>
      <c r="S11" s="9" t="e">
        <f t="shared" si="4"/>
        <v>#DIV/0!</v>
      </c>
      <c r="T11" s="9" t="e">
        <f t="shared" si="5"/>
        <v>#DIV/0!</v>
      </c>
      <c r="U11" s="39" t="e">
        <f t="shared" si="6"/>
        <v>#DIV/0!</v>
      </c>
      <c r="V11" s="12" t="e">
        <f t="shared" si="7"/>
        <v>#DIV/0!</v>
      </c>
      <c r="W11" s="14" t="e">
        <f t="shared" si="8"/>
        <v>#DIV/0!</v>
      </c>
      <c r="X11" s="14" t="e">
        <f t="shared" si="9"/>
        <v>#DIV/0!</v>
      </c>
      <c r="Y11" s="30" t="e">
        <f t="shared" si="10"/>
        <v>#DIV/0!</v>
      </c>
      <c r="Z11" s="14">
        <f t="shared" si="11"/>
        <v>0</v>
      </c>
      <c r="AA11" s="14">
        <f t="shared" si="12"/>
        <v>0</v>
      </c>
      <c r="AB11" s="536" t="e">
        <f t="shared" si="14"/>
        <v>#DIV/0!</v>
      </c>
      <c r="AC11" s="531">
        <f t="shared" si="15"/>
        <v>0</v>
      </c>
      <c r="AD11" s="29"/>
      <c r="AE11" s="29"/>
      <c r="AF11" s="29"/>
      <c r="AG11" s="29"/>
      <c r="AH11" s="531">
        <f t="shared" si="16"/>
        <v>0</v>
      </c>
      <c r="AI11" s="29"/>
      <c r="AJ11" s="29"/>
      <c r="AK11" s="29"/>
      <c r="AL11" s="29"/>
    </row>
    <row r="12" spans="1:38" s="31" customFormat="1" ht="13">
      <c r="A12" s="7">
        <v>8</v>
      </c>
      <c r="B12" s="8"/>
      <c r="C12" s="37"/>
      <c r="D12" s="37"/>
      <c r="E12" s="37"/>
      <c r="F12" s="37"/>
      <c r="G12" s="38">
        <f t="shared" si="13"/>
        <v>0</v>
      </c>
      <c r="H12" s="29"/>
      <c r="I12" s="29"/>
      <c r="J12" s="29"/>
      <c r="K12" s="9">
        <f t="shared" si="0"/>
        <v>0</v>
      </c>
      <c r="L12" s="29"/>
      <c r="M12" s="29"/>
      <c r="N12" s="29"/>
      <c r="O12" s="10"/>
      <c r="P12" s="9">
        <f t="shared" si="1"/>
        <v>0</v>
      </c>
      <c r="Q12" s="9">
        <f t="shared" si="2"/>
        <v>0</v>
      </c>
      <c r="R12" s="11" t="e">
        <f t="shared" si="3"/>
        <v>#DIV/0!</v>
      </c>
      <c r="S12" s="9" t="e">
        <f t="shared" si="4"/>
        <v>#DIV/0!</v>
      </c>
      <c r="T12" s="9" t="e">
        <f t="shared" si="5"/>
        <v>#DIV/0!</v>
      </c>
      <c r="U12" s="39" t="e">
        <f t="shared" si="6"/>
        <v>#DIV/0!</v>
      </c>
      <c r="V12" s="12" t="e">
        <f t="shared" si="7"/>
        <v>#DIV/0!</v>
      </c>
      <c r="W12" s="14" t="e">
        <f t="shared" si="8"/>
        <v>#DIV/0!</v>
      </c>
      <c r="X12" s="14" t="e">
        <f t="shared" si="9"/>
        <v>#DIV/0!</v>
      </c>
      <c r="Y12" s="30" t="e">
        <f t="shared" si="10"/>
        <v>#DIV/0!</v>
      </c>
      <c r="Z12" s="14">
        <f t="shared" si="11"/>
        <v>0</v>
      </c>
      <c r="AA12" s="14">
        <f t="shared" si="12"/>
        <v>0</v>
      </c>
      <c r="AB12" s="536" t="e">
        <f t="shared" si="14"/>
        <v>#DIV/0!</v>
      </c>
      <c r="AC12" s="531">
        <f t="shared" si="15"/>
        <v>0</v>
      </c>
      <c r="AD12" s="29"/>
      <c r="AE12" s="29"/>
      <c r="AF12" s="29"/>
      <c r="AG12" s="29"/>
      <c r="AH12" s="531">
        <f t="shared" si="16"/>
        <v>0</v>
      </c>
      <c r="AI12" s="29"/>
      <c r="AJ12" s="29"/>
      <c r="AK12" s="29"/>
      <c r="AL12" s="29"/>
    </row>
    <row r="13" spans="1:38" s="31" customFormat="1" ht="13">
      <c r="A13" s="7">
        <v>9</v>
      </c>
      <c r="B13" s="8"/>
      <c r="C13" s="37"/>
      <c r="D13" s="37"/>
      <c r="E13" s="37"/>
      <c r="F13" s="37"/>
      <c r="G13" s="38">
        <f t="shared" si="13"/>
        <v>0</v>
      </c>
      <c r="H13" s="29"/>
      <c r="I13" s="29"/>
      <c r="J13" s="29"/>
      <c r="K13" s="9">
        <f t="shared" si="0"/>
        <v>0</v>
      </c>
      <c r="L13" s="29"/>
      <c r="M13" s="29"/>
      <c r="N13" s="29"/>
      <c r="O13" s="10"/>
      <c r="P13" s="9">
        <f t="shared" si="1"/>
        <v>0</v>
      </c>
      <c r="Q13" s="9">
        <f t="shared" si="2"/>
        <v>0</v>
      </c>
      <c r="R13" s="11" t="e">
        <f t="shared" si="3"/>
        <v>#DIV/0!</v>
      </c>
      <c r="S13" s="9" t="e">
        <f t="shared" si="4"/>
        <v>#DIV/0!</v>
      </c>
      <c r="T13" s="9" t="e">
        <f t="shared" si="5"/>
        <v>#DIV/0!</v>
      </c>
      <c r="U13" s="39" t="e">
        <f t="shared" si="6"/>
        <v>#DIV/0!</v>
      </c>
      <c r="V13" s="12" t="e">
        <f t="shared" si="7"/>
        <v>#DIV/0!</v>
      </c>
      <c r="W13" s="14" t="e">
        <f t="shared" si="8"/>
        <v>#DIV/0!</v>
      </c>
      <c r="X13" s="14" t="e">
        <f t="shared" si="9"/>
        <v>#DIV/0!</v>
      </c>
      <c r="Y13" s="30" t="e">
        <f t="shared" si="10"/>
        <v>#DIV/0!</v>
      </c>
      <c r="Z13" s="14">
        <f t="shared" si="11"/>
        <v>0</v>
      </c>
      <c r="AA13" s="14">
        <f t="shared" si="12"/>
        <v>0</v>
      </c>
      <c r="AB13" s="536" t="e">
        <f t="shared" si="14"/>
        <v>#DIV/0!</v>
      </c>
      <c r="AC13" s="531">
        <f t="shared" si="15"/>
        <v>0</v>
      </c>
      <c r="AD13" s="29"/>
      <c r="AE13" s="29"/>
      <c r="AF13" s="29"/>
      <c r="AG13" s="29"/>
      <c r="AH13" s="531">
        <f t="shared" si="16"/>
        <v>0</v>
      </c>
      <c r="AI13" s="29"/>
      <c r="AJ13" s="29"/>
      <c r="AK13" s="29"/>
      <c r="AL13" s="29"/>
    </row>
    <row r="14" spans="1:38" s="31" customFormat="1" ht="13">
      <c r="A14" s="7">
        <v>10</v>
      </c>
      <c r="B14" s="8"/>
      <c r="C14" s="37"/>
      <c r="D14" s="37"/>
      <c r="E14" s="37"/>
      <c r="F14" s="37"/>
      <c r="G14" s="38">
        <f t="shared" si="13"/>
        <v>0</v>
      </c>
      <c r="H14" s="29"/>
      <c r="I14" s="29"/>
      <c r="J14" s="29"/>
      <c r="K14" s="9">
        <f t="shared" si="0"/>
        <v>0</v>
      </c>
      <c r="L14" s="29"/>
      <c r="M14" s="29"/>
      <c r="N14" s="29"/>
      <c r="O14" s="10"/>
      <c r="P14" s="9">
        <f t="shared" si="1"/>
        <v>0</v>
      </c>
      <c r="Q14" s="9">
        <f t="shared" si="2"/>
        <v>0</v>
      </c>
      <c r="R14" s="11" t="e">
        <f t="shared" si="3"/>
        <v>#DIV/0!</v>
      </c>
      <c r="S14" s="9" t="e">
        <f t="shared" si="4"/>
        <v>#DIV/0!</v>
      </c>
      <c r="T14" s="9" t="e">
        <f t="shared" si="5"/>
        <v>#DIV/0!</v>
      </c>
      <c r="U14" s="39" t="e">
        <f t="shared" si="6"/>
        <v>#DIV/0!</v>
      </c>
      <c r="V14" s="12" t="e">
        <f t="shared" si="7"/>
        <v>#DIV/0!</v>
      </c>
      <c r="W14" s="14" t="e">
        <f t="shared" si="8"/>
        <v>#DIV/0!</v>
      </c>
      <c r="X14" s="14" t="e">
        <f t="shared" si="9"/>
        <v>#DIV/0!</v>
      </c>
      <c r="Y14" s="30" t="e">
        <f t="shared" si="10"/>
        <v>#DIV/0!</v>
      </c>
      <c r="Z14" s="14">
        <f t="shared" si="11"/>
        <v>0</v>
      </c>
      <c r="AA14" s="14">
        <f t="shared" si="12"/>
        <v>0</v>
      </c>
      <c r="AB14" s="536" t="e">
        <f t="shared" si="14"/>
        <v>#DIV/0!</v>
      </c>
      <c r="AC14" s="531">
        <f t="shared" si="15"/>
        <v>0</v>
      </c>
      <c r="AD14" s="29"/>
      <c r="AE14" s="29"/>
      <c r="AF14" s="29"/>
      <c r="AG14" s="29"/>
      <c r="AH14" s="531">
        <f t="shared" si="16"/>
        <v>0</v>
      </c>
      <c r="AI14" s="29"/>
      <c r="AJ14" s="29"/>
      <c r="AK14" s="29"/>
      <c r="AL14" s="29"/>
    </row>
    <row r="15" spans="1:38" s="31" customFormat="1" ht="13">
      <c r="A15" s="7">
        <v>11</v>
      </c>
      <c r="B15" s="8"/>
      <c r="C15" s="37"/>
      <c r="D15" s="37"/>
      <c r="E15" s="37"/>
      <c r="F15" s="37"/>
      <c r="G15" s="38">
        <f t="shared" si="13"/>
        <v>0</v>
      </c>
      <c r="H15" s="29"/>
      <c r="I15" s="29"/>
      <c r="J15" s="29"/>
      <c r="K15" s="9">
        <f t="shared" si="0"/>
        <v>0</v>
      </c>
      <c r="L15" s="29"/>
      <c r="M15" s="29"/>
      <c r="N15" s="29"/>
      <c r="O15" s="10"/>
      <c r="P15" s="9">
        <f t="shared" si="1"/>
        <v>0</v>
      </c>
      <c r="Q15" s="9">
        <f t="shared" si="2"/>
        <v>0</v>
      </c>
      <c r="R15" s="11" t="e">
        <f t="shared" si="3"/>
        <v>#DIV/0!</v>
      </c>
      <c r="S15" s="9" t="e">
        <f t="shared" si="4"/>
        <v>#DIV/0!</v>
      </c>
      <c r="T15" s="9" t="e">
        <f t="shared" si="5"/>
        <v>#DIV/0!</v>
      </c>
      <c r="U15" s="39" t="e">
        <f t="shared" si="6"/>
        <v>#DIV/0!</v>
      </c>
      <c r="V15" s="12" t="e">
        <f t="shared" si="7"/>
        <v>#DIV/0!</v>
      </c>
      <c r="W15" s="14" t="e">
        <f t="shared" si="8"/>
        <v>#DIV/0!</v>
      </c>
      <c r="X15" s="14" t="e">
        <f t="shared" si="9"/>
        <v>#DIV/0!</v>
      </c>
      <c r="Y15" s="30" t="e">
        <f t="shared" si="10"/>
        <v>#DIV/0!</v>
      </c>
      <c r="Z15" s="14">
        <f t="shared" si="11"/>
        <v>0</v>
      </c>
      <c r="AA15" s="14">
        <f t="shared" si="12"/>
        <v>0</v>
      </c>
      <c r="AB15" s="536" t="e">
        <f t="shared" si="14"/>
        <v>#DIV/0!</v>
      </c>
      <c r="AC15" s="531">
        <f t="shared" si="15"/>
        <v>0</v>
      </c>
      <c r="AD15" s="29"/>
      <c r="AE15" s="29"/>
      <c r="AF15" s="29"/>
      <c r="AG15" s="29"/>
      <c r="AH15" s="531">
        <f t="shared" si="16"/>
        <v>0</v>
      </c>
      <c r="AI15" s="29"/>
      <c r="AJ15" s="29"/>
      <c r="AK15" s="29"/>
      <c r="AL15" s="29"/>
    </row>
    <row r="16" spans="1:38" s="31" customFormat="1" ht="13">
      <c r="A16" s="7">
        <v>12</v>
      </c>
      <c r="B16" s="8"/>
      <c r="C16" s="37"/>
      <c r="D16" s="37"/>
      <c r="E16" s="37"/>
      <c r="F16" s="37"/>
      <c r="G16" s="38">
        <f t="shared" si="13"/>
        <v>0</v>
      </c>
      <c r="H16" s="29"/>
      <c r="I16" s="29"/>
      <c r="J16" s="29"/>
      <c r="K16" s="9">
        <f t="shared" si="0"/>
        <v>0</v>
      </c>
      <c r="L16" s="29"/>
      <c r="M16" s="29"/>
      <c r="N16" s="29"/>
      <c r="O16" s="10"/>
      <c r="P16" s="9">
        <f t="shared" si="1"/>
        <v>0</v>
      </c>
      <c r="Q16" s="9">
        <f t="shared" si="2"/>
        <v>0</v>
      </c>
      <c r="R16" s="11" t="e">
        <f t="shared" si="3"/>
        <v>#DIV/0!</v>
      </c>
      <c r="S16" s="9" t="e">
        <f t="shared" si="4"/>
        <v>#DIV/0!</v>
      </c>
      <c r="T16" s="9" t="e">
        <f t="shared" si="5"/>
        <v>#DIV/0!</v>
      </c>
      <c r="U16" s="39" t="e">
        <f t="shared" si="6"/>
        <v>#DIV/0!</v>
      </c>
      <c r="V16" s="12" t="e">
        <f t="shared" si="7"/>
        <v>#DIV/0!</v>
      </c>
      <c r="W16" s="14" t="e">
        <f t="shared" si="8"/>
        <v>#DIV/0!</v>
      </c>
      <c r="X16" s="14" t="e">
        <f t="shared" si="9"/>
        <v>#DIV/0!</v>
      </c>
      <c r="Y16" s="30" t="e">
        <f t="shared" si="10"/>
        <v>#DIV/0!</v>
      </c>
      <c r="Z16" s="14">
        <f t="shared" si="11"/>
        <v>0</v>
      </c>
      <c r="AA16" s="14">
        <f t="shared" si="12"/>
        <v>0</v>
      </c>
      <c r="AB16" s="536" t="e">
        <f t="shared" si="14"/>
        <v>#DIV/0!</v>
      </c>
      <c r="AC16" s="531">
        <f t="shared" si="15"/>
        <v>0</v>
      </c>
      <c r="AD16" s="29"/>
      <c r="AE16" s="29"/>
      <c r="AF16" s="29"/>
      <c r="AG16" s="29"/>
      <c r="AH16" s="531">
        <f t="shared" si="16"/>
        <v>0</v>
      </c>
      <c r="AI16" s="29"/>
      <c r="AJ16" s="29"/>
      <c r="AK16" s="29"/>
      <c r="AL16" s="29"/>
    </row>
    <row r="17" spans="1:38" s="31" customFormat="1" ht="13">
      <c r="A17" s="7">
        <v>13</v>
      </c>
      <c r="B17" s="8"/>
      <c r="C17" s="37"/>
      <c r="D17" s="37"/>
      <c r="E17" s="37"/>
      <c r="F17" s="37"/>
      <c r="G17" s="38">
        <f t="shared" si="13"/>
        <v>0</v>
      </c>
      <c r="H17" s="29"/>
      <c r="I17" s="29"/>
      <c r="J17" s="29"/>
      <c r="K17" s="9">
        <f t="shared" si="0"/>
        <v>0</v>
      </c>
      <c r="L17" s="29"/>
      <c r="M17" s="29"/>
      <c r="N17" s="29"/>
      <c r="O17" s="10"/>
      <c r="P17" s="9">
        <f t="shared" si="1"/>
        <v>0</v>
      </c>
      <c r="Q17" s="9">
        <f t="shared" si="2"/>
        <v>0</v>
      </c>
      <c r="R17" s="11" t="e">
        <f t="shared" si="3"/>
        <v>#DIV/0!</v>
      </c>
      <c r="S17" s="9" t="e">
        <f t="shared" si="4"/>
        <v>#DIV/0!</v>
      </c>
      <c r="T17" s="9" t="e">
        <f t="shared" si="5"/>
        <v>#DIV/0!</v>
      </c>
      <c r="U17" s="39" t="e">
        <f t="shared" si="6"/>
        <v>#DIV/0!</v>
      </c>
      <c r="V17" s="12" t="e">
        <f t="shared" si="7"/>
        <v>#DIV/0!</v>
      </c>
      <c r="W17" s="14" t="e">
        <f t="shared" si="8"/>
        <v>#DIV/0!</v>
      </c>
      <c r="X17" s="14" t="e">
        <f t="shared" si="9"/>
        <v>#DIV/0!</v>
      </c>
      <c r="Y17" s="30" t="e">
        <f t="shared" si="10"/>
        <v>#DIV/0!</v>
      </c>
      <c r="Z17" s="14">
        <f t="shared" si="11"/>
        <v>0</v>
      </c>
      <c r="AA17" s="14">
        <f t="shared" si="12"/>
        <v>0</v>
      </c>
      <c r="AB17" s="536" t="e">
        <f t="shared" si="14"/>
        <v>#DIV/0!</v>
      </c>
      <c r="AC17" s="531">
        <f t="shared" si="15"/>
        <v>0</v>
      </c>
      <c r="AD17" s="29"/>
      <c r="AE17" s="29"/>
      <c r="AF17" s="29"/>
      <c r="AG17" s="29"/>
      <c r="AH17" s="531">
        <f t="shared" si="16"/>
        <v>0</v>
      </c>
      <c r="AI17" s="29"/>
      <c r="AJ17" s="29"/>
      <c r="AK17" s="29"/>
      <c r="AL17" s="29"/>
    </row>
    <row r="18" spans="1:38" s="31" customFormat="1" ht="13">
      <c r="A18" s="7">
        <v>14</v>
      </c>
      <c r="B18" s="8"/>
      <c r="C18" s="37"/>
      <c r="D18" s="37"/>
      <c r="E18" s="37"/>
      <c r="F18" s="37"/>
      <c r="G18" s="38">
        <f t="shared" si="13"/>
        <v>0</v>
      </c>
      <c r="H18" s="29"/>
      <c r="I18" s="29"/>
      <c r="J18" s="29"/>
      <c r="K18" s="9">
        <f t="shared" si="0"/>
        <v>0</v>
      </c>
      <c r="L18" s="29"/>
      <c r="M18" s="29"/>
      <c r="N18" s="29"/>
      <c r="O18" s="10"/>
      <c r="P18" s="9">
        <f t="shared" si="1"/>
        <v>0</v>
      </c>
      <c r="Q18" s="9">
        <f t="shared" si="2"/>
        <v>0</v>
      </c>
      <c r="R18" s="11" t="e">
        <f t="shared" si="3"/>
        <v>#DIV/0!</v>
      </c>
      <c r="S18" s="9" t="e">
        <f t="shared" si="4"/>
        <v>#DIV/0!</v>
      </c>
      <c r="T18" s="9" t="e">
        <f t="shared" si="5"/>
        <v>#DIV/0!</v>
      </c>
      <c r="U18" s="39" t="e">
        <f t="shared" si="6"/>
        <v>#DIV/0!</v>
      </c>
      <c r="V18" s="12" t="e">
        <f t="shared" si="7"/>
        <v>#DIV/0!</v>
      </c>
      <c r="W18" s="14" t="e">
        <f t="shared" si="8"/>
        <v>#DIV/0!</v>
      </c>
      <c r="X18" s="14" t="e">
        <f t="shared" si="9"/>
        <v>#DIV/0!</v>
      </c>
      <c r="Y18" s="30" t="e">
        <f t="shared" si="10"/>
        <v>#DIV/0!</v>
      </c>
      <c r="Z18" s="14">
        <f t="shared" si="11"/>
        <v>0</v>
      </c>
      <c r="AA18" s="14">
        <f t="shared" si="12"/>
        <v>0</v>
      </c>
      <c r="AB18" s="536" t="e">
        <f t="shared" si="14"/>
        <v>#DIV/0!</v>
      </c>
      <c r="AC18" s="531">
        <f t="shared" si="15"/>
        <v>0</v>
      </c>
      <c r="AD18" s="29"/>
      <c r="AE18" s="29"/>
      <c r="AF18" s="29"/>
      <c r="AG18" s="29"/>
      <c r="AH18" s="531">
        <f t="shared" si="16"/>
        <v>0</v>
      </c>
      <c r="AI18" s="29"/>
      <c r="AJ18" s="29"/>
      <c r="AK18" s="29"/>
      <c r="AL18" s="29"/>
    </row>
    <row r="19" spans="1:38" s="31" customFormat="1" ht="13">
      <c r="A19" s="7">
        <v>15</v>
      </c>
      <c r="B19" s="8"/>
      <c r="C19" s="37"/>
      <c r="D19" s="37"/>
      <c r="E19" s="37"/>
      <c r="F19" s="37"/>
      <c r="G19" s="38">
        <f t="shared" si="13"/>
        <v>0</v>
      </c>
      <c r="H19" s="29"/>
      <c r="I19" s="29"/>
      <c r="J19" s="29"/>
      <c r="K19" s="9">
        <f t="shared" si="0"/>
        <v>0</v>
      </c>
      <c r="L19" s="29"/>
      <c r="M19" s="29"/>
      <c r="N19" s="29"/>
      <c r="O19" s="10"/>
      <c r="P19" s="9">
        <f t="shared" si="1"/>
        <v>0</v>
      </c>
      <c r="Q19" s="9">
        <f t="shared" si="2"/>
        <v>0</v>
      </c>
      <c r="R19" s="11" t="e">
        <f t="shared" si="3"/>
        <v>#DIV/0!</v>
      </c>
      <c r="S19" s="9" t="e">
        <f t="shared" si="4"/>
        <v>#DIV/0!</v>
      </c>
      <c r="T19" s="9" t="e">
        <f t="shared" si="5"/>
        <v>#DIV/0!</v>
      </c>
      <c r="U19" s="39" t="e">
        <f t="shared" si="6"/>
        <v>#DIV/0!</v>
      </c>
      <c r="V19" s="12" t="e">
        <f t="shared" si="7"/>
        <v>#DIV/0!</v>
      </c>
      <c r="W19" s="14" t="e">
        <f t="shared" si="8"/>
        <v>#DIV/0!</v>
      </c>
      <c r="X19" s="14" t="e">
        <f t="shared" si="9"/>
        <v>#DIV/0!</v>
      </c>
      <c r="Y19" s="30" t="e">
        <f t="shared" si="10"/>
        <v>#DIV/0!</v>
      </c>
      <c r="Z19" s="14">
        <f t="shared" si="11"/>
        <v>0</v>
      </c>
      <c r="AA19" s="14">
        <f t="shared" si="12"/>
        <v>0</v>
      </c>
      <c r="AB19" s="536" t="e">
        <f t="shared" si="14"/>
        <v>#DIV/0!</v>
      </c>
      <c r="AC19" s="531">
        <f t="shared" si="15"/>
        <v>0</v>
      </c>
      <c r="AD19" s="29"/>
      <c r="AE19" s="29"/>
      <c r="AF19" s="29"/>
      <c r="AG19" s="29"/>
      <c r="AH19" s="531">
        <f t="shared" si="16"/>
        <v>0</v>
      </c>
      <c r="AI19" s="29"/>
      <c r="AJ19" s="29"/>
      <c r="AK19" s="29"/>
      <c r="AL19" s="29"/>
    </row>
    <row r="20" spans="1:38" s="31" customFormat="1" ht="13">
      <c r="A20" s="7">
        <v>16</v>
      </c>
      <c r="B20" s="8"/>
      <c r="C20" s="37"/>
      <c r="D20" s="37"/>
      <c r="E20" s="37"/>
      <c r="F20" s="37"/>
      <c r="G20" s="38">
        <f t="shared" si="13"/>
        <v>0</v>
      </c>
      <c r="H20" s="29"/>
      <c r="I20" s="29"/>
      <c r="J20" s="29"/>
      <c r="K20" s="9">
        <f t="shared" si="0"/>
        <v>0</v>
      </c>
      <c r="L20" s="29"/>
      <c r="M20" s="29"/>
      <c r="N20" s="29"/>
      <c r="O20" s="10"/>
      <c r="P20" s="9">
        <f t="shared" si="1"/>
        <v>0</v>
      </c>
      <c r="Q20" s="9">
        <f t="shared" si="2"/>
        <v>0</v>
      </c>
      <c r="R20" s="11" t="e">
        <f t="shared" si="3"/>
        <v>#DIV/0!</v>
      </c>
      <c r="S20" s="9" t="e">
        <f t="shared" si="4"/>
        <v>#DIV/0!</v>
      </c>
      <c r="T20" s="9" t="e">
        <f t="shared" si="5"/>
        <v>#DIV/0!</v>
      </c>
      <c r="U20" s="39" t="e">
        <f t="shared" si="6"/>
        <v>#DIV/0!</v>
      </c>
      <c r="V20" s="12" t="e">
        <f t="shared" si="7"/>
        <v>#DIV/0!</v>
      </c>
      <c r="W20" s="14" t="e">
        <f t="shared" si="8"/>
        <v>#DIV/0!</v>
      </c>
      <c r="X20" s="14" t="e">
        <f t="shared" si="9"/>
        <v>#DIV/0!</v>
      </c>
      <c r="Y20" s="30" t="e">
        <f t="shared" si="10"/>
        <v>#DIV/0!</v>
      </c>
      <c r="Z20" s="14">
        <f t="shared" si="11"/>
        <v>0</v>
      </c>
      <c r="AA20" s="14">
        <f t="shared" si="12"/>
        <v>0</v>
      </c>
      <c r="AB20" s="536" t="e">
        <f t="shared" si="14"/>
        <v>#DIV/0!</v>
      </c>
      <c r="AC20" s="531">
        <f t="shared" si="15"/>
        <v>0</v>
      </c>
      <c r="AD20" s="29"/>
      <c r="AE20" s="29"/>
      <c r="AF20" s="29"/>
      <c r="AG20" s="29"/>
      <c r="AH20" s="531">
        <f t="shared" si="16"/>
        <v>0</v>
      </c>
      <c r="AI20" s="29"/>
      <c r="AJ20" s="29"/>
      <c r="AK20" s="29"/>
      <c r="AL20" s="29"/>
    </row>
    <row r="21" spans="1:38" s="31" customFormat="1" ht="13">
      <c r="A21" s="7">
        <v>17</v>
      </c>
      <c r="B21" s="8"/>
      <c r="C21" s="37"/>
      <c r="D21" s="37"/>
      <c r="E21" s="37"/>
      <c r="F21" s="37"/>
      <c r="G21" s="38">
        <f t="shared" si="13"/>
        <v>0</v>
      </c>
      <c r="H21" s="29"/>
      <c r="I21" s="29"/>
      <c r="J21" s="29"/>
      <c r="K21" s="9">
        <f t="shared" si="0"/>
        <v>0</v>
      </c>
      <c r="L21" s="29"/>
      <c r="M21" s="29"/>
      <c r="N21" s="29"/>
      <c r="O21" s="10"/>
      <c r="P21" s="9">
        <f t="shared" si="1"/>
        <v>0</v>
      </c>
      <c r="Q21" s="9">
        <f t="shared" si="2"/>
        <v>0</v>
      </c>
      <c r="R21" s="11" t="e">
        <f t="shared" si="3"/>
        <v>#DIV/0!</v>
      </c>
      <c r="S21" s="9" t="e">
        <f t="shared" si="4"/>
        <v>#DIV/0!</v>
      </c>
      <c r="T21" s="9" t="e">
        <f t="shared" si="5"/>
        <v>#DIV/0!</v>
      </c>
      <c r="U21" s="39" t="e">
        <f t="shared" si="6"/>
        <v>#DIV/0!</v>
      </c>
      <c r="V21" s="12" t="e">
        <f t="shared" si="7"/>
        <v>#DIV/0!</v>
      </c>
      <c r="W21" s="14" t="e">
        <f t="shared" si="8"/>
        <v>#DIV/0!</v>
      </c>
      <c r="X21" s="14" t="e">
        <f t="shared" si="9"/>
        <v>#DIV/0!</v>
      </c>
      <c r="Y21" s="30" t="e">
        <f t="shared" si="10"/>
        <v>#DIV/0!</v>
      </c>
      <c r="Z21" s="14">
        <f t="shared" si="11"/>
        <v>0</v>
      </c>
      <c r="AA21" s="14">
        <f t="shared" si="12"/>
        <v>0</v>
      </c>
      <c r="AB21" s="536" t="e">
        <f t="shared" si="14"/>
        <v>#DIV/0!</v>
      </c>
      <c r="AC21" s="531">
        <f t="shared" si="15"/>
        <v>0</v>
      </c>
      <c r="AD21" s="29"/>
      <c r="AE21" s="29"/>
      <c r="AF21" s="29"/>
      <c r="AG21" s="29"/>
      <c r="AH21" s="531">
        <f t="shared" si="16"/>
        <v>0</v>
      </c>
      <c r="AI21" s="29"/>
      <c r="AJ21" s="29"/>
      <c r="AK21" s="29"/>
      <c r="AL21" s="29"/>
    </row>
    <row r="22" spans="1:38" s="31" customFormat="1" ht="13">
      <c r="A22" s="7">
        <v>18</v>
      </c>
      <c r="B22" s="8"/>
      <c r="C22" s="37"/>
      <c r="D22" s="37"/>
      <c r="E22" s="37"/>
      <c r="F22" s="37"/>
      <c r="G22" s="38">
        <f t="shared" si="13"/>
        <v>0</v>
      </c>
      <c r="H22" s="29"/>
      <c r="I22" s="29"/>
      <c r="J22" s="29"/>
      <c r="K22" s="9">
        <f t="shared" si="0"/>
        <v>0</v>
      </c>
      <c r="L22" s="29"/>
      <c r="M22" s="29"/>
      <c r="N22" s="29"/>
      <c r="O22" s="10"/>
      <c r="P22" s="9">
        <f t="shared" si="1"/>
        <v>0</v>
      </c>
      <c r="Q22" s="9">
        <f t="shared" si="2"/>
        <v>0</v>
      </c>
      <c r="R22" s="11" t="e">
        <f t="shared" si="3"/>
        <v>#DIV/0!</v>
      </c>
      <c r="S22" s="9" t="e">
        <f t="shared" si="4"/>
        <v>#DIV/0!</v>
      </c>
      <c r="T22" s="9" t="e">
        <f t="shared" si="5"/>
        <v>#DIV/0!</v>
      </c>
      <c r="U22" s="39" t="e">
        <f t="shared" si="6"/>
        <v>#DIV/0!</v>
      </c>
      <c r="V22" s="12" t="e">
        <f t="shared" si="7"/>
        <v>#DIV/0!</v>
      </c>
      <c r="W22" s="14" t="e">
        <f t="shared" si="8"/>
        <v>#DIV/0!</v>
      </c>
      <c r="X22" s="14" t="e">
        <f t="shared" si="9"/>
        <v>#DIV/0!</v>
      </c>
      <c r="Y22" s="30" t="e">
        <f t="shared" si="10"/>
        <v>#DIV/0!</v>
      </c>
      <c r="Z22" s="14">
        <f t="shared" si="11"/>
        <v>0</v>
      </c>
      <c r="AA22" s="14">
        <f t="shared" si="12"/>
        <v>0</v>
      </c>
      <c r="AB22" s="536" t="e">
        <f t="shared" si="14"/>
        <v>#DIV/0!</v>
      </c>
      <c r="AC22" s="531">
        <f t="shared" si="15"/>
        <v>0</v>
      </c>
      <c r="AD22" s="29"/>
      <c r="AE22" s="29"/>
      <c r="AF22" s="29"/>
      <c r="AG22" s="29"/>
      <c r="AH22" s="531">
        <f t="shared" si="16"/>
        <v>0</v>
      </c>
      <c r="AI22" s="29"/>
      <c r="AJ22" s="29"/>
      <c r="AK22" s="29"/>
      <c r="AL22" s="29"/>
    </row>
    <row r="23" spans="1:38" s="31" customFormat="1" ht="13">
      <c r="A23" s="7">
        <v>19</v>
      </c>
      <c r="B23" s="8"/>
      <c r="C23" s="37"/>
      <c r="D23" s="37"/>
      <c r="E23" s="37"/>
      <c r="F23" s="37"/>
      <c r="G23" s="38">
        <f t="shared" si="13"/>
        <v>0</v>
      </c>
      <c r="H23" s="29"/>
      <c r="I23" s="29"/>
      <c r="J23" s="29"/>
      <c r="K23" s="9">
        <f t="shared" si="0"/>
        <v>0</v>
      </c>
      <c r="L23" s="29"/>
      <c r="M23" s="29"/>
      <c r="N23" s="29"/>
      <c r="O23" s="10"/>
      <c r="P23" s="9">
        <f t="shared" si="1"/>
        <v>0</v>
      </c>
      <c r="Q23" s="9">
        <f t="shared" si="2"/>
        <v>0</v>
      </c>
      <c r="R23" s="11" t="e">
        <f t="shared" si="3"/>
        <v>#DIV/0!</v>
      </c>
      <c r="S23" s="9" t="e">
        <f t="shared" si="4"/>
        <v>#DIV/0!</v>
      </c>
      <c r="T23" s="9" t="e">
        <f t="shared" si="5"/>
        <v>#DIV/0!</v>
      </c>
      <c r="U23" s="39" t="e">
        <f t="shared" si="6"/>
        <v>#DIV/0!</v>
      </c>
      <c r="V23" s="12" t="e">
        <f t="shared" si="7"/>
        <v>#DIV/0!</v>
      </c>
      <c r="W23" s="14" t="e">
        <f t="shared" si="8"/>
        <v>#DIV/0!</v>
      </c>
      <c r="X23" s="14" t="e">
        <f t="shared" si="9"/>
        <v>#DIV/0!</v>
      </c>
      <c r="Y23" s="30" t="e">
        <f t="shared" si="10"/>
        <v>#DIV/0!</v>
      </c>
      <c r="Z23" s="14">
        <f t="shared" si="11"/>
        <v>0</v>
      </c>
      <c r="AA23" s="14">
        <f t="shared" si="12"/>
        <v>0</v>
      </c>
      <c r="AB23" s="536" t="e">
        <f t="shared" si="14"/>
        <v>#DIV/0!</v>
      </c>
      <c r="AC23" s="531">
        <f t="shared" si="15"/>
        <v>0</v>
      </c>
      <c r="AD23" s="29"/>
      <c r="AE23" s="29"/>
      <c r="AF23" s="29"/>
      <c r="AG23" s="29"/>
      <c r="AH23" s="531">
        <f t="shared" si="16"/>
        <v>0</v>
      </c>
      <c r="AI23" s="29"/>
      <c r="AJ23" s="29"/>
      <c r="AK23" s="29"/>
      <c r="AL23" s="29"/>
    </row>
    <row r="24" spans="1:38" s="31" customFormat="1" ht="13">
      <c r="A24" s="7">
        <v>20</v>
      </c>
      <c r="B24" s="8"/>
      <c r="C24" s="37"/>
      <c r="D24" s="37"/>
      <c r="E24" s="37"/>
      <c r="F24" s="37"/>
      <c r="G24" s="38">
        <f t="shared" si="13"/>
        <v>0</v>
      </c>
      <c r="H24" s="29"/>
      <c r="I24" s="29"/>
      <c r="J24" s="29"/>
      <c r="K24" s="9">
        <f t="shared" si="0"/>
        <v>0</v>
      </c>
      <c r="L24" s="29"/>
      <c r="M24" s="29"/>
      <c r="N24" s="29"/>
      <c r="O24" s="10"/>
      <c r="P24" s="9">
        <f t="shared" si="1"/>
        <v>0</v>
      </c>
      <c r="Q24" s="9">
        <f t="shared" si="2"/>
        <v>0</v>
      </c>
      <c r="R24" s="11" t="e">
        <f t="shared" si="3"/>
        <v>#DIV/0!</v>
      </c>
      <c r="S24" s="9" t="e">
        <f t="shared" si="4"/>
        <v>#DIV/0!</v>
      </c>
      <c r="T24" s="9" t="e">
        <f t="shared" si="5"/>
        <v>#DIV/0!</v>
      </c>
      <c r="U24" s="39" t="e">
        <f t="shared" si="6"/>
        <v>#DIV/0!</v>
      </c>
      <c r="V24" s="12" t="e">
        <f t="shared" si="7"/>
        <v>#DIV/0!</v>
      </c>
      <c r="W24" s="14" t="e">
        <f t="shared" si="8"/>
        <v>#DIV/0!</v>
      </c>
      <c r="X24" s="14" t="e">
        <f t="shared" si="9"/>
        <v>#DIV/0!</v>
      </c>
      <c r="Y24" s="30" t="e">
        <f t="shared" si="10"/>
        <v>#DIV/0!</v>
      </c>
      <c r="Z24" s="14">
        <f t="shared" si="11"/>
        <v>0</v>
      </c>
      <c r="AA24" s="14">
        <f t="shared" si="12"/>
        <v>0</v>
      </c>
      <c r="AB24" s="536" t="e">
        <f t="shared" si="14"/>
        <v>#DIV/0!</v>
      </c>
      <c r="AC24" s="531">
        <f t="shared" si="15"/>
        <v>0</v>
      </c>
      <c r="AD24" s="29"/>
      <c r="AE24" s="29"/>
      <c r="AF24" s="29"/>
      <c r="AG24" s="29"/>
      <c r="AH24" s="531">
        <f t="shared" si="16"/>
        <v>0</v>
      </c>
      <c r="AI24" s="29"/>
      <c r="AJ24" s="29"/>
      <c r="AK24" s="29"/>
      <c r="AL24" s="29"/>
    </row>
    <row r="25" spans="1:38" s="31" customFormat="1" ht="13">
      <c r="A25" s="7">
        <v>21</v>
      </c>
      <c r="B25" s="8"/>
      <c r="C25" s="37"/>
      <c r="D25" s="37"/>
      <c r="E25" s="37"/>
      <c r="F25" s="37"/>
      <c r="G25" s="38">
        <f t="shared" si="13"/>
        <v>0</v>
      </c>
      <c r="H25" s="29"/>
      <c r="I25" s="29"/>
      <c r="J25" s="29"/>
      <c r="K25" s="9">
        <f t="shared" si="0"/>
        <v>0</v>
      </c>
      <c r="L25" s="29"/>
      <c r="M25" s="29"/>
      <c r="N25" s="29"/>
      <c r="O25" s="10"/>
      <c r="P25" s="9">
        <f t="shared" si="1"/>
        <v>0</v>
      </c>
      <c r="Q25" s="9">
        <f t="shared" si="2"/>
        <v>0</v>
      </c>
      <c r="R25" s="11" t="e">
        <f t="shared" si="3"/>
        <v>#DIV/0!</v>
      </c>
      <c r="S25" s="9" t="e">
        <f t="shared" si="4"/>
        <v>#DIV/0!</v>
      </c>
      <c r="T25" s="9" t="e">
        <f t="shared" si="5"/>
        <v>#DIV/0!</v>
      </c>
      <c r="U25" s="39" t="e">
        <f t="shared" si="6"/>
        <v>#DIV/0!</v>
      </c>
      <c r="V25" s="12" t="e">
        <f t="shared" si="7"/>
        <v>#DIV/0!</v>
      </c>
      <c r="W25" s="14" t="e">
        <f t="shared" si="8"/>
        <v>#DIV/0!</v>
      </c>
      <c r="X25" s="14" t="e">
        <f t="shared" si="9"/>
        <v>#DIV/0!</v>
      </c>
      <c r="Y25" s="30" t="e">
        <f t="shared" si="10"/>
        <v>#DIV/0!</v>
      </c>
      <c r="Z25" s="14">
        <f t="shared" si="11"/>
        <v>0</v>
      </c>
      <c r="AA25" s="14">
        <f t="shared" si="12"/>
        <v>0</v>
      </c>
      <c r="AB25" s="536" t="e">
        <f t="shared" si="14"/>
        <v>#DIV/0!</v>
      </c>
      <c r="AC25" s="531">
        <f t="shared" si="15"/>
        <v>0</v>
      </c>
      <c r="AD25" s="29"/>
      <c r="AE25" s="29"/>
      <c r="AF25" s="29"/>
      <c r="AG25" s="29"/>
      <c r="AH25" s="531">
        <f t="shared" si="16"/>
        <v>0</v>
      </c>
      <c r="AI25" s="29"/>
      <c r="AJ25" s="29"/>
      <c r="AK25" s="29"/>
      <c r="AL25" s="29"/>
    </row>
    <row r="26" spans="1:38" s="31" customFormat="1" ht="13">
      <c r="A26" s="7">
        <v>22</v>
      </c>
      <c r="B26" s="8"/>
      <c r="C26" s="37"/>
      <c r="D26" s="37"/>
      <c r="E26" s="37"/>
      <c r="F26" s="37"/>
      <c r="G26" s="38">
        <f t="shared" si="13"/>
        <v>0</v>
      </c>
      <c r="H26" s="29"/>
      <c r="I26" s="29"/>
      <c r="J26" s="29"/>
      <c r="K26" s="9">
        <f t="shared" si="0"/>
        <v>0</v>
      </c>
      <c r="L26" s="29"/>
      <c r="M26" s="29"/>
      <c r="N26" s="29"/>
      <c r="O26" s="10"/>
      <c r="P26" s="9">
        <f t="shared" si="1"/>
        <v>0</v>
      </c>
      <c r="Q26" s="9">
        <f t="shared" si="2"/>
        <v>0</v>
      </c>
      <c r="R26" s="11" t="e">
        <f t="shared" si="3"/>
        <v>#DIV/0!</v>
      </c>
      <c r="S26" s="9" t="e">
        <f t="shared" si="4"/>
        <v>#DIV/0!</v>
      </c>
      <c r="T26" s="9" t="e">
        <f t="shared" si="5"/>
        <v>#DIV/0!</v>
      </c>
      <c r="U26" s="39" t="e">
        <f t="shared" si="6"/>
        <v>#DIV/0!</v>
      </c>
      <c r="V26" s="12" t="e">
        <f t="shared" si="7"/>
        <v>#DIV/0!</v>
      </c>
      <c r="W26" s="14" t="e">
        <f t="shared" si="8"/>
        <v>#DIV/0!</v>
      </c>
      <c r="X26" s="14" t="e">
        <f t="shared" si="9"/>
        <v>#DIV/0!</v>
      </c>
      <c r="Y26" s="30" t="e">
        <f t="shared" si="10"/>
        <v>#DIV/0!</v>
      </c>
      <c r="Z26" s="14">
        <f t="shared" si="11"/>
        <v>0</v>
      </c>
      <c r="AA26" s="14">
        <f t="shared" si="12"/>
        <v>0</v>
      </c>
      <c r="AB26" s="536" t="e">
        <f t="shared" si="14"/>
        <v>#DIV/0!</v>
      </c>
      <c r="AC26" s="531">
        <f t="shared" si="15"/>
        <v>0</v>
      </c>
      <c r="AD26" s="29"/>
      <c r="AE26" s="29"/>
      <c r="AF26" s="29"/>
      <c r="AG26" s="29"/>
      <c r="AH26" s="531">
        <f t="shared" si="16"/>
        <v>0</v>
      </c>
      <c r="AI26" s="29"/>
      <c r="AJ26" s="29"/>
      <c r="AK26" s="29"/>
      <c r="AL26" s="29"/>
    </row>
    <row r="27" spans="1:38" s="31" customFormat="1" ht="13">
      <c r="A27" s="7">
        <v>23</v>
      </c>
      <c r="B27" s="8"/>
      <c r="C27" s="37"/>
      <c r="D27" s="37"/>
      <c r="E27" s="37"/>
      <c r="F27" s="37"/>
      <c r="G27" s="38">
        <f t="shared" si="13"/>
        <v>0</v>
      </c>
      <c r="H27" s="29"/>
      <c r="I27" s="29"/>
      <c r="J27" s="29"/>
      <c r="K27" s="9">
        <f t="shared" si="0"/>
        <v>0</v>
      </c>
      <c r="L27" s="29"/>
      <c r="M27" s="29"/>
      <c r="N27" s="29"/>
      <c r="O27" s="10"/>
      <c r="P27" s="9">
        <f t="shared" si="1"/>
        <v>0</v>
      </c>
      <c r="Q27" s="9">
        <f t="shared" si="2"/>
        <v>0</v>
      </c>
      <c r="R27" s="11" t="e">
        <f t="shared" si="3"/>
        <v>#DIV/0!</v>
      </c>
      <c r="S27" s="9" t="e">
        <f t="shared" si="4"/>
        <v>#DIV/0!</v>
      </c>
      <c r="T27" s="9" t="e">
        <f t="shared" si="5"/>
        <v>#DIV/0!</v>
      </c>
      <c r="U27" s="39" t="e">
        <f t="shared" si="6"/>
        <v>#DIV/0!</v>
      </c>
      <c r="V27" s="12" t="e">
        <f t="shared" si="7"/>
        <v>#DIV/0!</v>
      </c>
      <c r="W27" s="14" t="e">
        <f t="shared" si="8"/>
        <v>#DIV/0!</v>
      </c>
      <c r="X27" s="14" t="e">
        <f t="shared" si="9"/>
        <v>#DIV/0!</v>
      </c>
      <c r="Y27" s="30" t="e">
        <f t="shared" si="10"/>
        <v>#DIV/0!</v>
      </c>
      <c r="Z27" s="14">
        <f t="shared" si="11"/>
        <v>0</v>
      </c>
      <c r="AA27" s="14">
        <f t="shared" si="12"/>
        <v>0</v>
      </c>
      <c r="AB27" s="536" t="e">
        <f t="shared" si="14"/>
        <v>#DIV/0!</v>
      </c>
      <c r="AC27" s="531">
        <f t="shared" si="15"/>
        <v>0</v>
      </c>
      <c r="AD27" s="29"/>
      <c r="AE27" s="29"/>
      <c r="AF27" s="29"/>
      <c r="AG27" s="29"/>
      <c r="AH27" s="531">
        <f t="shared" si="16"/>
        <v>0</v>
      </c>
      <c r="AI27" s="29"/>
      <c r="AJ27" s="29"/>
      <c r="AK27" s="29"/>
      <c r="AL27" s="29"/>
    </row>
    <row r="28" spans="1:38" s="31" customFormat="1" ht="13">
      <c r="A28" s="7">
        <v>24</v>
      </c>
      <c r="B28" s="8"/>
      <c r="C28" s="37"/>
      <c r="D28" s="37"/>
      <c r="E28" s="37"/>
      <c r="F28" s="37"/>
      <c r="G28" s="38">
        <f t="shared" si="13"/>
        <v>0</v>
      </c>
      <c r="H28" s="29"/>
      <c r="I28" s="29"/>
      <c r="J28" s="29"/>
      <c r="K28" s="9">
        <f t="shared" si="0"/>
        <v>0</v>
      </c>
      <c r="L28" s="29"/>
      <c r="M28" s="29"/>
      <c r="N28" s="29"/>
      <c r="O28" s="10"/>
      <c r="P28" s="9">
        <f t="shared" si="1"/>
        <v>0</v>
      </c>
      <c r="Q28" s="9">
        <f t="shared" si="2"/>
        <v>0</v>
      </c>
      <c r="R28" s="11" t="e">
        <f t="shared" si="3"/>
        <v>#DIV/0!</v>
      </c>
      <c r="S28" s="9" t="e">
        <f t="shared" si="4"/>
        <v>#DIV/0!</v>
      </c>
      <c r="T28" s="9" t="e">
        <f t="shared" si="5"/>
        <v>#DIV/0!</v>
      </c>
      <c r="U28" s="39" t="e">
        <f t="shared" si="6"/>
        <v>#DIV/0!</v>
      </c>
      <c r="V28" s="12" t="e">
        <f t="shared" si="7"/>
        <v>#DIV/0!</v>
      </c>
      <c r="W28" s="14" t="e">
        <f t="shared" si="8"/>
        <v>#DIV/0!</v>
      </c>
      <c r="X28" s="14" t="e">
        <f t="shared" si="9"/>
        <v>#DIV/0!</v>
      </c>
      <c r="Y28" s="30" t="e">
        <f t="shared" si="10"/>
        <v>#DIV/0!</v>
      </c>
      <c r="Z28" s="14">
        <f t="shared" si="11"/>
        <v>0</v>
      </c>
      <c r="AA28" s="14">
        <f t="shared" si="12"/>
        <v>0</v>
      </c>
      <c r="AB28" s="536" t="e">
        <f t="shared" si="14"/>
        <v>#DIV/0!</v>
      </c>
      <c r="AC28" s="531">
        <f t="shared" si="15"/>
        <v>0</v>
      </c>
      <c r="AD28" s="29"/>
      <c r="AE28" s="29"/>
      <c r="AF28" s="29"/>
      <c r="AG28" s="29"/>
      <c r="AH28" s="531">
        <f t="shared" si="16"/>
        <v>0</v>
      </c>
      <c r="AI28" s="29"/>
      <c r="AJ28" s="29"/>
      <c r="AK28" s="29"/>
      <c r="AL28" s="29"/>
    </row>
    <row r="29" spans="1:38" s="31" customFormat="1" ht="13">
      <c r="A29" s="7">
        <v>25</v>
      </c>
      <c r="B29" s="8"/>
      <c r="C29" s="37"/>
      <c r="D29" s="37"/>
      <c r="E29" s="37"/>
      <c r="F29" s="37"/>
      <c r="G29" s="38">
        <f t="shared" si="13"/>
        <v>0</v>
      </c>
      <c r="H29" s="29"/>
      <c r="I29" s="29"/>
      <c r="J29" s="29"/>
      <c r="K29" s="9">
        <f t="shared" si="0"/>
        <v>0</v>
      </c>
      <c r="L29" s="29"/>
      <c r="M29" s="29"/>
      <c r="N29" s="29"/>
      <c r="O29" s="10"/>
      <c r="P29" s="9">
        <f t="shared" si="1"/>
        <v>0</v>
      </c>
      <c r="Q29" s="9">
        <f t="shared" si="2"/>
        <v>0</v>
      </c>
      <c r="R29" s="11" t="e">
        <f t="shared" si="3"/>
        <v>#DIV/0!</v>
      </c>
      <c r="S29" s="9" t="e">
        <f t="shared" si="4"/>
        <v>#DIV/0!</v>
      </c>
      <c r="T29" s="9" t="e">
        <f t="shared" si="5"/>
        <v>#DIV/0!</v>
      </c>
      <c r="U29" s="39" t="e">
        <f t="shared" si="6"/>
        <v>#DIV/0!</v>
      </c>
      <c r="V29" s="12" t="e">
        <f t="shared" si="7"/>
        <v>#DIV/0!</v>
      </c>
      <c r="W29" s="14" t="e">
        <f t="shared" si="8"/>
        <v>#DIV/0!</v>
      </c>
      <c r="X29" s="14" t="e">
        <f t="shared" si="9"/>
        <v>#DIV/0!</v>
      </c>
      <c r="Y29" s="30" t="e">
        <f t="shared" si="10"/>
        <v>#DIV/0!</v>
      </c>
      <c r="Z29" s="14">
        <f t="shared" si="11"/>
        <v>0</v>
      </c>
      <c r="AA29" s="14">
        <f t="shared" si="12"/>
        <v>0</v>
      </c>
      <c r="AB29" s="536" t="e">
        <f t="shared" si="14"/>
        <v>#DIV/0!</v>
      </c>
      <c r="AC29" s="531">
        <f>AD29+AE29+AF29+AG29</f>
        <v>0</v>
      </c>
      <c r="AD29" s="29"/>
      <c r="AE29" s="29"/>
      <c r="AF29" s="29"/>
      <c r="AG29" s="29"/>
      <c r="AH29" s="531">
        <f t="shared" si="16"/>
        <v>0</v>
      </c>
      <c r="AI29" s="29"/>
      <c r="AJ29" s="29"/>
      <c r="AK29" s="29"/>
      <c r="AL29" s="29"/>
    </row>
    <row r="30" spans="1:38" s="34" customFormat="1" ht="13">
      <c r="A30" s="16"/>
      <c r="B30" s="16" t="s">
        <v>8</v>
      </c>
      <c r="C30" s="16">
        <f t="shared" ref="C30:N30" si="17">SUM(C5:C29)</f>
        <v>0</v>
      </c>
      <c r="D30" s="16">
        <f t="shared" si="17"/>
        <v>0</v>
      </c>
      <c r="E30" s="16">
        <f t="shared" si="17"/>
        <v>0</v>
      </c>
      <c r="F30" s="16">
        <f t="shared" si="17"/>
        <v>0</v>
      </c>
      <c r="G30" s="16">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1"/>
        <v>0</v>
      </c>
      <c r="Q30" s="17">
        <f t="shared" si="2"/>
        <v>0</v>
      </c>
      <c r="R30" s="18" t="e">
        <f t="shared" si="3"/>
        <v>#DIV/0!</v>
      </c>
      <c r="S30" s="17" t="e">
        <f t="shared" si="4"/>
        <v>#DIV/0!</v>
      </c>
      <c r="T30" s="17" t="e">
        <f t="shared" si="5"/>
        <v>#DIV/0!</v>
      </c>
      <c r="U30" s="40" t="e">
        <f t="shared" si="6"/>
        <v>#DIV/0!</v>
      </c>
      <c r="V30" s="19" t="e">
        <f t="shared" si="7"/>
        <v>#DIV/0!</v>
      </c>
      <c r="W30" s="21" t="e">
        <f t="shared" si="8"/>
        <v>#DIV/0!</v>
      </c>
      <c r="X30" s="21" t="e">
        <f t="shared" si="9"/>
        <v>#DIV/0!</v>
      </c>
      <c r="Y30" s="33" t="e">
        <f t="shared" si="10"/>
        <v>#DIV/0!</v>
      </c>
      <c r="Z30" s="21">
        <f t="shared" si="11"/>
        <v>0</v>
      </c>
      <c r="AA30" s="21">
        <f t="shared" si="12"/>
        <v>0</v>
      </c>
      <c r="AB30" s="537" t="e">
        <f>(D30+F30)/G30</f>
        <v>#DIV/0!</v>
      </c>
      <c r="AC30" s="17">
        <f t="shared" ref="AC30" si="18">SUM(AC5:AC29)</f>
        <v>0</v>
      </c>
      <c r="AD30" s="17">
        <f t="shared" ref="AD30:AL30" si="19">SUM(AD5:AD29)</f>
        <v>0</v>
      </c>
      <c r="AE30" s="17">
        <f t="shared" si="19"/>
        <v>0</v>
      </c>
      <c r="AF30" s="17">
        <f t="shared" si="19"/>
        <v>0</v>
      </c>
      <c r="AG30" s="17">
        <f t="shared" si="19"/>
        <v>0</v>
      </c>
      <c r="AH30" s="17">
        <f t="shared" si="19"/>
        <v>0</v>
      </c>
      <c r="AI30" s="17">
        <f t="shared" si="19"/>
        <v>0</v>
      </c>
      <c r="AJ30" s="17">
        <f t="shared" si="19"/>
        <v>0</v>
      </c>
      <c r="AK30" s="17">
        <f t="shared" si="19"/>
        <v>0</v>
      </c>
      <c r="AL30" s="17">
        <f t="shared" si="19"/>
        <v>0</v>
      </c>
    </row>
  </sheetData>
  <sheetProtection algorithmName="SHA-512" hashValue="ZQyWDz0QgUpEn3Q61UkuB8z/JKytK7R5O3LYZx+aDgESxUdhUGuqRNP8yKKQeR8gIlYpIoBg7i97aRSd3aGXqA==" saltValue="boVQQW/+zdIByhdfgVtKsQ==" spinCount="100000" sheet="1" formatCells="0" formatColumns="0" formatRows="0"/>
  <mergeCells count="2">
    <mergeCell ref="AC3:AG3"/>
    <mergeCell ref="AH3:AL3"/>
  </mergeCells>
  <pageMargins left="0" right="0" top="0" bottom="0" header="0.51180555555555496" footer="0.51180555555555496"/>
  <pageSetup paperSize="9" scale="70"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MK31"/>
  <sheetViews>
    <sheetView tabSelected="1" zoomScale="90" zoomScaleNormal="90" workbookViewId="0"/>
  </sheetViews>
  <sheetFormatPr defaultRowHeight="13" outlineLevelCol="1"/>
  <cols>
    <col min="1" max="1" width="6.54296875" style="41" customWidth="1"/>
    <col min="2" max="2" width="65.7265625" style="31" customWidth="1"/>
    <col min="3" max="3" width="19.453125" style="31" customWidth="1"/>
    <col min="4" max="4" width="21.81640625" style="31" customWidth="1"/>
    <col min="5" max="6" width="9.1796875" style="31" customWidth="1"/>
    <col min="7" max="7" width="25" style="24" customWidth="1" outlineLevel="1"/>
    <col min="8" max="8" width="13.26953125" style="41" customWidth="1" outlineLevel="1"/>
    <col min="9" max="1025" width="9.1796875" style="31" customWidth="1"/>
  </cols>
  <sheetData>
    <row r="1" spans="1:8" ht="15.75" customHeight="1">
      <c r="B1" s="623" t="s">
        <v>23</v>
      </c>
      <c r="C1" s="624"/>
      <c r="D1" s="624"/>
      <c r="E1" s="624"/>
      <c r="F1" s="624"/>
      <c r="G1" s="625"/>
      <c r="H1" s="626"/>
    </row>
    <row r="2" spans="1:8" ht="17.5">
      <c r="B2" s="42" t="s">
        <v>24</v>
      </c>
      <c r="C2" s="43" t="s">
        <v>25</v>
      </c>
      <c r="G2" s="44"/>
    </row>
    <row r="3" spans="1:8" ht="20.25" customHeight="1">
      <c r="B3" s="42" t="s">
        <v>26</v>
      </c>
      <c r="C3" s="43" t="s">
        <v>27</v>
      </c>
    </row>
    <row r="5" spans="1:8" ht="17.25" customHeight="1">
      <c r="A5" s="45"/>
      <c r="B5" s="46" t="s">
        <v>28</v>
      </c>
      <c r="C5" s="47"/>
      <c r="D5" s="47"/>
    </row>
    <row r="6" spans="1:8" ht="42" customHeight="1">
      <c r="A6" s="7"/>
      <c r="B6" s="48" t="s">
        <v>29</v>
      </c>
      <c r="C6" s="579" t="s">
        <v>673</v>
      </c>
      <c r="D6" s="6" t="s">
        <v>481</v>
      </c>
    </row>
    <row r="7" spans="1:8" ht="28" customHeight="1">
      <c r="A7" s="7">
        <v>1</v>
      </c>
      <c r="B7" s="50" t="s">
        <v>30</v>
      </c>
      <c r="C7" s="51">
        <f>'ūdensapg._sist._pārsk._g.'!I30</f>
        <v>0</v>
      </c>
      <c r="D7" s="51">
        <f>'ūdensapg._sist._TP_prognoze'!I30</f>
        <v>0</v>
      </c>
      <c r="F7" s="52"/>
    </row>
    <row r="8" spans="1:8" ht="25.5" customHeight="1">
      <c r="A8" s="7">
        <v>2</v>
      </c>
      <c r="B8" s="50" t="s">
        <v>31</v>
      </c>
      <c r="C8" s="51">
        <f>'ūdensapg._sist._pārsk._g.'!O30</f>
        <v>0</v>
      </c>
      <c r="D8" s="51">
        <f>'ūdensapg._sist._TP_prognoze'!O30</f>
        <v>0</v>
      </c>
    </row>
    <row r="9" spans="1:8" ht="25.5" customHeight="1">
      <c r="A9" s="7"/>
      <c r="B9" s="53" t="s">
        <v>482</v>
      </c>
      <c r="C9" s="54" t="e">
        <f>C8/C7</f>
        <v>#DIV/0!</v>
      </c>
      <c r="D9" s="54" t="e">
        <f>D8/D7</f>
        <v>#DIV/0!</v>
      </c>
    </row>
    <row r="10" spans="1:8" ht="28" customHeight="1">
      <c r="A10" s="7">
        <v>3</v>
      </c>
      <c r="B10" s="50" t="s">
        <v>32</v>
      </c>
      <c r="C10" s="51">
        <f>'ūdensapg._sist._pārsk._g.'!K30</f>
        <v>0</v>
      </c>
      <c r="D10" s="51">
        <f>'ūdensapg._sist._TP_prognoze'!K30</f>
        <v>0</v>
      </c>
      <c r="E10" s="55"/>
      <c r="F10" s="56"/>
    </row>
    <row r="11" spans="1:8" ht="28" customHeight="1">
      <c r="A11" s="7">
        <v>4</v>
      </c>
      <c r="B11" s="50" t="s">
        <v>33</v>
      </c>
      <c r="C11" s="51">
        <f>C7-C8+C10</f>
        <v>0</v>
      </c>
      <c r="D11" s="51">
        <f>D7-D8+D10</f>
        <v>0</v>
      </c>
      <c r="E11" s="55"/>
    </row>
    <row r="12" spans="1:8" ht="25.5" customHeight="1">
      <c r="A12" s="7" t="s">
        <v>34</v>
      </c>
      <c r="B12" s="50" t="s">
        <v>35</v>
      </c>
      <c r="C12" s="51">
        <f>'ūdensapg._sist._pārsk._g.'!M30</f>
        <v>0</v>
      </c>
      <c r="D12" s="51">
        <f>'ūdensapg._sist._TP_prognoze'!M30</f>
        <v>0</v>
      </c>
      <c r="E12" s="57"/>
    </row>
    <row r="13" spans="1:8" ht="25.5" customHeight="1">
      <c r="A13" s="7" t="s">
        <v>36</v>
      </c>
      <c r="B13" s="50" t="s">
        <v>37</v>
      </c>
      <c r="C13" s="51">
        <f>C11-C12</f>
        <v>0</v>
      </c>
      <c r="D13" s="542">
        <f>D11-D12</f>
        <v>0</v>
      </c>
      <c r="E13" s="55"/>
    </row>
    <row r="14" spans="1:8" ht="25.5" customHeight="1">
      <c r="A14" s="7"/>
      <c r="B14" s="53" t="s">
        <v>444</v>
      </c>
      <c r="C14" s="542" t="e">
        <f>'ūdensapg._sist._pārsk._g.'!S30</f>
        <v>#DIV/0!</v>
      </c>
      <c r="D14" s="542" t="e">
        <f>'ūdensapg._sist._TP_prognoze'!S30</f>
        <v>#DIV/0!</v>
      </c>
      <c r="E14" s="55"/>
    </row>
    <row r="15" spans="1:8" ht="25.5" customHeight="1">
      <c r="A15" s="7"/>
      <c r="B15" s="53" t="s">
        <v>38</v>
      </c>
      <c r="C15" s="58" t="e">
        <f>'ūdensapg._sist._pārsk._g.'!R30</f>
        <v>#DIV/0!</v>
      </c>
      <c r="D15" s="58" t="e">
        <f>'ūdensapg._sist._TP_prognoze'!R30</f>
        <v>#DIV/0!</v>
      </c>
    </row>
    <row r="16" spans="1:8" ht="40.5" customHeight="1">
      <c r="A16" s="7"/>
      <c r="B16" s="48" t="s">
        <v>39</v>
      </c>
      <c r="C16" s="577" t="str">
        <f>C6</f>
        <v>pārskata gada (2021.gads) 
faktiskais apjoms, m³</v>
      </c>
      <c r="D16" s="6" t="str">
        <f>D6</f>
        <v>tarifu projektā
prognozētais apjoms, m³</v>
      </c>
    </row>
    <row r="17" spans="1:11" ht="28" customHeight="1">
      <c r="A17" s="7" t="s">
        <v>40</v>
      </c>
      <c r="B17" s="50" t="s">
        <v>41</v>
      </c>
      <c r="C17" s="51">
        <f>C20+C21</f>
        <v>0</v>
      </c>
      <c r="D17" s="51">
        <f>D20+D21</f>
        <v>0</v>
      </c>
    </row>
    <row r="18" spans="1:11" ht="25.5" customHeight="1">
      <c r="A18" s="7" t="s">
        <v>42</v>
      </c>
      <c r="B18" s="50" t="s">
        <v>43</v>
      </c>
      <c r="C18" s="51">
        <f>'kanalizācijas_sist._pārsk._g.'!L30</f>
        <v>0</v>
      </c>
      <c r="D18" s="51">
        <f>kanalizācijas_sist._TP_prognoze!L30</f>
        <v>0</v>
      </c>
    </row>
    <row r="19" spans="1:11" ht="25.5" customHeight="1">
      <c r="A19" s="7" t="s">
        <v>44</v>
      </c>
      <c r="B19" s="50" t="s">
        <v>45</v>
      </c>
      <c r="C19" s="51">
        <f>C17-C18</f>
        <v>0</v>
      </c>
      <c r="D19" s="51">
        <f>D17-D18</f>
        <v>0</v>
      </c>
    </row>
    <row r="20" spans="1:11" ht="25.5" customHeight="1">
      <c r="A20" s="7" t="s">
        <v>46</v>
      </c>
      <c r="B20" s="50" t="s">
        <v>47</v>
      </c>
      <c r="C20" s="51">
        <f>'kanalizācijas_sist._pārsk._g.'!M30</f>
        <v>0</v>
      </c>
      <c r="D20" s="51">
        <f>kanalizācijas_sist._TP_prognoze!M30</f>
        <v>0</v>
      </c>
      <c r="E20" s="55"/>
    </row>
    <row r="21" spans="1:11" ht="25.5" customHeight="1">
      <c r="A21" s="7" t="s">
        <v>48</v>
      </c>
      <c r="B21" s="50" t="s">
        <v>49</v>
      </c>
      <c r="C21" s="51">
        <f>'kanalizācijas_sist._pārsk._g.'!N30</f>
        <v>0</v>
      </c>
      <c r="D21" s="51">
        <f>kanalizācijas_sist._TP_prognoze!N30</f>
        <v>0</v>
      </c>
      <c r="E21" s="55"/>
    </row>
    <row r="22" spans="1:11" ht="25.5" customHeight="1">
      <c r="A22" s="7"/>
      <c r="B22" s="53" t="s">
        <v>445</v>
      </c>
      <c r="C22" s="58" t="e">
        <f>'kanalizācijas_sist._pārsk._g.'!S30</f>
        <v>#DIV/0!</v>
      </c>
      <c r="D22" s="58" t="e">
        <f>kanalizācijas_sist._TP_prognoze!S30</f>
        <v>#DIV/0!</v>
      </c>
      <c r="H22" s="59"/>
    </row>
    <row r="23" spans="1:11" ht="25.5" customHeight="1">
      <c r="A23" s="7"/>
      <c r="B23" s="53" t="s">
        <v>16</v>
      </c>
      <c r="C23" s="58" t="e">
        <f>'kanalizācijas_sist._pārsk._g.'!R30</f>
        <v>#DIV/0!</v>
      </c>
      <c r="D23" s="58" t="e">
        <f>kanalizācijas_sist._TP_prognoze!R30</f>
        <v>#DIV/0!</v>
      </c>
      <c r="H23" s="59"/>
    </row>
    <row r="24" spans="1:11">
      <c r="H24" s="60"/>
    </row>
    <row r="25" spans="1:11">
      <c r="B25" s="31" t="s">
        <v>606</v>
      </c>
      <c r="H25" s="60"/>
    </row>
    <row r="26" spans="1:11">
      <c r="C26" s="61"/>
    </row>
    <row r="27" spans="1:11">
      <c r="B27" s="31" t="s">
        <v>51</v>
      </c>
    </row>
    <row r="28" spans="1:11">
      <c r="B28" s="42" t="s">
        <v>52</v>
      </c>
      <c r="C28" s="42"/>
      <c r="D28" s="42"/>
    </row>
    <row r="29" spans="1:11">
      <c r="B29" s="62" t="s">
        <v>53</v>
      </c>
    </row>
    <row r="30" spans="1:11" ht="6.75" customHeight="1"/>
    <row r="31" spans="1:11" s="24" customFormat="1" ht="196.5" customHeight="1">
      <c r="A31" s="63"/>
      <c r="B31" s="704" t="s">
        <v>54</v>
      </c>
      <c r="C31" s="704"/>
      <c r="D31" s="704"/>
      <c r="E31" s="64"/>
      <c r="F31" s="64"/>
      <c r="G31" s="65"/>
      <c r="H31" s="65"/>
      <c r="I31" s="65"/>
      <c r="J31" s="65"/>
      <c r="K31" s="65"/>
    </row>
  </sheetData>
  <sheetProtection algorithmName="SHA-512" hashValue="CIXiK+ARB+1/9dzm9lsJnDM7ZoMnGdCG55UBrjOBpKziT0/QcCANZB5m2LQ6rWya31c6wCS9nfZkAHCdENFWOg==" saltValue="u3JXhrm7zY2z5tFoQ8Nh0Q==" spinCount="100000" sheet="1" objects="1" scenarios="1" formatCells="0" formatColumns="0"/>
  <mergeCells count="1">
    <mergeCell ref="B31:D31"/>
  </mergeCells>
  <pageMargins left="0.75" right="0.75" top="1" bottom="1" header="0.51180555555555496" footer="0.51180555555555496"/>
  <pageSetup paperSize="9" scale="82"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I22"/>
  <sheetViews>
    <sheetView zoomScaleNormal="100" workbookViewId="0"/>
  </sheetViews>
  <sheetFormatPr defaultRowHeight="18"/>
  <cols>
    <col min="1" max="1" width="63" style="66" customWidth="1"/>
    <col min="2" max="2" width="20.453125" style="66" customWidth="1"/>
    <col min="3" max="7" width="9.1796875" style="67" customWidth="1"/>
    <col min="8" max="1025" width="8.7265625" customWidth="1"/>
  </cols>
  <sheetData>
    <row r="2" spans="1:7" s="24" customFormat="1" ht="17.25" customHeight="1">
      <c r="A2" s="68" t="s">
        <v>24</v>
      </c>
      <c r="B2" s="69" t="str">
        <f>'ūdens bilance'!C2</f>
        <v>SIA "________"</v>
      </c>
      <c r="C2" s="70"/>
      <c r="D2" s="70"/>
      <c r="E2" s="70"/>
      <c r="F2" s="70"/>
      <c r="G2" s="70"/>
    </row>
    <row r="3" spans="1:7" s="24" customFormat="1" ht="21" customHeight="1">
      <c r="A3" s="68" t="s">
        <v>26</v>
      </c>
      <c r="B3" s="69" t="str">
        <f>'ūdens bilance'!C3</f>
        <v>___________</v>
      </c>
      <c r="C3" s="70"/>
      <c r="D3" s="70"/>
      <c r="E3" s="70"/>
      <c r="F3" s="71"/>
      <c r="G3" s="70"/>
    </row>
    <row r="5" spans="1:7">
      <c r="A5" s="66" t="s">
        <v>55</v>
      </c>
    </row>
    <row r="8" spans="1:7" ht="19">
      <c r="A8" s="66" t="s">
        <v>56</v>
      </c>
      <c r="B8" s="72">
        <f>'ūdens bilance'!D13</f>
        <v>0</v>
      </c>
    </row>
    <row r="9" spans="1:7">
      <c r="B9" s="73"/>
    </row>
    <row r="10" spans="1:7" ht="19">
      <c r="A10" s="66" t="s">
        <v>57</v>
      </c>
      <c r="B10" s="74" t="e">
        <f>ROUND('4.pielikums_TP'!C59/'4.pielikums_TP'!C61,2)</f>
        <v>#VALUE!</v>
      </c>
      <c r="D10" s="75"/>
    </row>
    <row r="11" spans="1:7">
      <c r="B11" s="73"/>
    </row>
    <row r="12" spans="1:7">
      <c r="A12" s="66" t="s">
        <v>58</v>
      </c>
      <c r="B12" s="72" t="e">
        <f>ROUND(B8*B10,0)</f>
        <v>#VALUE!</v>
      </c>
    </row>
    <row r="15" spans="1:7" ht="50">
      <c r="A15" s="76" t="s">
        <v>59</v>
      </c>
    </row>
    <row r="18" spans="1:9" s="31" customFormat="1" ht="13">
      <c r="A18" s="31" t="str">
        <f>'ūdens bilance'!B25</f>
        <v>Datums: __.__.202_</v>
      </c>
      <c r="G18" s="24"/>
      <c r="H18" s="60"/>
      <c r="I18" s="60"/>
    </row>
    <row r="19" spans="1:9" s="31" customFormat="1" ht="13">
      <c r="B19" s="61"/>
      <c r="G19" s="24"/>
      <c r="H19" s="41"/>
      <c r="I19" s="41"/>
    </row>
    <row r="20" spans="1:9" s="31" customFormat="1" ht="13">
      <c r="A20" s="31" t="s">
        <v>51</v>
      </c>
      <c r="G20" s="24"/>
      <c r="H20" s="41"/>
      <c r="I20" s="41"/>
    </row>
    <row r="21" spans="1:9" s="77" customFormat="1" ht="13">
      <c r="A21" s="42" t="str">
        <f>'ūdens bilance'!B28</f>
        <v>kas tiesīga pārstāvēt Komersantu _________________________________ Vārds Uzvārds</v>
      </c>
      <c r="B21" s="42"/>
      <c r="C21" s="42"/>
      <c r="H21" s="78"/>
      <c r="I21" s="78"/>
    </row>
    <row r="22" spans="1:9" s="77" customFormat="1" ht="13">
      <c r="A22" s="79" t="s">
        <v>60</v>
      </c>
      <c r="H22" s="78"/>
      <c r="I22" s="78"/>
    </row>
  </sheetData>
  <sheetProtection algorithmName="SHA-512" hashValue="tCpi1By3X6PFCHFkplFE+Xiy7ljGHTQ3ejyp3x5Jno9sHpqXuonFFOodiO1nooK5+RXQVXXcJMZ/WfiGn/2myg==" saltValue="imacwFalCDH7Kb/bQdYGyg==" spinCount="100000" sheet="1" formatCells="0" formatColumns="0" formatRows="0"/>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J78"/>
  <sheetViews>
    <sheetView zoomScale="60" zoomScaleNormal="60" workbookViewId="0">
      <pane ySplit="8" topLeftCell="A9" activePane="bottomLeft" state="frozen"/>
      <selection pane="bottomLeft"/>
    </sheetView>
  </sheetViews>
  <sheetFormatPr defaultRowHeight="13" outlineLevelCol="1"/>
  <cols>
    <col min="1" max="1" width="6.1796875" style="80" customWidth="1"/>
    <col min="2" max="2" width="72.7265625" style="80" customWidth="1"/>
    <col min="3" max="6" width="18.26953125" style="80" customWidth="1" outlineLevel="1"/>
    <col min="7" max="7" width="9.1796875" style="24" customWidth="1" outlineLevel="1"/>
    <col min="8" max="8" width="2.81640625" style="80" customWidth="1"/>
    <col min="9" max="9" width="17.7265625" style="81" customWidth="1" outlineLevel="1"/>
    <col min="10" max="10" width="18.26953125" style="81" customWidth="1" outlineLevel="1"/>
    <col min="11" max="11" width="9.1796875" style="545" customWidth="1" outlineLevel="1"/>
    <col min="12" max="12" width="17.7265625" style="81" customWidth="1" outlineLevel="1"/>
    <col min="13" max="13" width="18.26953125" style="81" customWidth="1" outlineLevel="1"/>
    <col min="14" max="1024" width="9.1796875" style="80" customWidth="1"/>
  </cols>
  <sheetData>
    <row r="1" spans="1:1024" ht="13.5" customHeight="1">
      <c r="F1" s="82"/>
      <c r="G1" s="80"/>
    </row>
    <row r="2" spans="1:1024" ht="19.5" customHeight="1">
      <c r="B2" s="83" t="s">
        <v>24</v>
      </c>
      <c r="C2" s="43" t="str">
        <f>'ūdens bilance'!C2</f>
        <v>SIA "________"</v>
      </c>
      <c r="F2" s="84"/>
      <c r="G2" s="80"/>
    </row>
    <row r="3" spans="1:1024" ht="19.5" customHeight="1">
      <c r="B3" s="83" t="s">
        <v>26</v>
      </c>
      <c r="C3" s="43" t="str">
        <f>'ūdens bilance'!C3</f>
        <v>___________</v>
      </c>
      <c r="F3" s="85"/>
      <c r="G3" s="80"/>
    </row>
    <row r="4" spans="1:1024" ht="6" customHeight="1">
      <c r="F4" s="84"/>
      <c r="G4" s="80"/>
    </row>
    <row r="5" spans="1:1024" ht="6" customHeight="1">
      <c r="F5" s="84"/>
      <c r="G5" s="80"/>
    </row>
    <row r="6" spans="1:1024" ht="30" customHeight="1">
      <c r="A6" s="86"/>
      <c r="B6" s="705" t="s">
        <v>61</v>
      </c>
      <c r="C6" s="705"/>
      <c r="D6" s="705"/>
      <c r="E6" s="705"/>
      <c r="F6" s="705"/>
      <c r="G6" s="86"/>
      <c r="H6" s="86"/>
      <c r="I6" s="706" t="s">
        <v>62</v>
      </c>
      <c r="J6" s="706"/>
      <c r="K6" s="546"/>
      <c r="L6" s="707" t="s">
        <v>63</v>
      </c>
      <c r="M6" s="707"/>
    </row>
    <row r="7" spans="1:1024" ht="8.25" customHeight="1">
      <c r="A7" s="86"/>
      <c r="B7" s="86"/>
      <c r="C7" s="86"/>
      <c r="D7" s="86"/>
      <c r="E7" s="86"/>
      <c r="F7" s="88"/>
      <c r="G7" s="86"/>
      <c r="H7" s="86"/>
      <c r="I7" s="89"/>
      <c r="J7" s="89"/>
      <c r="K7" s="547"/>
      <c r="L7" s="89"/>
      <c r="M7" s="89"/>
    </row>
    <row r="8" spans="1:1024" ht="26">
      <c r="A8" s="90"/>
      <c r="B8" s="91" t="s">
        <v>64</v>
      </c>
      <c r="C8" s="92" t="s">
        <v>65</v>
      </c>
      <c r="D8" s="92" t="s">
        <v>66</v>
      </c>
      <c r="E8" s="92" t="s">
        <v>67</v>
      </c>
      <c r="F8" s="92" t="s">
        <v>68</v>
      </c>
      <c r="G8" s="86"/>
      <c r="H8" s="86"/>
      <c r="I8" s="92" t="s">
        <v>69</v>
      </c>
      <c r="J8" s="92" t="s">
        <v>70</v>
      </c>
      <c r="K8" s="547"/>
      <c r="L8" s="92" t="s">
        <v>69</v>
      </c>
      <c r="M8" s="92" t="s">
        <v>70</v>
      </c>
    </row>
    <row r="9" spans="1:1024" ht="14.5">
      <c r="A9" s="94"/>
      <c r="B9" s="95" t="s">
        <v>574</v>
      </c>
      <c r="C9" s="96" t="e">
        <f>C11+C18</f>
        <v>#VALUE!</v>
      </c>
      <c r="D9" s="96" t="e">
        <f t="shared" ref="D9:F9" si="0">D11+D18</f>
        <v>#VALUE!</v>
      </c>
      <c r="E9" s="96" t="e">
        <f t="shared" si="0"/>
        <v>#VALUE!</v>
      </c>
      <c r="F9" s="96" t="e">
        <f t="shared" si="0"/>
        <v>#VALUE!</v>
      </c>
      <c r="G9" s="89"/>
      <c r="H9" s="89"/>
      <c r="I9" s="96" t="e">
        <f t="shared" ref="I9" si="1">C9+D9</f>
        <v>#VALUE!</v>
      </c>
      <c r="J9" s="96" t="e">
        <f t="shared" ref="J9" si="2">E9+F9</f>
        <v>#VALUE!</v>
      </c>
      <c r="K9" s="547"/>
      <c r="L9" s="97" t="e">
        <f>I9/$I$62</f>
        <v>#VALUE!</v>
      </c>
      <c r="M9" s="97" t="e">
        <f>J9/$J$63</f>
        <v>#VALUE!</v>
      </c>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1"/>
      <c r="FZ9" s="81"/>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1"/>
      <c r="JW9" s="81"/>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1"/>
      <c r="LP9" s="81"/>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1"/>
      <c r="NI9" s="81"/>
      <c r="NJ9" s="81"/>
      <c r="NK9" s="81"/>
      <c r="NL9" s="81"/>
      <c r="NM9" s="81"/>
      <c r="NN9" s="81"/>
      <c r="NO9" s="81"/>
      <c r="NP9" s="81"/>
      <c r="NQ9" s="81"/>
      <c r="NR9" s="81"/>
      <c r="NS9" s="81"/>
      <c r="NT9" s="81"/>
      <c r="NU9" s="81"/>
      <c r="NV9" s="81"/>
      <c r="NW9" s="81"/>
      <c r="NX9" s="81"/>
      <c r="NY9" s="81"/>
      <c r="NZ9" s="81"/>
      <c r="OA9" s="81"/>
      <c r="OB9" s="81"/>
      <c r="OC9" s="81"/>
      <c r="OD9" s="81"/>
      <c r="OE9" s="81"/>
      <c r="OF9" s="81"/>
      <c r="OG9" s="81"/>
      <c r="OH9" s="81"/>
      <c r="OI9" s="81"/>
      <c r="OJ9" s="81"/>
      <c r="OK9" s="81"/>
      <c r="OL9" s="81"/>
      <c r="OM9" s="81"/>
      <c r="ON9" s="81"/>
      <c r="OO9" s="81"/>
      <c r="OP9" s="81"/>
      <c r="OQ9" s="81"/>
      <c r="OR9" s="81"/>
      <c r="OS9" s="81"/>
      <c r="OT9" s="81"/>
      <c r="OU9" s="81"/>
      <c r="OV9" s="81"/>
      <c r="OW9" s="81"/>
      <c r="OX9" s="81"/>
      <c r="OY9" s="81"/>
      <c r="OZ9" s="81"/>
      <c r="PA9" s="81"/>
      <c r="PB9" s="81"/>
      <c r="PC9" s="81"/>
      <c r="PD9" s="81"/>
      <c r="PE9" s="81"/>
      <c r="PF9" s="81"/>
      <c r="PG9" s="81"/>
      <c r="PH9" s="81"/>
      <c r="PI9" s="81"/>
      <c r="PJ9" s="81"/>
      <c r="PK9" s="81"/>
      <c r="PL9" s="81"/>
      <c r="PM9" s="81"/>
      <c r="PN9" s="81"/>
      <c r="PO9" s="81"/>
      <c r="PP9" s="81"/>
      <c r="PQ9" s="81"/>
      <c r="PR9" s="81"/>
      <c r="PS9" s="81"/>
      <c r="PT9" s="81"/>
      <c r="PU9" s="81"/>
      <c r="PV9" s="81"/>
      <c r="PW9" s="81"/>
      <c r="PX9" s="81"/>
      <c r="PY9" s="81"/>
      <c r="PZ9" s="81"/>
      <c r="QA9" s="81"/>
      <c r="QB9" s="81"/>
      <c r="QC9" s="81"/>
      <c r="QD9" s="81"/>
      <c r="QE9" s="81"/>
      <c r="QF9" s="81"/>
      <c r="QG9" s="81"/>
      <c r="QH9" s="81"/>
      <c r="QI9" s="81"/>
      <c r="QJ9" s="81"/>
      <c r="QK9" s="81"/>
      <c r="QL9" s="81"/>
      <c r="QM9" s="81"/>
      <c r="QN9" s="81"/>
      <c r="QO9" s="81"/>
      <c r="QP9" s="81"/>
      <c r="QQ9" s="81"/>
      <c r="QR9" s="81"/>
      <c r="QS9" s="81"/>
      <c r="QT9" s="81"/>
      <c r="QU9" s="81"/>
      <c r="QV9" s="81"/>
      <c r="QW9" s="81"/>
      <c r="QX9" s="81"/>
      <c r="QY9" s="81"/>
      <c r="QZ9" s="81"/>
      <c r="RA9" s="81"/>
      <c r="RB9" s="81"/>
      <c r="RC9" s="81"/>
      <c r="RD9" s="81"/>
      <c r="RE9" s="81"/>
      <c r="RF9" s="81"/>
      <c r="RG9" s="81"/>
      <c r="RH9" s="81"/>
      <c r="RI9" s="81"/>
      <c r="RJ9" s="81"/>
      <c r="RK9" s="81"/>
      <c r="RL9" s="81"/>
      <c r="RM9" s="81"/>
      <c r="RN9" s="81"/>
      <c r="RO9" s="81"/>
      <c r="RP9" s="81"/>
      <c r="RQ9" s="81"/>
      <c r="RR9" s="81"/>
      <c r="RS9" s="81"/>
      <c r="RT9" s="81"/>
      <c r="RU9" s="81"/>
      <c r="RV9" s="81"/>
      <c r="RW9" s="81"/>
      <c r="RX9" s="81"/>
      <c r="RY9" s="81"/>
      <c r="RZ9" s="81"/>
      <c r="SA9" s="81"/>
      <c r="SB9" s="81"/>
      <c r="SC9" s="81"/>
      <c r="SD9" s="81"/>
      <c r="SE9" s="81"/>
      <c r="SF9" s="81"/>
      <c r="SG9" s="81"/>
      <c r="SH9" s="81"/>
      <c r="SI9" s="81"/>
      <c r="SJ9" s="81"/>
      <c r="SK9" s="81"/>
      <c r="SL9" s="81"/>
      <c r="SM9" s="81"/>
      <c r="SN9" s="81"/>
      <c r="SO9" s="81"/>
      <c r="SP9" s="81"/>
      <c r="SQ9" s="81"/>
      <c r="SR9" s="81"/>
      <c r="SS9" s="81"/>
      <c r="ST9" s="81"/>
      <c r="SU9" s="81"/>
      <c r="SV9" s="81"/>
      <c r="SW9" s="81"/>
      <c r="SX9" s="81"/>
      <c r="SY9" s="81"/>
      <c r="SZ9" s="81"/>
      <c r="TA9" s="81"/>
      <c r="TB9" s="81"/>
      <c r="TC9" s="81"/>
      <c r="TD9" s="81"/>
      <c r="TE9" s="81"/>
      <c r="TF9" s="81"/>
      <c r="TG9" s="81"/>
      <c r="TH9" s="81"/>
      <c r="TI9" s="81"/>
      <c r="TJ9" s="81"/>
      <c r="TK9" s="81"/>
      <c r="TL9" s="81"/>
      <c r="TM9" s="81"/>
      <c r="TN9" s="81"/>
      <c r="TO9" s="81"/>
      <c r="TP9" s="81"/>
      <c r="TQ9" s="81"/>
      <c r="TR9" s="81"/>
      <c r="TS9" s="81"/>
      <c r="TT9" s="81"/>
      <c r="TU9" s="81"/>
      <c r="TV9" s="81"/>
      <c r="TW9" s="81"/>
      <c r="TX9" s="81"/>
      <c r="TY9" s="81"/>
      <c r="TZ9" s="81"/>
      <c r="UA9" s="81"/>
      <c r="UB9" s="81"/>
      <c r="UC9" s="81"/>
      <c r="UD9" s="81"/>
      <c r="UE9" s="81"/>
      <c r="UF9" s="81"/>
      <c r="UG9" s="81"/>
      <c r="UH9" s="81"/>
      <c r="UI9" s="81"/>
      <c r="UJ9" s="81"/>
      <c r="UK9" s="81"/>
      <c r="UL9" s="81"/>
      <c r="UM9" s="81"/>
      <c r="UN9" s="81"/>
      <c r="UO9" s="81"/>
      <c r="UP9" s="81"/>
      <c r="UQ9" s="81"/>
      <c r="UR9" s="81"/>
      <c r="US9" s="81"/>
      <c r="UT9" s="81"/>
      <c r="UU9" s="81"/>
      <c r="UV9" s="81"/>
      <c r="UW9" s="81"/>
      <c r="UX9" s="81"/>
      <c r="UY9" s="81"/>
      <c r="UZ9" s="81"/>
      <c r="VA9" s="81"/>
      <c r="VB9" s="81"/>
      <c r="VC9" s="81"/>
      <c r="VD9" s="81"/>
      <c r="VE9" s="81"/>
      <c r="VF9" s="81"/>
      <c r="VG9" s="81"/>
      <c r="VH9" s="81"/>
      <c r="VI9" s="81"/>
      <c r="VJ9" s="81"/>
      <c r="VK9" s="81"/>
      <c r="VL9" s="81"/>
      <c r="VM9" s="81"/>
      <c r="VN9" s="81"/>
      <c r="VO9" s="81"/>
      <c r="VP9" s="81"/>
      <c r="VQ9" s="81"/>
      <c r="VR9" s="81"/>
      <c r="VS9" s="81"/>
      <c r="VT9" s="81"/>
      <c r="VU9" s="81"/>
      <c r="VV9" s="81"/>
      <c r="VW9" s="81"/>
      <c r="VX9" s="81"/>
      <c r="VY9" s="81"/>
      <c r="VZ9" s="81"/>
      <c r="WA9" s="81"/>
      <c r="WB9" s="81"/>
      <c r="WC9" s="81"/>
      <c r="WD9" s="81"/>
      <c r="WE9" s="81"/>
      <c r="WF9" s="81"/>
      <c r="WG9" s="81"/>
      <c r="WH9" s="81"/>
      <c r="WI9" s="81"/>
      <c r="WJ9" s="81"/>
      <c r="WK9" s="81"/>
      <c r="WL9" s="81"/>
      <c r="WM9" s="81"/>
      <c r="WN9" s="81"/>
      <c r="WO9" s="81"/>
      <c r="WP9" s="81"/>
      <c r="WQ9" s="81"/>
      <c r="WR9" s="81"/>
      <c r="WS9" s="81"/>
      <c r="WT9" s="81"/>
      <c r="WU9" s="81"/>
      <c r="WV9" s="81"/>
      <c r="WW9" s="81"/>
      <c r="WX9" s="81"/>
      <c r="WY9" s="81"/>
      <c r="WZ9" s="81"/>
      <c r="XA9" s="81"/>
      <c r="XB9" s="81"/>
      <c r="XC9" s="81"/>
      <c r="XD9" s="81"/>
      <c r="XE9" s="81"/>
      <c r="XF9" s="81"/>
      <c r="XG9" s="81"/>
      <c r="XH9" s="81"/>
      <c r="XI9" s="81"/>
      <c r="XJ9" s="81"/>
      <c r="XK9" s="81"/>
      <c r="XL9" s="81"/>
      <c r="XM9" s="81"/>
      <c r="XN9" s="81"/>
      <c r="XO9" s="81"/>
      <c r="XP9" s="81"/>
      <c r="XQ9" s="81"/>
      <c r="XR9" s="81"/>
      <c r="XS9" s="81"/>
      <c r="XT9" s="81"/>
      <c r="XU9" s="81"/>
      <c r="XV9" s="81"/>
      <c r="XW9" s="81"/>
      <c r="XX9" s="81"/>
      <c r="XY9" s="81"/>
      <c r="XZ9" s="81"/>
      <c r="YA9" s="81"/>
      <c r="YB9" s="81"/>
      <c r="YC9" s="81"/>
      <c r="YD9" s="81"/>
      <c r="YE9" s="81"/>
      <c r="YF9" s="81"/>
      <c r="YG9" s="81"/>
      <c r="YH9" s="81"/>
      <c r="YI9" s="81"/>
      <c r="YJ9" s="81"/>
      <c r="YK9" s="81"/>
      <c r="YL9" s="81"/>
      <c r="YM9" s="81"/>
      <c r="YN9" s="81"/>
      <c r="YO9" s="81"/>
      <c r="YP9" s="81"/>
      <c r="YQ9" s="81"/>
      <c r="YR9" s="81"/>
      <c r="YS9" s="81"/>
      <c r="YT9" s="81"/>
      <c r="YU9" s="81"/>
      <c r="YV9" s="81"/>
      <c r="YW9" s="81"/>
      <c r="YX9" s="81"/>
      <c r="YY9" s="81"/>
      <c r="YZ9" s="81"/>
      <c r="ZA9" s="81"/>
      <c r="ZB9" s="81"/>
      <c r="ZC9" s="81"/>
      <c r="ZD9" s="81"/>
      <c r="ZE9" s="81"/>
      <c r="ZF9" s="81"/>
      <c r="ZG9" s="81"/>
      <c r="ZH9" s="81"/>
      <c r="ZI9" s="81"/>
      <c r="ZJ9" s="81"/>
      <c r="ZK9" s="81"/>
      <c r="ZL9" s="81"/>
      <c r="ZM9" s="81"/>
      <c r="ZN9" s="81"/>
      <c r="ZO9" s="81"/>
      <c r="ZP9" s="81"/>
      <c r="ZQ9" s="81"/>
      <c r="ZR9" s="81"/>
      <c r="ZS9" s="81"/>
      <c r="ZT9" s="81"/>
      <c r="ZU9" s="81"/>
      <c r="ZV9" s="81"/>
      <c r="ZW9" s="81"/>
      <c r="ZX9" s="81"/>
      <c r="ZY9" s="81"/>
      <c r="ZZ9" s="81"/>
      <c r="AAA9" s="81"/>
      <c r="AAB9" s="81"/>
      <c r="AAC9" s="81"/>
      <c r="AAD9" s="81"/>
      <c r="AAE9" s="81"/>
      <c r="AAF9" s="81"/>
      <c r="AAG9" s="81"/>
      <c r="AAH9" s="81"/>
      <c r="AAI9" s="81"/>
      <c r="AAJ9" s="81"/>
      <c r="AAK9" s="81"/>
      <c r="AAL9" s="81"/>
      <c r="AAM9" s="81"/>
      <c r="AAN9" s="81"/>
      <c r="AAO9" s="81"/>
      <c r="AAP9" s="81"/>
      <c r="AAQ9" s="81"/>
      <c r="AAR9" s="81"/>
      <c r="AAS9" s="81"/>
      <c r="AAT9" s="81"/>
      <c r="AAU9" s="81"/>
      <c r="AAV9" s="81"/>
      <c r="AAW9" s="81"/>
      <c r="AAX9" s="81"/>
      <c r="AAY9" s="81"/>
      <c r="AAZ9" s="81"/>
      <c r="ABA9" s="81"/>
      <c r="ABB9" s="81"/>
      <c r="ABC9" s="81"/>
      <c r="ABD9" s="81"/>
      <c r="ABE9" s="81"/>
      <c r="ABF9" s="81"/>
      <c r="ABG9" s="81"/>
      <c r="ABH9" s="81"/>
      <c r="ABI9" s="81"/>
      <c r="ABJ9" s="81"/>
      <c r="ABK9" s="81"/>
      <c r="ABL9" s="81"/>
      <c r="ABM9" s="81"/>
      <c r="ABN9" s="81"/>
      <c r="ABO9" s="81"/>
      <c r="ABP9" s="81"/>
      <c r="ABQ9" s="81"/>
      <c r="ABR9" s="81"/>
      <c r="ABS9" s="81"/>
      <c r="ABT9" s="81"/>
      <c r="ABU9" s="81"/>
      <c r="ABV9" s="81"/>
      <c r="ABW9" s="81"/>
      <c r="ABX9" s="81"/>
      <c r="ABY9" s="81"/>
      <c r="ABZ9" s="81"/>
      <c r="ACA9" s="81"/>
      <c r="ACB9" s="81"/>
      <c r="ACC9" s="81"/>
      <c r="ACD9" s="81"/>
      <c r="ACE9" s="81"/>
      <c r="ACF9" s="81"/>
      <c r="ACG9" s="81"/>
      <c r="ACH9" s="81"/>
      <c r="ACI9" s="81"/>
      <c r="ACJ9" s="81"/>
      <c r="ACK9" s="81"/>
      <c r="ACL9" s="81"/>
      <c r="ACM9" s="81"/>
      <c r="ACN9" s="81"/>
      <c r="ACO9" s="81"/>
      <c r="ACP9" s="81"/>
      <c r="ACQ9" s="81"/>
      <c r="ACR9" s="81"/>
      <c r="ACS9" s="81"/>
      <c r="ACT9" s="81"/>
      <c r="ACU9" s="81"/>
      <c r="ACV9" s="81"/>
      <c r="ACW9" s="81"/>
      <c r="ACX9" s="81"/>
      <c r="ACY9" s="81"/>
      <c r="ACZ9" s="81"/>
      <c r="ADA9" s="81"/>
      <c r="ADB9" s="81"/>
      <c r="ADC9" s="81"/>
      <c r="ADD9" s="81"/>
      <c r="ADE9" s="81"/>
      <c r="ADF9" s="81"/>
      <c r="ADG9" s="81"/>
      <c r="ADH9" s="81"/>
      <c r="ADI9" s="81"/>
      <c r="ADJ9" s="81"/>
      <c r="ADK9" s="81"/>
      <c r="ADL9" s="81"/>
      <c r="ADM9" s="81"/>
      <c r="ADN9" s="81"/>
      <c r="ADO9" s="81"/>
      <c r="ADP9" s="81"/>
      <c r="ADQ9" s="81"/>
      <c r="ADR9" s="81"/>
      <c r="ADS9" s="81"/>
      <c r="ADT9" s="81"/>
      <c r="ADU9" s="81"/>
      <c r="ADV9" s="81"/>
      <c r="ADW9" s="81"/>
      <c r="ADX9" s="81"/>
      <c r="ADY9" s="81"/>
      <c r="ADZ9" s="81"/>
      <c r="AEA9" s="81"/>
      <c r="AEB9" s="81"/>
      <c r="AEC9" s="81"/>
      <c r="AED9" s="81"/>
      <c r="AEE9" s="81"/>
      <c r="AEF9" s="81"/>
      <c r="AEG9" s="81"/>
      <c r="AEH9" s="81"/>
      <c r="AEI9" s="81"/>
      <c r="AEJ9" s="81"/>
      <c r="AEK9" s="81"/>
      <c r="AEL9" s="81"/>
      <c r="AEM9" s="81"/>
      <c r="AEN9" s="81"/>
      <c r="AEO9" s="81"/>
      <c r="AEP9" s="81"/>
      <c r="AEQ9" s="81"/>
      <c r="AER9" s="81"/>
      <c r="AES9" s="81"/>
      <c r="AET9" s="81"/>
      <c r="AEU9" s="81"/>
      <c r="AEV9" s="81"/>
      <c r="AEW9" s="81"/>
      <c r="AEX9" s="81"/>
      <c r="AEY9" s="81"/>
      <c r="AEZ9" s="81"/>
      <c r="AFA9" s="81"/>
      <c r="AFB9" s="81"/>
      <c r="AFC9" s="81"/>
      <c r="AFD9" s="81"/>
      <c r="AFE9" s="81"/>
      <c r="AFF9" s="81"/>
      <c r="AFG9" s="81"/>
      <c r="AFH9" s="81"/>
      <c r="AFI9" s="81"/>
      <c r="AFJ9" s="81"/>
      <c r="AFK9" s="81"/>
      <c r="AFL9" s="81"/>
      <c r="AFM9" s="81"/>
      <c r="AFN9" s="81"/>
      <c r="AFO9" s="81"/>
      <c r="AFP9" s="81"/>
      <c r="AFQ9" s="81"/>
      <c r="AFR9" s="81"/>
      <c r="AFS9" s="81"/>
      <c r="AFT9" s="81"/>
      <c r="AFU9" s="81"/>
      <c r="AFV9" s="81"/>
      <c r="AFW9" s="81"/>
      <c r="AFX9" s="81"/>
      <c r="AFY9" s="81"/>
      <c r="AFZ9" s="81"/>
      <c r="AGA9" s="81"/>
      <c r="AGB9" s="81"/>
      <c r="AGC9" s="81"/>
      <c r="AGD9" s="81"/>
      <c r="AGE9" s="81"/>
      <c r="AGF9" s="81"/>
      <c r="AGG9" s="81"/>
      <c r="AGH9" s="81"/>
      <c r="AGI9" s="81"/>
      <c r="AGJ9" s="81"/>
      <c r="AGK9" s="81"/>
      <c r="AGL9" s="81"/>
      <c r="AGM9" s="81"/>
      <c r="AGN9" s="81"/>
      <c r="AGO9" s="81"/>
      <c r="AGP9" s="81"/>
      <c r="AGQ9" s="81"/>
      <c r="AGR9" s="81"/>
      <c r="AGS9" s="81"/>
      <c r="AGT9" s="81"/>
      <c r="AGU9" s="81"/>
      <c r="AGV9" s="81"/>
      <c r="AGW9" s="81"/>
      <c r="AGX9" s="81"/>
      <c r="AGY9" s="81"/>
      <c r="AGZ9" s="81"/>
      <c r="AHA9" s="81"/>
      <c r="AHB9" s="81"/>
      <c r="AHC9" s="81"/>
      <c r="AHD9" s="81"/>
      <c r="AHE9" s="81"/>
      <c r="AHF9" s="81"/>
      <c r="AHG9" s="81"/>
      <c r="AHH9" s="81"/>
      <c r="AHI9" s="81"/>
      <c r="AHJ9" s="81"/>
      <c r="AHK9" s="81"/>
      <c r="AHL9" s="81"/>
      <c r="AHM9" s="81"/>
      <c r="AHN9" s="81"/>
      <c r="AHO9" s="81"/>
      <c r="AHP9" s="81"/>
      <c r="AHQ9" s="81"/>
      <c r="AHR9" s="81"/>
      <c r="AHS9" s="81"/>
      <c r="AHT9" s="81"/>
      <c r="AHU9" s="81"/>
      <c r="AHV9" s="81"/>
      <c r="AHW9" s="81"/>
      <c r="AHX9" s="81"/>
      <c r="AHY9" s="81"/>
      <c r="AHZ9" s="81"/>
      <c r="AIA9" s="81"/>
      <c r="AIB9" s="81"/>
      <c r="AIC9" s="81"/>
      <c r="AID9" s="81"/>
      <c r="AIE9" s="81"/>
      <c r="AIF9" s="81"/>
      <c r="AIG9" s="81"/>
      <c r="AIH9" s="81"/>
      <c r="AII9" s="81"/>
      <c r="AIJ9" s="81"/>
      <c r="AIK9" s="81"/>
      <c r="AIL9" s="81"/>
      <c r="AIM9" s="81"/>
      <c r="AIN9" s="81"/>
      <c r="AIO9" s="81"/>
      <c r="AIP9" s="81"/>
      <c r="AIQ9" s="81"/>
      <c r="AIR9" s="81"/>
      <c r="AIS9" s="81"/>
      <c r="AIT9" s="81"/>
      <c r="AIU9" s="81"/>
      <c r="AIV9" s="81"/>
      <c r="AIW9" s="81"/>
      <c r="AIX9" s="81"/>
      <c r="AIY9" s="81"/>
      <c r="AIZ9" s="81"/>
      <c r="AJA9" s="81"/>
      <c r="AJB9" s="81"/>
      <c r="AJC9" s="81"/>
      <c r="AJD9" s="81"/>
      <c r="AJE9" s="81"/>
      <c r="AJF9" s="81"/>
      <c r="AJG9" s="81"/>
      <c r="AJH9" s="81"/>
      <c r="AJI9" s="81"/>
      <c r="AJJ9" s="81"/>
      <c r="AJK9" s="81"/>
      <c r="AJL9" s="81"/>
      <c r="AJM9" s="81"/>
      <c r="AJN9" s="81"/>
      <c r="AJO9" s="81"/>
      <c r="AJP9" s="81"/>
      <c r="AJQ9" s="81"/>
      <c r="AJR9" s="81"/>
      <c r="AJS9" s="81"/>
      <c r="AJT9" s="81"/>
      <c r="AJU9" s="81"/>
      <c r="AJV9" s="81"/>
      <c r="AJW9" s="81"/>
      <c r="AJX9" s="81"/>
      <c r="AJY9" s="81"/>
      <c r="AJZ9" s="81"/>
      <c r="AKA9" s="81"/>
      <c r="AKB9" s="81"/>
      <c r="AKC9" s="81"/>
      <c r="AKD9" s="81"/>
      <c r="AKE9" s="81"/>
      <c r="AKF9" s="81"/>
      <c r="AKG9" s="81"/>
      <c r="AKH9" s="81"/>
      <c r="AKI9" s="81"/>
      <c r="AKJ9" s="81"/>
      <c r="AKK9" s="81"/>
      <c r="AKL9" s="81"/>
      <c r="AKM9" s="81"/>
      <c r="AKN9" s="81"/>
      <c r="AKO9" s="81"/>
      <c r="AKP9" s="81"/>
      <c r="AKQ9" s="81"/>
      <c r="AKR9" s="81"/>
      <c r="AKS9" s="81"/>
      <c r="AKT9" s="81"/>
      <c r="AKU9" s="81"/>
      <c r="AKV9" s="81"/>
      <c r="AKW9" s="81"/>
      <c r="AKX9" s="81"/>
      <c r="AKY9" s="81"/>
      <c r="AKZ9" s="81"/>
      <c r="ALA9" s="81"/>
      <c r="ALB9" s="81"/>
      <c r="ALC9" s="81"/>
      <c r="ALD9" s="81"/>
      <c r="ALE9" s="81"/>
      <c r="ALF9" s="81"/>
      <c r="ALG9" s="81"/>
      <c r="ALH9" s="81"/>
      <c r="ALI9" s="81"/>
      <c r="ALJ9" s="81"/>
      <c r="ALK9" s="81"/>
      <c r="ALL9" s="81"/>
      <c r="ALM9" s="81"/>
      <c r="ALN9" s="81"/>
      <c r="ALO9" s="81"/>
      <c r="ALP9" s="81"/>
      <c r="ALQ9" s="81"/>
      <c r="ALR9" s="81"/>
      <c r="ALS9" s="81"/>
      <c r="ALT9" s="81"/>
      <c r="ALU9" s="81"/>
      <c r="ALV9" s="81"/>
      <c r="ALW9" s="81"/>
      <c r="ALX9" s="81"/>
      <c r="ALY9" s="81"/>
      <c r="ALZ9" s="81"/>
      <c r="AMA9" s="81"/>
      <c r="AMB9" s="81"/>
      <c r="AMC9" s="81"/>
      <c r="AMD9" s="81"/>
      <c r="AME9" s="81"/>
      <c r="AMF9" s="81"/>
      <c r="AMG9" s="81"/>
      <c r="AMH9" s="81"/>
      <c r="AMI9" s="81"/>
      <c r="AMJ9" s="81"/>
    </row>
    <row r="10" spans="1:1024" ht="8.25" customHeight="1">
      <c r="A10" s="100"/>
      <c r="B10" s="101"/>
      <c r="C10" s="102"/>
      <c r="D10" s="102"/>
      <c r="E10" s="102"/>
      <c r="F10" s="102"/>
      <c r="G10" s="89"/>
      <c r="H10" s="89"/>
      <c r="I10" s="92"/>
      <c r="J10" s="92"/>
      <c r="K10" s="547"/>
      <c r="L10" s="92"/>
      <c r="M10" s="92"/>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1"/>
      <c r="EG10" s="81"/>
      <c r="EH10" s="81"/>
      <c r="EI10" s="81"/>
      <c r="EJ10" s="81"/>
      <c r="EK10" s="81"/>
      <c r="EL10" s="81"/>
      <c r="EM10" s="81"/>
      <c r="EN10" s="81"/>
      <c r="EO10" s="81"/>
      <c r="EP10" s="81"/>
      <c r="EQ10" s="81"/>
      <c r="ER10" s="81"/>
      <c r="ES10" s="81"/>
      <c r="ET10" s="81"/>
      <c r="EU10" s="81"/>
      <c r="EV10" s="81"/>
      <c r="EW10" s="81"/>
      <c r="EX10" s="81"/>
      <c r="EY10" s="81"/>
      <c r="EZ10" s="81"/>
      <c r="FA10" s="81"/>
      <c r="FB10" s="81"/>
      <c r="FC10" s="81"/>
      <c r="FD10" s="81"/>
      <c r="FE10" s="81"/>
      <c r="FF10" s="81"/>
      <c r="FG10" s="81"/>
      <c r="FH10" s="81"/>
      <c r="FI10" s="81"/>
      <c r="FJ10" s="81"/>
      <c r="FK10" s="81"/>
      <c r="FL10" s="81"/>
      <c r="FM10" s="81"/>
      <c r="FN10" s="81"/>
      <c r="FO10" s="81"/>
      <c r="FP10" s="81"/>
      <c r="FQ10" s="81"/>
      <c r="FR10" s="81"/>
      <c r="FS10" s="81"/>
      <c r="FT10" s="81"/>
      <c r="FU10" s="81"/>
      <c r="FV10" s="81"/>
      <c r="FW10" s="81"/>
      <c r="FX10" s="81"/>
      <c r="FY10" s="81"/>
      <c r="FZ10" s="81"/>
      <c r="GA10" s="81"/>
      <c r="GB10" s="81"/>
      <c r="GC10" s="81"/>
      <c r="GD10" s="81"/>
      <c r="GE10" s="81"/>
      <c r="GF10" s="81"/>
      <c r="GG10" s="81"/>
      <c r="GH10" s="81"/>
      <c r="GI10" s="81"/>
      <c r="GJ10" s="81"/>
      <c r="GK10" s="81"/>
      <c r="GL10" s="81"/>
      <c r="GM10" s="81"/>
      <c r="GN10" s="81"/>
      <c r="GO10" s="81"/>
      <c r="GP10" s="81"/>
      <c r="GQ10" s="81"/>
      <c r="GR10" s="81"/>
      <c r="GS10" s="81"/>
      <c r="GT10" s="81"/>
      <c r="GU10" s="81"/>
      <c r="GV10" s="81"/>
      <c r="GW10" s="81"/>
      <c r="GX10" s="81"/>
      <c r="GY10" s="81"/>
      <c r="GZ10" s="81"/>
      <c r="HA10" s="81"/>
      <c r="HB10" s="81"/>
      <c r="HC10" s="81"/>
      <c r="HD10" s="81"/>
      <c r="HE10" s="81"/>
      <c r="HF10" s="81"/>
      <c r="HG10" s="81"/>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1"/>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1"/>
      <c r="LP10" s="81"/>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1"/>
      <c r="NI10" s="81"/>
      <c r="NJ10" s="81"/>
      <c r="NK10" s="81"/>
      <c r="NL10" s="81"/>
      <c r="NM10" s="81"/>
      <c r="NN10" s="81"/>
      <c r="NO10" s="81"/>
      <c r="NP10" s="81"/>
      <c r="NQ10" s="81"/>
      <c r="NR10" s="81"/>
      <c r="NS10" s="81"/>
      <c r="NT10" s="81"/>
      <c r="NU10" s="81"/>
      <c r="NV10" s="81"/>
      <c r="NW10" s="81"/>
      <c r="NX10" s="81"/>
      <c r="NY10" s="81"/>
      <c r="NZ10" s="81"/>
      <c r="OA10" s="81"/>
      <c r="OB10" s="81"/>
      <c r="OC10" s="81"/>
      <c r="OD10" s="81"/>
      <c r="OE10" s="81"/>
      <c r="OF10" s="81"/>
      <c r="OG10" s="81"/>
      <c r="OH10" s="81"/>
      <c r="OI10" s="81"/>
      <c r="OJ10" s="81"/>
      <c r="OK10" s="81"/>
      <c r="OL10" s="81"/>
      <c r="OM10" s="81"/>
      <c r="ON10" s="81"/>
      <c r="OO10" s="81"/>
      <c r="OP10" s="81"/>
      <c r="OQ10" s="81"/>
      <c r="OR10" s="81"/>
      <c r="OS10" s="81"/>
      <c r="OT10" s="81"/>
      <c r="OU10" s="81"/>
      <c r="OV10" s="81"/>
      <c r="OW10" s="81"/>
      <c r="OX10" s="81"/>
      <c r="OY10" s="81"/>
      <c r="OZ10" s="81"/>
      <c r="PA10" s="81"/>
      <c r="PB10" s="81"/>
      <c r="PC10" s="81"/>
      <c r="PD10" s="81"/>
      <c r="PE10" s="81"/>
      <c r="PF10" s="81"/>
      <c r="PG10" s="81"/>
      <c r="PH10" s="81"/>
      <c r="PI10" s="81"/>
      <c r="PJ10" s="81"/>
      <c r="PK10" s="81"/>
      <c r="PL10" s="81"/>
      <c r="PM10" s="81"/>
      <c r="PN10" s="81"/>
      <c r="PO10" s="81"/>
      <c r="PP10" s="81"/>
      <c r="PQ10" s="81"/>
      <c r="PR10" s="81"/>
      <c r="PS10" s="81"/>
      <c r="PT10" s="81"/>
      <c r="PU10" s="81"/>
      <c r="PV10" s="81"/>
      <c r="PW10" s="81"/>
      <c r="PX10" s="81"/>
      <c r="PY10" s="81"/>
      <c r="PZ10" s="81"/>
      <c r="QA10" s="81"/>
      <c r="QB10" s="81"/>
      <c r="QC10" s="81"/>
      <c r="QD10" s="81"/>
      <c r="QE10" s="81"/>
      <c r="QF10" s="81"/>
      <c r="QG10" s="81"/>
      <c r="QH10" s="81"/>
      <c r="QI10" s="81"/>
      <c r="QJ10" s="81"/>
      <c r="QK10" s="81"/>
      <c r="QL10" s="81"/>
      <c r="QM10" s="81"/>
      <c r="QN10" s="81"/>
      <c r="QO10" s="81"/>
      <c r="QP10" s="81"/>
      <c r="QQ10" s="81"/>
      <c r="QR10" s="81"/>
      <c r="QS10" s="81"/>
      <c r="QT10" s="81"/>
      <c r="QU10" s="81"/>
      <c r="QV10" s="81"/>
      <c r="QW10" s="81"/>
      <c r="QX10" s="81"/>
      <c r="QY10" s="81"/>
      <c r="QZ10" s="81"/>
      <c r="RA10" s="81"/>
      <c r="RB10" s="81"/>
      <c r="RC10" s="81"/>
      <c r="RD10" s="81"/>
      <c r="RE10" s="81"/>
      <c r="RF10" s="81"/>
      <c r="RG10" s="81"/>
      <c r="RH10" s="81"/>
      <c r="RI10" s="81"/>
      <c r="RJ10" s="81"/>
      <c r="RK10" s="81"/>
      <c r="RL10" s="81"/>
      <c r="RM10" s="81"/>
      <c r="RN10" s="81"/>
      <c r="RO10" s="81"/>
      <c r="RP10" s="81"/>
      <c r="RQ10" s="81"/>
      <c r="RR10" s="81"/>
      <c r="RS10" s="81"/>
      <c r="RT10" s="81"/>
      <c r="RU10" s="81"/>
      <c r="RV10" s="81"/>
      <c r="RW10" s="81"/>
      <c r="RX10" s="81"/>
      <c r="RY10" s="81"/>
      <c r="RZ10" s="81"/>
      <c r="SA10" s="81"/>
      <c r="SB10" s="81"/>
      <c r="SC10" s="81"/>
      <c r="SD10" s="81"/>
      <c r="SE10" s="81"/>
      <c r="SF10" s="81"/>
      <c r="SG10" s="81"/>
      <c r="SH10" s="81"/>
      <c r="SI10" s="81"/>
      <c r="SJ10" s="81"/>
      <c r="SK10" s="81"/>
      <c r="SL10" s="81"/>
      <c r="SM10" s="81"/>
      <c r="SN10" s="81"/>
      <c r="SO10" s="81"/>
      <c r="SP10" s="81"/>
      <c r="SQ10" s="81"/>
      <c r="SR10" s="81"/>
      <c r="SS10" s="81"/>
      <c r="ST10" s="81"/>
      <c r="SU10" s="81"/>
      <c r="SV10" s="81"/>
      <c r="SW10" s="81"/>
      <c r="SX10" s="81"/>
      <c r="SY10" s="81"/>
      <c r="SZ10" s="81"/>
      <c r="TA10" s="81"/>
      <c r="TB10" s="81"/>
      <c r="TC10" s="81"/>
      <c r="TD10" s="81"/>
      <c r="TE10" s="81"/>
      <c r="TF10" s="81"/>
      <c r="TG10" s="81"/>
      <c r="TH10" s="81"/>
      <c r="TI10" s="81"/>
      <c r="TJ10" s="81"/>
      <c r="TK10" s="81"/>
      <c r="TL10" s="81"/>
      <c r="TM10" s="81"/>
      <c r="TN10" s="81"/>
      <c r="TO10" s="81"/>
      <c r="TP10" s="81"/>
      <c r="TQ10" s="81"/>
      <c r="TR10" s="81"/>
      <c r="TS10" s="81"/>
      <c r="TT10" s="81"/>
      <c r="TU10" s="81"/>
      <c r="TV10" s="81"/>
      <c r="TW10" s="81"/>
      <c r="TX10" s="81"/>
      <c r="TY10" s="81"/>
      <c r="TZ10" s="81"/>
      <c r="UA10" s="81"/>
      <c r="UB10" s="81"/>
      <c r="UC10" s="81"/>
      <c r="UD10" s="81"/>
      <c r="UE10" s="81"/>
      <c r="UF10" s="81"/>
      <c r="UG10" s="81"/>
      <c r="UH10" s="81"/>
      <c r="UI10" s="81"/>
      <c r="UJ10" s="81"/>
      <c r="UK10" s="81"/>
      <c r="UL10" s="81"/>
      <c r="UM10" s="81"/>
      <c r="UN10" s="81"/>
      <c r="UO10" s="81"/>
      <c r="UP10" s="81"/>
      <c r="UQ10" s="81"/>
      <c r="UR10" s="81"/>
      <c r="US10" s="81"/>
      <c r="UT10" s="81"/>
      <c r="UU10" s="81"/>
      <c r="UV10" s="81"/>
      <c r="UW10" s="81"/>
      <c r="UX10" s="81"/>
      <c r="UY10" s="81"/>
      <c r="UZ10" s="81"/>
      <c r="VA10" s="81"/>
      <c r="VB10" s="81"/>
      <c r="VC10" s="81"/>
      <c r="VD10" s="81"/>
      <c r="VE10" s="81"/>
      <c r="VF10" s="81"/>
      <c r="VG10" s="81"/>
      <c r="VH10" s="81"/>
      <c r="VI10" s="81"/>
      <c r="VJ10" s="81"/>
      <c r="VK10" s="81"/>
      <c r="VL10" s="81"/>
      <c r="VM10" s="81"/>
      <c r="VN10" s="81"/>
      <c r="VO10" s="81"/>
      <c r="VP10" s="81"/>
      <c r="VQ10" s="81"/>
      <c r="VR10" s="81"/>
      <c r="VS10" s="81"/>
      <c r="VT10" s="81"/>
      <c r="VU10" s="81"/>
      <c r="VV10" s="81"/>
      <c r="VW10" s="81"/>
      <c r="VX10" s="81"/>
      <c r="VY10" s="81"/>
      <c r="VZ10" s="81"/>
      <c r="WA10" s="81"/>
      <c r="WB10" s="81"/>
      <c r="WC10" s="81"/>
      <c r="WD10" s="81"/>
      <c r="WE10" s="81"/>
      <c r="WF10" s="81"/>
      <c r="WG10" s="81"/>
      <c r="WH10" s="81"/>
      <c r="WI10" s="81"/>
      <c r="WJ10" s="81"/>
      <c r="WK10" s="81"/>
      <c r="WL10" s="81"/>
      <c r="WM10" s="81"/>
      <c r="WN10" s="81"/>
      <c r="WO10" s="81"/>
      <c r="WP10" s="81"/>
      <c r="WQ10" s="81"/>
      <c r="WR10" s="81"/>
      <c r="WS10" s="81"/>
      <c r="WT10" s="81"/>
      <c r="WU10" s="81"/>
      <c r="WV10" s="81"/>
      <c r="WW10" s="81"/>
      <c r="WX10" s="81"/>
      <c r="WY10" s="81"/>
      <c r="WZ10" s="81"/>
      <c r="XA10" s="81"/>
      <c r="XB10" s="81"/>
      <c r="XC10" s="81"/>
      <c r="XD10" s="81"/>
      <c r="XE10" s="81"/>
      <c r="XF10" s="81"/>
      <c r="XG10" s="81"/>
      <c r="XH10" s="81"/>
      <c r="XI10" s="81"/>
      <c r="XJ10" s="81"/>
      <c r="XK10" s="81"/>
      <c r="XL10" s="81"/>
      <c r="XM10" s="81"/>
      <c r="XN10" s="81"/>
      <c r="XO10" s="81"/>
      <c r="XP10" s="81"/>
      <c r="XQ10" s="81"/>
      <c r="XR10" s="81"/>
      <c r="XS10" s="81"/>
      <c r="XT10" s="81"/>
      <c r="XU10" s="81"/>
      <c r="XV10" s="81"/>
      <c r="XW10" s="81"/>
      <c r="XX10" s="81"/>
      <c r="XY10" s="81"/>
      <c r="XZ10" s="81"/>
      <c r="YA10" s="81"/>
      <c r="YB10" s="81"/>
      <c r="YC10" s="81"/>
      <c r="YD10" s="81"/>
      <c r="YE10" s="81"/>
      <c r="YF10" s="81"/>
      <c r="YG10" s="81"/>
      <c r="YH10" s="81"/>
      <c r="YI10" s="81"/>
      <c r="YJ10" s="81"/>
      <c r="YK10" s="81"/>
      <c r="YL10" s="81"/>
      <c r="YM10" s="81"/>
      <c r="YN10" s="81"/>
      <c r="YO10" s="81"/>
      <c r="YP10" s="81"/>
      <c r="YQ10" s="81"/>
      <c r="YR10" s="81"/>
      <c r="YS10" s="81"/>
      <c r="YT10" s="81"/>
      <c r="YU10" s="81"/>
      <c r="YV10" s="81"/>
      <c r="YW10" s="81"/>
      <c r="YX10" s="81"/>
      <c r="YY10" s="81"/>
      <c r="YZ10" s="81"/>
      <c r="ZA10" s="81"/>
      <c r="ZB10" s="81"/>
      <c r="ZC10" s="81"/>
      <c r="ZD10" s="81"/>
      <c r="ZE10" s="81"/>
      <c r="ZF10" s="81"/>
      <c r="ZG10" s="81"/>
      <c r="ZH10" s="81"/>
      <c r="ZI10" s="81"/>
      <c r="ZJ10" s="81"/>
      <c r="ZK10" s="81"/>
      <c r="ZL10" s="81"/>
      <c r="ZM10" s="81"/>
      <c r="ZN10" s="81"/>
      <c r="ZO10" s="81"/>
      <c r="ZP10" s="81"/>
      <c r="ZQ10" s="81"/>
      <c r="ZR10" s="81"/>
      <c r="ZS10" s="81"/>
      <c r="ZT10" s="81"/>
      <c r="ZU10" s="81"/>
      <c r="ZV10" s="81"/>
      <c r="ZW10" s="81"/>
      <c r="ZX10" s="81"/>
      <c r="ZY10" s="81"/>
      <c r="ZZ10" s="81"/>
      <c r="AAA10" s="81"/>
      <c r="AAB10" s="81"/>
      <c r="AAC10" s="81"/>
      <c r="AAD10" s="81"/>
      <c r="AAE10" s="81"/>
      <c r="AAF10" s="81"/>
      <c r="AAG10" s="81"/>
      <c r="AAH10" s="81"/>
      <c r="AAI10" s="81"/>
      <c r="AAJ10" s="81"/>
      <c r="AAK10" s="81"/>
      <c r="AAL10" s="81"/>
      <c r="AAM10" s="81"/>
      <c r="AAN10" s="81"/>
      <c r="AAO10" s="81"/>
      <c r="AAP10" s="81"/>
      <c r="AAQ10" s="81"/>
      <c r="AAR10" s="81"/>
      <c r="AAS10" s="81"/>
      <c r="AAT10" s="81"/>
      <c r="AAU10" s="81"/>
      <c r="AAV10" s="81"/>
      <c r="AAW10" s="81"/>
      <c r="AAX10" s="81"/>
      <c r="AAY10" s="81"/>
      <c r="AAZ10" s="81"/>
      <c r="ABA10" s="81"/>
      <c r="ABB10" s="81"/>
      <c r="ABC10" s="81"/>
      <c r="ABD10" s="81"/>
      <c r="ABE10" s="81"/>
      <c r="ABF10" s="81"/>
      <c r="ABG10" s="81"/>
      <c r="ABH10" s="81"/>
      <c r="ABI10" s="81"/>
      <c r="ABJ10" s="81"/>
      <c r="ABK10" s="81"/>
      <c r="ABL10" s="81"/>
      <c r="ABM10" s="81"/>
      <c r="ABN10" s="81"/>
      <c r="ABO10" s="81"/>
      <c r="ABP10" s="81"/>
      <c r="ABQ10" s="81"/>
      <c r="ABR10" s="81"/>
      <c r="ABS10" s="81"/>
      <c r="ABT10" s="81"/>
      <c r="ABU10" s="81"/>
      <c r="ABV10" s="81"/>
      <c r="ABW10" s="81"/>
      <c r="ABX10" s="81"/>
      <c r="ABY10" s="81"/>
      <c r="ABZ10" s="81"/>
      <c r="ACA10" s="81"/>
      <c r="ACB10" s="81"/>
      <c r="ACC10" s="81"/>
      <c r="ACD10" s="81"/>
      <c r="ACE10" s="81"/>
      <c r="ACF10" s="81"/>
      <c r="ACG10" s="81"/>
      <c r="ACH10" s="81"/>
      <c r="ACI10" s="81"/>
      <c r="ACJ10" s="81"/>
      <c r="ACK10" s="81"/>
      <c r="ACL10" s="81"/>
      <c r="ACM10" s="81"/>
      <c r="ACN10" s="81"/>
      <c r="ACO10" s="81"/>
      <c r="ACP10" s="81"/>
      <c r="ACQ10" s="81"/>
      <c r="ACR10" s="81"/>
      <c r="ACS10" s="81"/>
      <c r="ACT10" s="81"/>
      <c r="ACU10" s="81"/>
      <c r="ACV10" s="81"/>
      <c r="ACW10" s="81"/>
      <c r="ACX10" s="81"/>
      <c r="ACY10" s="81"/>
      <c r="ACZ10" s="81"/>
      <c r="ADA10" s="81"/>
      <c r="ADB10" s="81"/>
      <c r="ADC10" s="81"/>
      <c r="ADD10" s="81"/>
      <c r="ADE10" s="81"/>
      <c r="ADF10" s="81"/>
      <c r="ADG10" s="81"/>
      <c r="ADH10" s="81"/>
      <c r="ADI10" s="81"/>
      <c r="ADJ10" s="81"/>
      <c r="ADK10" s="81"/>
      <c r="ADL10" s="81"/>
      <c r="ADM10" s="81"/>
      <c r="ADN10" s="81"/>
      <c r="ADO10" s="81"/>
      <c r="ADP10" s="81"/>
      <c r="ADQ10" s="81"/>
      <c r="ADR10" s="81"/>
      <c r="ADS10" s="81"/>
      <c r="ADT10" s="81"/>
      <c r="ADU10" s="81"/>
      <c r="ADV10" s="81"/>
      <c r="ADW10" s="81"/>
      <c r="ADX10" s="81"/>
      <c r="ADY10" s="81"/>
      <c r="ADZ10" s="81"/>
      <c r="AEA10" s="81"/>
      <c r="AEB10" s="81"/>
      <c r="AEC10" s="81"/>
      <c r="AED10" s="81"/>
      <c r="AEE10" s="81"/>
      <c r="AEF10" s="81"/>
      <c r="AEG10" s="81"/>
      <c r="AEH10" s="81"/>
      <c r="AEI10" s="81"/>
      <c r="AEJ10" s="81"/>
      <c r="AEK10" s="81"/>
      <c r="AEL10" s="81"/>
      <c r="AEM10" s="81"/>
      <c r="AEN10" s="81"/>
      <c r="AEO10" s="81"/>
      <c r="AEP10" s="81"/>
      <c r="AEQ10" s="81"/>
      <c r="AER10" s="81"/>
      <c r="AES10" s="81"/>
      <c r="AET10" s="81"/>
      <c r="AEU10" s="81"/>
      <c r="AEV10" s="81"/>
      <c r="AEW10" s="81"/>
      <c r="AEX10" s="81"/>
      <c r="AEY10" s="81"/>
      <c r="AEZ10" s="81"/>
      <c r="AFA10" s="81"/>
      <c r="AFB10" s="81"/>
      <c r="AFC10" s="81"/>
      <c r="AFD10" s="81"/>
      <c r="AFE10" s="81"/>
      <c r="AFF10" s="81"/>
      <c r="AFG10" s="81"/>
      <c r="AFH10" s="81"/>
      <c r="AFI10" s="81"/>
      <c r="AFJ10" s="81"/>
      <c r="AFK10" s="81"/>
      <c r="AFL10" s="81"/>
      <c r="AFM10" s="81"/>
      <c r="AFN10" s="81"/>
      <c r="AFO10" s="81"/>
      <c r="AFP10" s="81"/>
      <c r="AFQ10" s="81"/>
      <c r="AFR10" s="81"/>
      <c r="AFS10" s="81"/>
      <c r="AFT10" s="81"/>
      <c r="AFU10" s="81"/>
      <c r="AFV10" s="81"/>
      <c r="AFW10" s="81"/>
      <c r="AFX10" s="81"/>
      <c r="AFY10" s="81"/>
      <c r="AFZ10" s="81"/>
      <c r="AGA10" s="81"/>
      <c r="AGB10" s="81"/>
      <c r="AGC10" s="81"/>
      <c r="AGD10" s="81"/>
      <c r="AGE10" s="81"/>
      <c r="AGF10" s="81"/>
      <c r="AGG10" s="81"/>
      <c r="AGH10" s="81"/>
      <c r="AGI10" s="81"/>
      <c r="AGJ10" s="81"/>
      <c r="AGK10" s="81"/>
      <c r="AGL10" s="81"/>
      <c r="AGM10" s="81"/>
      <c r="AGN10" s="81"/>
      <c r="AGO10" s="81"/>
      <c r="AGP10" s="81"/>
      <c r="AGQ10" s="81"/>
      <c r="AGR10" s="81"/>
      <c r="AGS10" s="81"/>
      <c r="AGT10" s="81"/>
      <c r="AGU10" s="81"/>
      <c r="AGV10" s="81"/>
      <c r="AGW10" s="81"/>
      <c r="AGX10" s="81"/>
      <c r="AGY10" s="81"/>
      <c r="AGZ10" s="81"/>
      <c r="AHA10" s="81"/>
      <c r="AHB10" s="81"/>
      <c r="AHC10" s="81"/>
      <c r="AHD10" s="81"/>
      <c r="AHE10" s="81"/>
      <c r="AHF10" s="81"/>
      <c r="AHG10" s="81"/>
      <c r="AHH10" s="81"/>
      <c r="AHI10" s="81"/>
      <c r="AHJ10" s="81"/>
      <c r="AHK10" s="81"/>
      <c r="AHL10" s="81"/>
      <c r="AHM10" s="81"/>
      <c r="AHN10" s="81"/>
      <c r="AHO10" s="81"/>
      <c r="AHP10" s="81"/>
      <c r="AHQ10" s="81"/>
      <c r="AHR10" s="81"/>
      <c r="AHS10" s="81"/>
      <c r="AHT10" s="81"/>
      <c r="AHU10" s="81"/>
      <c r="AHV10" s="81"/>
      <c r="AHW10" s="81"/>
      <c r="AHX10" s="81"/>
      <c r="AHY10" s="81"/>
      <c r="AHZ10" s="81"/>
      <c r="AIA10" s="81"/>
      <c r="AIB10" s="81"/>
      <c r="AIC10" s="81"/>
      <c r="AID10" s="81"/>
      <c r="AIE10" s="81"/>
      <c r="AIF10" s="81"/>
      <c r="AIG10" s="81"/>
      <c r="AIH10" s="81"/>
      <c r="AII10" s="81"/>
      <c r="AIJ10" s="81"/>
      <c r="AIK10" s="81"/>
      <c r="AIL10" s="81"/>
      <c r="AIM10" s="81"/>
      <c r="AIN10" s="81"/>
      <c r="AIO10" s="81"/>
      <c r="AIP10" s="81"/>
      <c r="AIQ10" s="81"/>
      <c r="AIR10" s="81"/>
      <c r="AIS10" s="81"/>
      <c r="AIT10" s="81"/>
      <c r="AIU10" s="81"/>
      <c r="AIV10" s="81"/>
      <c r="AIW10" s="81"/>
      <c r="AIX10" s="81"/>
      <c r="AIY10" s="81"/>
      <c r="AIZ10" s="81"/>
      <c r="AJA10" s="81"/>
      <c r="AJB10" s="81"/>
      <c r="AJC10" s="81"/>
      <c r="AJD10" s="81"/>
      <c r="AJE10" s="81"/>
      <c r="AJF10" s="81"/>
      <c r="AJG10" s="81"/>
      <c r="AJH10" s="81"/>
      <c r="AJI10" s="81"/>
      <c r="AJJ10" s="81"/>
      <c r="AJK10" s="81"/>
      <c r="AJL10" s="81"/>
      <c r="AJM10" s="81"/>
      <c r="AJN10" s="81"/>
      <c r="AJO10" s="81"/>
      <c r="AJP10" s="81"/>
      <c r="AJQ10" s="81"/>
      <c r="AJR10" s="81"/>
      <c r="AJS10" s="81"/>
      <c r="AJT10" s="81"/>
      <c r="AJU10" s="81"/>
      <c r="AJV10" s="81"/>
      <c r="AJW10" s="81"/>
      <c r="AJX10" s="81"/>
      <c r="AJY10" s="81"/>
      <c r="AJZ10" s="81"/>
      <c r="AKA10" s="81"/>
      <c r="AKB10" s="81"/>
      <c r="AKC10" s="81"/>
      <c r="AKD10" s="81"/>
      <c r="AKE10" s="81"/>
      <c r="AKF10" s="81"/>
      <c r="AKG10" s="81"/>
      <c r="AKH10" s="81"/>
      <c r="AKI10" s="81"/>
      <c r="AKJ10" s="81"/>
      <c r="AKK10" s="81"/>
      <c r="AKL10" s="81"/>
      <c r="AKM10" s="81"/>
      <c r="AKN10" s="81"/>
      <c r="AKO10" s="81"/>
      <c r="AKP10" s="81"/>
      <c r="AKQ10" s="81"/>
      <c r="AKR10" s="81"/>
      <c r="AKS10" s="81"/>
      <c r="AKT10" s="81"/>
      <c r="AKU10" s="81"/>
      <c r="AKV10" s="81"/>
      <c r="AKW10" s="81"/>
      <c r="AKX10" s="81"/>
      <c r="AKY10" s="81"/>
      <c r="AKZ10" s="81"/>
      <c r="ALA10" s="81"/>
      <c r="ALB10" s="81"/>
      <c r="ALC10" s="81"/>
      <c r="ALD10" s="81"/>
      <c r="ALE10" s="81"/>
      <c r="ALF10" s="81"/>
      <c r="ALG10" s="81"/>
      <c r="ALH10" s="81"/>
      <c r="ALI10" s="81"/>
      <c r="ALJ10" s="81"/>
      <c r="ALK10" s="81"/>
      <c r="ALL10" s="81"/>
      <c r="ALM10" s="81"/>
      <c r="ALN10" s="81"/>
      <c r="ALO10" s="81"/>
      <c r="ALP10" s="81"/>
      <c r="ALQ10" s="81"/>
      <c r="ALR10" s="81"/>
      <c r="ALS10" s="81"/>
      <c r="ALT10" s="81"/>
      <c r="ALU10" s="81"/>
      <c r="ALV10" s="81"/>
      <c r="ALW10" s="81"/>
      <c r="ALX10" s="81"/>
      <c r="ALY10" s="81"/>
      <c r="ALZ10" s="81"/>
      <c r="AMA10" s="81"/>
      <c r="AMB10" s="81"/>
      <c r="AMC10" s="81"/>
      <c r="AMD10" s="81"/>
      <c r="AME10" s="81"/>
      <c r="AMF10" s="81"/>
      <c r="AMG10" s="81"/>
      <c r="AMH10" s="81"/>
      <c r="AMI10" s="81"/>
      <c r="AMJ10" s="81"/>
    </row>
    <row r="11" spans="1:1024" ht="14.5">
      <c r="A11" s="94" t="s">
        <v>71</v>
      </c>
      <c r="B11" s="95" t="s">
        <v>72</v>
      </c>
      <c r="C11" s="96">
        <f>C12+C16</f>
        <v>0</v>
      </c>
      <c r="D11" s="96">
        <f>D12+D16</f>
        <v>0</v>
      </c>
      <c r="E11" s="96">
        <f>E12+E16</f>
        <v>0</v>
      </c>
      <c r="F11" s="96">
        <f>F12+F16</f>
        <v>0</v>
      </c>
      <c r="G11" s="86"/>
      <c r="H11" s="86"/>
      <c r="I11" s="96">
        <f t="shared" ref="I11:I16" si="3">C11+D11</f>
        <v>0</v>
      </c>
      <c r="J11" s="96">
        <f t="shared" ref="J11:J16" si="4">E11+F11</f>
        <v>0</v>
      </c>
      <c r="K11" s="547"/>
      <c r="L11" s="97" t="e">
        <f t="shared" ref="L11:L16" si="5">I11/$I$62</f>
        <v>#DIV/0!</v>
      </c>
      <c r="M11" s="97" t="e">
        <f t="shared" ref="M11:M16" si="6">J11/$J$63</f>
        <v>#DIV/0!</v>
      </c>
    </row>
    <row r="12" spans="1:1024" ht="17.25" customHeight="1">
      <c r="A12" s="94" t="s">
        <v>73</v>
      </c>
      <c r="B12" s="98" t="s">
        <v>74</v>
      </c>
      <c r="C12" s="96">
        <f>SUM(C13:C15)</f>
        <v>0</v>
      </c>
      <c r="D12" s="96">
        <f>SUM(D13:D15)</f>
        <v>0</v>
      </c>
      <c r="E12" s="96">
        <f>SUM(E13:E15)</f>
        <v>0</v>
      </c>
      <c r="F12" s="96">
        <f>SUM(F13:F15)</f>
        <v>0</v>
      </c>
      <c r="G12" s="86"/>
      <c r="H12" s="86"/>
      <c r="I12" s="96">
        <f t="shared" si="3"/>
        <v>0</v>
      </c>
      <c r="J12" s="96">
        <f t="shared" si="4"/>
        <v>0</v>
      </c>
      <c r="K12" s="547"/>
      <c r="L12" s="97" t="e">
        <f t="shared" si="5"/>
        <v>#DIV/0!</v>
      </c>
      <c r="M12" s="97" t="e">
        <f t="shared" si="6"/>
        <v>#DIV/0!</v>
      </c>
    </row>
    <row r="13" spans="1:1024" ht="17.25" customHeight="1">
      <c r="A13" s="94" t="s">
        <v>75</v>
      </c>
      <c r="B13" s="99" t="s">
        <v>76</v>
      </c>
      <c r="C13" s="9">
        <f>PL_noliet_KOPSAVILKUMS!C7</f>
        <v>0</v>
      </c>
      <c r="D13" s="9">
        <f>PL_noliet_KOPSAVILKUMS!D7</f>
        <v>0</v>
      </c>
      <c r="E13" s="9">
        <f>PL_noliet_KOPSAVILKUMS!E7</f>
        <v>0</v>
      </c>
      <c r="F13" s="9">
        <f>PL_noliet_KOPSAVILKUMS!F7</f>
        <v>0</v>
      </c>
      <c r="G13" s="86"/>
      <c r="H13" s="86"/>
      <c r="I13" s="96">
        <f t="shared" si="3"/>
        <v>0</v>
      </c>
      <c r="J13" s="96">
        <f t="shared" si="4"/>
        <v>0</v>
      </c>
      <c r="K13" s="547"/>
      <c r="L13" s="97" t="e">
        <f t="shared" si="5"/>
        <v>#DIV/0!</v>
      </c>
      <c r="M13" s="97" t="e">
        <f t="shared" si="6"/>
        <v>#DIV/0!</v>
      </c>
    </row>
    <row r="14" spans="1:1024" ht="17.25" customHeight="1">
      <c r="A14" s="94" t="s">
        <v>77</v>
      </c>
      <c r="B14" s="99" t="s">
        <v>78</v>
      </c>
      <c r="C14" s="9">
        <f>PL_noliet_KOPSAVILKUMS!C8</f>
        <v>0</v>
      </c>
      <c r="D14" s="9">
        <f>PL_noliet_KOPSAVILKUMS!D8</f>
        <v>0</v>
      </c>
      <c r="E14" s="9">
        <f>PL_noliet_KOPSAVILKUMS!E8</f>
        <v>0</v>
      </c>
      <c r="F14" s="9">
        <f>PL_noliet_KOPSAVILKUMS!F8</f>
        <v>0</v>
      </c>
      <c r="G14" s="86"/>
      <c r="H14" s="86"/>
      <c r="I14" s="96">
        <f t="shared" si="3"/>
        <v>0</v>
      </c>
      <c r="J14" s="96">
        <f t="shared" si="4"/>
        <v>0</v>
      </c>
      <c r="K14" s="547"/>
      <c r="L14" s="97" t="e">
        <f t="shared" si="5"/>
        <v>#DIV/0!</v>
      </c>
      <c r="M14" s="97" t="e">
        <f t="shared" si="6"/>
        <v>#DIV/0!</v>
      </c>
    </row>
    <row r="15" spans="1:1024" ht="17.25" customHeight="1">
      <c r="A15" s="94" t="s">
        <v>79</v>
      </c>
      <c r="B15" s="99" t="s">
        <v>80</v>
      </c>
      <c r="C15" s="9">
        <f>PL_noliet_KOPSAVILKUMS!C9</f>
        <v>0</v>
      </c>
      <c r="D15" s="9">
        <f>PL_noliet_KOPSAVILKUMS!D9</f>
        <v>0</v>
      </c>
      <c r="E15" s="9">
        <f>PL_noliet_KOPSAVILKUMS!E9</f>
        <v>0</v>
      </c>
      <c r="F15" s="9">
        <f>PL_noliet_KOPSAVILKUMS!F9</f>
        <v>0</v>
      </c>
      <c r="G15" s="86"/>
      <c r="H15" s="86"/>
      <c r="I15" s="96">
        <f t="shared" si="3"/>
        <v>0</v>
      </c>
      <c r="J15" s="96">
        <f t="shared" si="4"/>
        <v>0</v>
      </c>
      <c r="K15" s="547"/>
      <c r="L15" s="97" t="e">
        <f t="shared" si="5"/>
        <v>#DIV/0!</v>
      </c>
      <c r="M15" s="97" t="e">
        <f t="shared" si="6"/>
        <v>#DIV/0!</v>
      </c>
    </row>
    <row r="16" spans="1:1024" ht="17.25" customHeight="1">
      <c r="A16" s="94" t="s">
        <v>81</v>
      </c>
      <c r="B16" s="98" t="s">
        <v>82</v>
      </c>
      <c r="C16" s="96">
        <f>PL_noliet_KOPSAVILKUMS!C10</f>
        <v>0</v>
      </c>
      <c r="D16" s="96">
        <f>PL_noliet_KOPSAVILKUMS!D10</f>
        <v>0</v>
      </c>
      <c r="E16" s="96">
        <f>PL_noliet_KOPSAVILKUMS!E10</f>
        <v>0</v>
      </c>
      <c r="F16" s="96">
        <f>PL_noliet_KOPSAVILKUMS!F10</f>
        <v>0</v>
      </c>
      <c r="G16" s="86"/>
      <c r="H16" s="86"/>
      <c r="I16" s="96">
        <f t="shared" si="3"/>
        <v>0</v>
      </c>
      <c r="J16" s="96">
        <f t="shared" si="4"/>
        <v>0</v>
      </c>
      <c r="K16" s="547"/>
      <c r="L16" s="97" t="e">
        <f t="shared" si="5"/>
        <v>#DIV/0!</v>
      </c>
      <c r="M16" s="97" t="e">
        <f t="shared" si="6"/>
        <v>#DIV/0!</v>
      </c>
    </row>
    <row r="17" spans="1:1024" ht="6" customHeight="1">
      <c r="A17" s="100"/>
      <c r="B17" s="101"/>
      <c r="C17" s="102"/>
      <c r="D17" s="102"/>
      <c r="E17" s="102"/>
      <c r="F17" s="103"/>
      <c r="G17" s="86"/>
      <c r="H17" s="86"/>
      <c r="I17" s="104"/>
      <c r="J17" s="104"/>
      <c r="K17" s="547"/>
      <c r="L17" s="105"/>
      <c r="M17" s="105"/>
    </row>
    <row r="18" spans="1:1024" ht="20.25" customHeight="1">
      <c r="A18" s="100">
        <v>2</v>
      </c>
      <c r="B18" s="98" t="s">
        <v>573</v>
      </c>
      <c r="C18" s="96" t="e">
        <f>'Kapitāla atdeve'!C19</f>
        <v>#VALUE!</v>
      </c>
      <c r="D18" s="96" t="e">
        <f>'Kapitāla atdeve'!D19</f>
        <v>#VALUE!</v>
      </c>
      <c r="E18" s="96" t="e">
        <f>'Kapitāla atdeve'!E19</f>
        <v>#VALUE!</v>
      </c>
      <c r="F18" s="96" t="e">
        <f>'Kapitāla atdeve'!F19</f>
        <v>#VALUE!</v>
      </c>
      <c r="G18" s="89"/>
      <c r="H18" s="89"/>
      <c r="I18" s="96" t="e">
        <f t="shared" ref="I18" si="7">C18+D18</f>
        <v>#VALUE!</v>
      </c>
      <c r="J18" s="96" t="e">
        <f t="shared" ref="J18" si="8">E18+F18</f>
        <v>#VALUE!</v>
      </c>
      <c r="K18" s="547"/>
      <c r="L18" s="105"/>
      <c r="M18" s="105"/>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c r="JF18" s="81"/>
      <c r="JG18" s="81"/>
      <c r="JH18" s="81"/>
      <c r="JI18" s="81"/>
      <c r="JJ18" s="81"/>
      <c r="JK18" s="81"/>
      <c r="JL18" s="81"/>
      <c r="JM18" s="81"/>
      <c r="JN18" s="81"/>
      <c r="JO18" s="81"/>
      <c r="JP18" s="81"/>
      <c r="JQ18" s="81"/>
      <c r="JR18" s="81"/>
      <c r="JS18" s="81"/>
      <c r="JT18" s="81"/>
      <c r="JU18" s="81"/>
      <c r="JV18" s="81"/>
      <c r="JW18" s="81"/>
      <c r="JX18" s="81"/>
      <c r="JY18" s="81"/>
      <c r="JZ18" s="81"/>
      <c r="KA18" s="81"/>
      <c r="KB18" s="81"/>
      <c r="KC18" s="81"/>
      <c r="KD18" s="81"/>
      <c r="KE18" s="81"/>
      <c r="KF18" s="81"/>
      <c r="KG18" s="81"/>
      <c r="KH18" s="81"/>
      <c r="KI18" s="81"/>
      <c r="KJ18" s="81"/>
      <c r="KK18" s="81"/>
      <c r="KL18" s="81"/>
      <c r="KM18" s="81"/>
      <c r="KN18" s="81"/>
      <c r="KO18" s="81"/>
      <c r="KP18" s="81"/>
      <c r="KQ18" s="81"/>
      <c r="KR18" s="81"/>
      <c r="KS18" s="81"/>
      <c r="KT18" s="81"/>
      <c r="KU18" s="81"/>
      <c r="KV18" s="81"/>
      <c r="KW18" s="81"/>
      <c r="KX18" s="81"/>
      <c r="KY18" s="81"/>
      <c r="KZ18" s="81"/>
      <c r="LA18" s="81"/>
      <c r="LB18" s="81"/>
      <c r="LC18" s="81"/>
      <c r="LD18" s="81"/>
      <c r="LE18" s="81"/>
      <c r="LF18" s="81"/>
      <c r="LG18" s="81"/>
      <c r="LH18" s="81"/>
      <c r="LI18" s="81"/>
      <c r="LJ18" s="81"/>
      <c r="LK18" s="81"/>
      <c r="LL18" s="81"/>
      <c r="LM18" s="81"/>
      <c r="LN18" s="81"/>
      <c r="LO18" s="81"/>
      <c r="LP18" s="81"/>
      <c r="LQ18" s="81"/>
      <c r="LR18" s="81"/>
      <c r="LS18" s="81"/>
      <c r="LT18" s="81"/>
      <c r="LU18" s="81"/>
      <c r="LV18" s="81"/>
      <c r="LW18" s="81"/>
      <c r="LX18" s="81"/>
      <c r="LY18" s="81"/>
      <c r="LZ18" s="81"/>
      <c r="MA18" s="81"/>
      <c r="MB18" s="81"/>
      <c r="MC18" s="81"/>
      <c r="MD18" s="81"/>
      <c r="ME18" s="81"/>
      <c r="MF18" s="81"/>
      <c r="MG18" s="81"/>
      <c r="MH18" s="81"/>
      <c r="MI18" s="81"/>
      <c r="MJ18" s="81"/>
      <c r="MK18" s="81"/>
      <c r="ML18" s="81"/>
      <c r="MM18" s="81"/>
      <c r="MN18" s="81"/>
      <c r="MO18" s="81"/>
      <c r="MP18" s="81"/>
      <c r="MQ18" s="81"/>
      <c r="MR18" s="81"/>
      <c r="MS18" s="81"/>
      <c r="MT18" s="81"/>
      <c r="MU18" s="81"/>
      <c r="MV18" s="81"/>
      <c r="MW18" s="81"/>
      <c r="MX18" s="81"/>
      <c r="MY18" s="81"/>
      <c r="MZ18" s="81"/>
      <c r="NA18" s="81"/>
      <c r="NB18" s="81"/>
      <c r="NC18" s="81"/>
      <c r="ND18" s="81"/>
      <c r="NE18" s="81"/>
      <c r="NF18" s="81"/>
      <c r="NG18" s="81"/>
      <c r="NH18" s="81"/>
      <c r="NI18" s="81"/>
      <c r="NJ18" s="81"/>
      <c r="NK18" s="81"/>
      <c r="NL18" s="81"/>
      <c r="NM18" s="81"/>
      <c r="NN18" s="81"/>
      <c r="NO18" s="81"/>
      <c r="NP18" s="81"/>
      <c r="NQ18" s="81"/>
      <c r="NR18" s="81"/>
      <c r="NS18" s="81"/>
      <c r="NT18" s="81"/>
      <c r="NU18" s="81"/>
      <c r="NV18" s="81"/>
      <c r="NW18" s="81"/>
      <c r="NX18" s="81"/>
      <c r="NY18" s="81"/>
      <c r="NZ18" s="81"/>
      <c r="OA18" s="81"/>
      <c r="OB18" s="81"/>
      <c r="OC18" s="81"/>
      <c r="OD18" s="81"/>
      <c r="OE18" s="81"/>
      <c r="OF18" s="81"/>
      <c r="OG18" s="81"/>
      <c r="OH18" s="81"/>
      <c r="OI18" s="81"/>
      <c r="OJ18" s="81"/>
      <c r="OK18" s="81"/>
      <c r="OL18" s="81"/>
      <c r="OM18" s="81"/>
      <c r="ON18" s="81"/>
      <c r="OO18" s="81"/>
      <c r="OP18" s="81"/>
      <c r="OQ18" s="81"/>
      <c r="OR18" s="81"/>
      <c r="OS18" s="81"/>
      <c r="OT18" s="81"/>
      <c r="OU18" s="81"/>
      <c r="OV18" s="81"/>
      <c r="OW18" s="81"/>
      <c r="OX18" s="81"/>
      <c r="OY18" s="81"/>
      <c r="OZ18" s="81"/>
      <c r="PA18" s="81"/>
      <c r="PB18" s="81"/>
      <c r="PC18" s="81"/>
      <c r="PD18" s="81"/>
      <c r="PE18" s="81"/>
      <c r="PF18" s="81"/>
      <c r="PG18" s="81"/>
      <c r="PH18" s="81"/>
      <c r="PI18" s="81"/>
      <c r="PJ18" s="81"/>
      <c r="PK18" s="81"/>
      <c r="PL18" s="81"/>
      <c r="PM18" s="81"/>
      <c r="PN18" s="81"/>
      <c r="PO18" s="81"/>
      <c r="PP18" s="81"/>
      <c r="PQ18" s="81"/>
      <c r="PR18" s="81"/>
      <c r="PS18" s="81"/>
      <c r="PT18" s="81"/>
      <c r="PU18" s="81"/>
      <c r="PV18" s="81"/>
      <c r="PW18" s="81"/>
      <c r="PX18" s="81"/>
      <c r="PY18" s="81"/>
      <c r="PZ18" s="81"/>
      <c r="QA18" s="81"/>
      <c r="QB18" s="81"/>
      <c r="QC18" s="81"/>
      <c r="QD18" s="81"/>
      <c r="QE18" s="81"/>
      <c r="QF18" s="81"/>
      <c r="QG18" s="81"/>
      <c r="QH18" s="81"/>
      <c r="QI18" s="81"/>
      <c r="QJ18" s="81"/>
      <c r="QK18" s="81"/>
      <c r="QL18" s="81"/>
      <c r="QM18" s="81"/>
      <c r="QN18" s="81"/>
      <c r="QO18" s="81"/>
      <c r="QP18" s="81"/>
      <c r="QQ18" s="81"/>
      <c r="QR18" s="81"/>
      <c r="QS18" s="81"/>
      <c r="QT18" s="81"/>
      <c r="QU18" s="81"/>
      <c r="QV18" s="81"/>
      <c r="QW18" s="81"/>
      <c r="QX18" s="81"/>
      <c r="QY18" s="81"/>
      <c r="QZ18" s="81"/>
      <c r="RA18" s="81"/>
      <c r="RB18" s="81"/>
      <c r="RC18" s="81"/>
      <c r="RD18" s="81"/>
      <c r="RE18" s="81"/>
      <c r="RF18" s="81"/>
      <c r="RG18" s="81"/>
      <c r="RH18" s="81"/>
      <c r="RI18" s="81"/>
      <c r="RJ18" s="81"/>
      <c r="RK18" s="81"/>
      <c r="RL18" s="81"/>
      <c r="RM18" s="81"/>
      <c r="RN18" s="81"/>
      <c r="RO18" s="81"/>
      <c r="RP18" s="81"/>
      <c r="RQ18" s="81"/>
      <c r="RR18" s="81"/>
      <c r="RS18" s="81"/>
      <c r="RT18" s="81"/>
      <c r="RU18" s="81"/>
      <c r="RV18" s="81"/>
      <c r="RW18" s="81"/>
      <c r="RX18" s="81"/>
      <c r="RY18" s="81"/>
      <c r="RZ18" s="81"/>
      <c r="SA18" s="81"/>
      <c r="SB18" s="81"/>
      <c r="SC18" s="81"/>
      <c r="SD18" s="81"/>
      <c r="SE18" s="81"/>
      <c r="SF18" s="81"/>
      <c r="SG18" s="81"/>
      <c r="SH18" s="81"/>
      <c r="SI18" s="81"/>
      <c r="SJ18" s="81"/>
      <c r="SK18" s="81"/>
      <c r="SL18" s="81"/>
      <c r="SM18" s="81"/>
      <c r="SN18" s="81"/>
      <c r="SO18" s="81"/>
      <c r="SP18" s="81"/>
      <c r="SQ18" s="81"/>
      <c r="SR18" s="81"/>
      <c r="SS18" s="81"/>
      <c r="ST18" s="81"/>
      <c r="SU18" s="81"/>
      <c r="SV18" s="81"/>
      <c r="SW18" s="81"/>
      <c r="SX18" s="81"/>
      <c r="SY18" s="81"/>
      <c r="SZ18" s="81"/>
      <c r="TA18" s="81"/>
      <c r="TB18" s="81"/>
      <c r="TC18" s="81"/>
      <c r="TD18" s="81"/>
      <c r="TE18" s="81"/>
      <c r="TF18" s="81"/>
      <c r="TG18" s="81"/>
      <c r="TH18" s="81"/>
      <c r="TI18" s="81"/>
      <c r="TJ18" s="81"/>
      <c r="TK18" s="81"/>
      <c r="TL18" s="81"/>
      <c r="TM18" s="81"/>
      <c r="TN18" s="81"/>
      <c r="TO18" s="81"/>
      <c r="TP18" s="81"/>
      <c r="TQ18" s="81"/>
      <c r="TR18" s="81"/>
      <c r="TS18" s="81"/>
      <c r="TT18" s="81"/>
      <c r="TU18" s="81"/>
      <c r="TV18" s="81"/>
      <c r="TW18" s="81"/>
      <c r="TX18" s="81"/>
      <c r="TY18" s="81"/>
      <c r="TZ18" s="81"/>
      <c r="UA18" s="81"/>
      <c r="UB18" s="81"/>
      <c r="UC18" s="81"/>
      <c r="UD18" s="81"/>
      <c r="UE18" s="81"/>
      <c r="UF18" s="81"/>
      <c r="UG18" s="81"/>
      <c r="UH18" s="81"/>
      <c r="UI18" s="81"/>
      <c r="UJ18" s="81"/>
      <c r="UK18" s="81"/>
      <c r="UL18" s="81"/>
      <c r="UM18" s="81"/>
      <c r="UN18" s="81"/>
      <c r="UO18" s="81"/>
      <c r="UP18" s="81"/>
      <c r="UQ18" s="81"/>
      <c r="UR18" s="81"/>
      <c r="US18" s="81"/>
      <c r="UT18" s="81"/>
      <c r="UU18" s="81"/>
      <c r="UV18" s="81"/>
      <c r="UW18" s="81"/>
      <c r="UX18" s="81"/>
      <c r="UY18" s="81"/>
      <c r="UZ18" s="81"/>
      <c r="VA18" s="81"/>
      <c r="VB18" s="81"/>
      <c r="VC18" s="81"/>
      <c r="VD18" s="81"/>
      <c r="VE18" s="81"/>
      <c r="VF18" s="81"/>
      <c r="VG18" s="81"/>
      <c r="VH18" s="81"/>
      <c r="VI18" s="81"/>
      <c r="VJ18" s="81"/>
      <c r="VK18" s="81"/>
      <c r="VL18" s="81"/>
      <c r="VM18" s="81"/>
      <c r="VN18" s="81"/>
      <c r="VO18" s="81"/>
      <c r="VP18" s="81"/>
      <c r="VQ18" s="81"/>
      <c r="VR18" s="81"/>
      <c r="VS18" s="81"/>
      <c r="VT18" s="81"/>
      <c r="VU18" s="81"/>
      <c r="VV18" s="81"/>
      <c r="VW18" s="81"/>
      <c r="VX18" s="81"/>
      <c r="VY18" s="81"/>
      <c r="VZ18" s="81"/>
      <c r="WA18" s="81"/>
      <c r="WB18" s="81"/>
      <c r="WC18" s="81"/>
      <c r="WD18" s="81"/>
      <c r="WE18" s="81"/>
      <c r="WF18" s="81"/>
      <c r="WG18" s="81"/>
      <c r="WH18" s="81"/>
      <c r="WI18" s="81"/>
      <c r="WJ18" s="81"/>
      <c r="WK18" s="81"/>
      <c r="WL18" s="81"/>
      <c r="WM18" s="81"/>
      <c r="WN18" s="81"/>
      <c r="WO18" s="81"/>
      <c r="WP18" s="81"/>
      <c r="WQ18" s="81"/>
      <c r="WR18" s="81"/>
      <c r="WS18" s="81"/>
      <c r="WT18" s="81"/>
      <c r="WU18" s="81"/>
      <c r="WV18" s="81"/>
      <c r="WW18" s="81"/>
      <c r="WX18" s="81"/>
      <c r="WY18" s="81"/>
      <c r="WZ18" s="81"/>
      <c r="XA18" s="81"/>
      <c r="XB18" s="81"/>
      <c r="XC18" s="81"/>
      <c r="XD18" s="81"/>
      <c r="XE18" s="81"/>
      <c r="XF18" s="81"/>
      <c r="XG18" s="81"/>
      <c r="XH18" s="81"/>
      <c r="XI18" s="81"/>
      <c r="XJ18" s="81"/>
      <c r="XK18" s="81"/>
      <c r="XL18" s="81"/>
      <c r="XM18" s="81"/>
      <c r="XN18" s="81"/>
      <c r="XO18" s="81"/>
      <c r="XP18" s="81"/>
      <c r="XQ18" s="81"/>
      <c r="XR18" s="81"/>
      <c r="XS18" s="81"/>
      <c r="XT18" s="81"/>
      <c r="XU18" s="81"/>
      <c r="XV18" s="81"/>
      <c r="XW18" s="81"/>
      <c r="XX18" s="81"/>
      <c r="XY18" s="81"/>
      <c r="XZ18" s="81"/>
      <c r="YA18" s="81"/>
      <c r="YB18" s="81"/>
      <c r="YC18" s="81"/>
      <c r="YD18" s="81"/>
      <c r="YE18" s="81"/>
      <c r="YF18" s="81"/>
      <c r="YG18" s="81"/>
      <c r="YH18" s="81"/>
      <c r="YI18" s="81"/>
      <c r="YJ18" s="81"/>
      <c r="YK18" s="81"/>
      <c r="YL18" s="81"/>
      <c r="YM18" s="81"/>
      <c r="YN18" s="81"/>
      <c r="YO18" s="81"/>
      <c r="YP18" s="81"/>
      <c r="YQ18" s="81"/>
      <c r="YR18" s="81"/>
      <c r="YS18" s="81"/>
      <c r="YT18" s="81"/>
      <c r="YU18" s="81"/>
      <c r="YV18" s="81"/>
      <c r="YW18" s="81"/>
      <c r="YX18" s="81"/>
      <c r="YY18" s="81"/>
      <c r="YZ18" s="81"/>
      <c r="ZA18" s="81"/>
      <c r="ZB18" s="81"/>
      <c r="ZC18" s="81"/>
      <c r="ZD18" s="81"/>
      <c r="ZE18" s="81"/>
      <c r="ZF18" s="81"/>
      <c r="ZG18" s="81"/>
      <c r="ZH18" s="81"/>
      <c r="ZI18" s="81"/>
      <c r="ZJ18" s="81"/>
      <c r="ZK18" s="81"/>
      <c r="ZL18" s="81"/>
      <c r="ZM18" s="81"/>
      <c r="ZN18" s="81"/>
      <c r="ZO18" s="81"/>
      <c r="ZP18" s="81"/>
      <c r="ZQ18" s="81"/>
      <c r="ZR18" s="81"/>
      <c r="ZS18" s="81"/>
      <c r="ZT18" s="81"/>
      <c r="ZU18" s="81"/>
      <c r="ZV18" s="81"/>
      <c r="ZW18" s="81"/>
      <c r="ZX18" s="81"/>
      <c r="ZY18" s="81"/>
      <c r="ZZ18" s="81"/>
      <c r="AAA18" s="81"/>
      <c r="AAB18" s="81"/>
      <c r="AAC18" s="81"/>
      <c r="AAD18" s="81"/>
      <c r="AAE18" s="81"/>
      <c r="AAF18" s="81"/>
      <c r="AAG18" s="81"/>
      <c r="AAH18" s="81"/>
      <c r="AAI18" s="81"/>
      <c r="AAJ18" s="81"/>
      <c r="AAK18" s="81"/>
      <c r="AAL18" s="81"/>
      <c r="AAM18" s="81"/>
      <c r="AAN18" s="81"/>
      <c r="AAO18" s="81"/>
      <c r="AAP18" s="81"/>
      <c r="AAQ18" s="81"/>
      <c r="AAR18" s="81"/>
      <c r="AAS18" s="81"/>
      <c r="AAT18" s="81"/>
      <c r="AAU18" s="81"/>
      <c r="AAV18" s="81"/>
      <c r="AAW18" s="81"/>
      <c r="AAX18" s="81"/>
      <c r="AAY18" s="81"/>
      <c r="AAZ18" s="81"/>
      <c r="ABA18" s="81"/>
      <c r="ABB18" s="81"/>
      <c r="ABC18" s="81"/>
      <c r="ABD18" s="81"/>
      <c r="ABE18" s="81"/>
      <c r="ABF18" s="81"/>
      <c r="ABG18" s="81"/>
      <c r="ABH18" s="81"/>
      <c r="ABI18" s="81"/>
      <c r="ABJ18" s="81"/>
      <c r="ABK18" s="81"/>
      <c r="ABL18" s="81"/>
      <c r="ABM18" s="81"/>
      <c r="ABN18" s="81"/>
      <c r="ABO18" s="81"/>
      <c r="ABP18" s="81"/>
      <c r="ABQ18" s="81"/>
      <c r="ABR18" s="81"/>
      <c r="ABS18" s="81"/>
      <c r="ABT18" s="81"/>
      <c r="ABU18" s="81"/>
      <c r="ABV18" s="81"/>
      <c r="ABW18" s="81"/>
      <c r="ABX18" s="81"/>
      <c r="ABY18" s="81"/>
      <c r="ABZ18" s="81"/>
      <c r="ACA18" s="81"/>
      <c r="ACB18" s="81"/>
      <c r="ACC18" s="81"/>
      <c r="ACD18" s="81"/>
      <c r="ACE18" s="81"/>
      <c r="ACF18" s="81"/>
      <c r="ACG18" s="81"/>
      <c r="ACH18" s="81"/>
      <c r="ACI18" s="81"/>
      <c r="ACJ18" s="81"/>
      <c r="ACK18" s="81"/>
      <c r="ACL18" s="81"/>
      <c r="ACM18" s="81"/>
      <c r="ACN18" s="81"/>
      <c r="ACO18" s="81"/>
      <c r="ACP18" s="81"/>
      <c r="ACQ18" s="81"/>
      <c r="ACR18" s="81"/>
      <c r="ACS18" s="81"/>
      <c r="ACT18" s="81"/>
      <c r="ACU18" s="81"/>
      <c r="ACV18" s="81"/>
      <c r="ACW18" s="81"/>
      <c r="ACX18" s="81"/>
      <c r="ACY18" s="81"/>
      <c r="ACZ18" s="81"/>
      <c r="ADA18" s="81"/>
      <c r="ADB18" s="81"/>
      <c r="ADC18" s="81"/>
      <c r="ADD18" s="81"/>
      <c r="ADE18" s="81"/>
      <c r="ADF18" s="81"/>
      <c r="ADG18" s="81"/>
      <c r="ADH18" s="81"/>
      <c r="ADI18" s="81"/>
      <c r="ADJ18" s="81"/>
      <c r="ADK18" s="81"/>
      <c r="ADL18" s="81"/>
      <c r="ADM18" s="81"/>
      <c r="ADN18" s="81"/>
      <c r="ADO18" s="81"/>
      <c r="ADP18" s="81"/>
      <c r="ADQ18" s="81"/>
      <c r="ADR18" s="81"/>
      <c r="ADS18" s="81"/>
      <c r="ADT18" s="81"/>
      <c r="ADU18" s="81"/>
      <c r="ADV18" s="81"/>
      <c r="ADW18" s="81"/>
      <c r="ADX18" s="81"/>
      <c r="ADY18" s="81"/>
      <c r="ADZ18" s="81"/>
      <c r="AEA18" s="81"/>
      <c r="AEB18" s="81"/>
      <c r="AEC18" s="81"/>
      <c r="AED18" s="81"/>
      <c r="AEE18" s="81"/>
      <c r="AEF18" s="81"/>
      <c r="AEG18" s="81"/>
      <c r="AEH18" s="81"/>
      <c r="AEI18" s="81"/>
      <c r="AEJ18" s="81"/>
      <c r="AEK18" s="81"/>
      <c r="AEL18" s="81"/>
      <c r="AEM18" s="81"/>
      <c r="AEN18" s="81"/>
      <c r="AEO18" s="81"/>
      <c r="AEP18" s="81"/>
      <c r="AEQ18" s="81"/>
      <c r="AER18" s="81"/>
      <c r="AES18" s="81"/>
      <c r="AET18" s="81"/>
      <c r="AEU18" s="81"/>
      <c r="AEV18" s="81"/>
      <c r="AEW18" s="81"/>
      <c r="AEX18" s="81"/>
      <c r="AEY18" s="81"/>
      <c r="AEZ18" s="81"/>
      <c r="AFA18" s="81"/>
      <c r="AFB18" s="81"/>
      <c r="AFC18" s="81"/>
      <c r="AFD18" s="81"/>
      <c r="AFE18" s="81"/>
      <c r="AFF18" s="81"/>
      <c r="AFG18" s="81"/>
      <c r="AFH18" s="81"/>
      <c r="AFI18" s="81"/>
      <c r="AFJ18" s="81"/>
      <c r="AFK18" s="81"/>
      <c r="AFL18" s="81"/>
      <c r="AFM18" s="81"/>
      <c r="AFN18" s="81"/>
      <c r="AFO18" s="81"/>
      <c r="AFP18" s="81"/>
      <c r="AFQ18" s="81"/>
      <c r="AFR18" s="81"/>
      <c r="AFS18" s="81"/>
      <c r="AFT18" s="81"/>
      <c r="AFU18" s="81"/>
      <c r="AFV18" s="81"/>
      <c r="AFW18" s="81"/>
      <c r="AFX18" s="81"/>
      <c r="AFY18" s="81"/>
      <c r="AFZ18" s="81"/>
      <c r="AGA18" s="81"/>
      <c r="AGB18" s="81"/>
      <c r="AGC18" s="81"/>
      <c r="AGD18" s="81"/>
      <c r="AGE18" s="81"/>
      <c r="AGF18" s="81"/>
      <c r="AGG18" s="81"/>
      <c r="AGH18" s="81"/>
      <c r="AGI18" s="81"/>
      <c r="AGJ18" s="81"/>
      <c r="AGK18" s="81"/>
      <c r="AGL18" s="81"/>
      <c r="AGM18" s="81"/>
      <c r="AGN18" s="81"/>
      <c r="AGO18" s="81"/>
      <c r="AGP18" s="81"/>
      <c r="AGQ18" s="81"/>
      <c r="AGR18" s="81"/>
      <c r="AGS18" s="81"/>
      <c r="AGT18" s="81"/>
      <c r="AGU18" s="81"/>
      <c r="AGV18" s="81"/>
      <c r="AGW18" s="81"/>
      <c r="AGX18" s="81"/>
      <c r="AGY18" s="81"/>
      <c r="AGZ18" s="81"/>
      <c r="AHA18" s="81"/>
      <c r="AHB18" s="81"/>
      <c r="AHC18" s="81"/>
      <c r="AHD18" s="81"/>
      <c r="AHE18" s="81"/>
      <c r="AHF18" s="81"/>
      <c r="AHG18" s="81"/>
      <c r="AHH18" s="81"/>
      <c r="AHI18" s="81"/>
      <c r="AHJ18" s="81"/>
      <c r="AHK18" s="81"/>
      <c r="AHL18" s="81"/>
      <c r="AHM18" s="81"/>
      <c r="AHN18" s="81"/>
      <c r="AHO18" s="81"/>
      <c r="AHP18" s="81"/>
      <c r="AHQ18" s="81"/>
      <c r="AHR18" s="81"/>
      <c r="AHS18" s="81"/>
      <c r="AHT18" s="81"/>
      <c r="AHU18" s="81"/>
      <c r="AHV18" s="81"/>
      <c r="AHW18" s="81"/>
      <c r="AHX18" s="81"/>
      <c r="AHY18" s="81"/>
      <c r="AHZ18" s="81"/>
      <c r="AIA18" s="81"/>
      <c r="AIB18" s="81"/>
      <c r="AIC18" s="81"/>
      <c r="AID18" s="81"/>
      <c r="AIE18" s="81"/>
      <c r="AIF18" s="81"/>
      <c r="AIG18" s="81"/>
      <c r="AIH18" s="81"/>
      <c r="AII18" s="81"/>
      <c r="AIJ18" s="81"/>
      <c r="AIK18" s="81"/>
      <c r="AIL18" s="81"/>
      <c r="AIM18" s="81"/>
      <c r="AIN18" s="81"/>
      <c r="AIO18" s="81"/>
      <c r="AIP18" s="81"/>
      <c r="AIQ18" s="81"/>
      <c r="AIR18" s="81"/>
      <c r="AIS18" s="81"/>
      <c r="AIT18" s="81"/>
      <c r="AIU18" s="81"/>
      <c r="AIV18" s="81"/>
      <c r="AIW18" s="81"/>
      <c r="AIX18" s="81"/>
      <c r="AIY18" s="81"/>
      <c r="AIZ18" s="81"/>
      <c r="AJA18" s="81"/>
      <c r="AJB18" s="81"/>
      <c r="AJC18" s="81"/>
      <c r="AJD18" s="81"/>
      <c r="AJE18" s="81"/>
      <c r="AJF18" s="81"/>
      <c r="AJG18" s="81"/>
      <c r="AJH18" s="81"/>
      <c r="AJI18" s="81"/>
      <c r="AJJ18" s="81"/>
      <c r="AJK18" s="81"/>
      <c r="AJL18" s="81"/>
      <c r="AJM18" s="81"/>
      <c r="AJN18" s="81"/>
      <c r="AJO18" s="81"/>
      <c r="AJP18" s="81"/>
      <c r="AJQ18" s="81"/>
      <c r="AJR18" s="81"/>
      <c r="AJS18" s="81"/>
      <c r="AJT18" s="81"/>
      <c r="AJU18" s="81"/>
      <c r="AJV18" s="81"/>
      <c r="AJW18" s="81"/>
      <c r="AJX18" s="81"/>
      <c r="AJY18" s="81"/>
      <c r="AJZ18" s="81"/>
      <c r="AKA18" s="81"/>
      <c r="AKB18" s="81"/>
      <c r="AKC18" s="81"/>
      <c r="AKD18" s="81"/>
      <c r="AKE18" s="81"/>
      <c r="AKF18" s="81"/>
      <c r="AKG18" s="81"/>
      <c r="AKH18" s="81"/>
      <c r="AKI18" s="81"/>
      <c r="AKJ18" s="81"/>
      <c r="AKK18" s="81"/>
      <c r="AKL18" s="81"/>
      <c r="AKM18" s="81"/>
      <c r="AKN18" s="81"/>
      <c r="AKO18" s="81"/>
      <c r="AKP18" s="81"/>
      <c r="AKQ18" s="81"/>
      <c r="AKR18" s="81"/>
      <c r="AKS18" s="81"/>
      <c r="AKT18" s="81"/>
      <c r="AKU18" s="81"/>
      <c r="AKV18" s="81"/>
      <c r="AKW18" s="81"/>
      <c r="AKX18" s="81"/>
      <c r="AKY18" s="81"/>
      <c r="AKZ18" s="81"/>
      <c r="ALA18" s="81"/>
      <c r="ALB18" s="81"/>
      <c r="ALC18" s="81"/>
      <c r="ALD18" s="81"/>
      <c r="ALE18" s="81"/>
      <c r="ALF18" s="81"/>
      <c r="ALG18" s="81"/>
      <c r="ALH18" s="81"/>
      <c r="ALI18" s="81"/>
      <c r="ALJ18" s="81"/>
      <c r="ALK18" s="81"/>
      <c r="ALL18" s="81"/>
      <c r="ALM18" s="81"/>
      <c r="ALN18" s="81"/>
      <c r="ALO18" s="81"/>
      <c r="ALP18" s="81"/>
      <c r="ALQ18" s="81"/>
      <c r="ALR18" s="81"/>
      <c r="ALS18" s="81"/>
      <c r="ALT18" s="81"/>
      <c r="ALU18" s="81"/>
      <c r="ALV18" s="81"/>
      <c r="ALW18" s="81"/>
      <c r="ALX18" s="81"/>
      <c r="ALY18" s="81"/>
      <c r="ALZ18" s="81"/>
      <c r="AMA18" s="81"/>
      <c r="AMB18" s="81"/>
      <c r="AMC18" s="81"/>
      <c r="AMD18" s="81"/>
      <c r="AME18" s="81"/>
      <c r="AMF18" s="81"/>
      <c r="AMG18" s="81"/>
      <c r="AMH18" s="81"/>
      <c r="AMI18" s="81"/>
      <c r="AMJ18" s="81"/>
    </row>
    <row r="19" spans="1:1024" ht="6.75" customHeight="1">
      <c r="A19" s="100"/>
      <c r="B19" s="98"/>
      <c r="C19" s="102"/>
      <c r="D19" s="102"/>
      <c r="E19" s="102"/>
      <c r="F19" s="103"/>
      <c r="G19" s="89"/>
      <c r="H19" s="89"/>
      <c r="I19" s="104"/>
      <c r="J19" s="104"/>
      <c r="K19" s="547"/>
      <c r="L19" s="105"/>
      <c r="M19" s="105"/>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c r="IW19" s="81"/>
      <c r="IX19" s="81"/>
      <c r="IY19" s="81"/>
      <c r="IZ19" s="81"/>
      <c r="JA19" s="81"/>
      <c r="JB19" s="81"/>
      <c r="JC19" s="81"/>
      <c r="JD19" s="81"/>
      <c r="JE19" s="81"/>
      <c r="JF19" s="81"/>
      <c r="JG19" s="81"/>
      <c r="JH19" s="81"/>
      <c r="JI19" s="81"/>
      <c r="JJ19" s="81"/>
      <c r="JK19" s="81"/>
      <c r="JL19" s="81"/>
      <c r="JM19" s="81"/>
      <c r="JN19" s="81"/>
      <c r="JO19" s="81"/>
      <c r="JP19" s="81"/>
      <c r="JQ19" s="81"/>
      <c r="JR19" s="81"/>
      <c r="JS19" s="81"/>
      <c r="JT19" s="81"/>
      <c r="JU19" s="81"/>
      <c r="JV19" s="81"/>
      <c r="JW19" s="81"/>
      <c r="JX19" s="81"/>
      <c r="JY19" s="81"/>
      <c r="JZ19" s="81"/>
      <c r="KA19" s="81"/>
      <c r="KB19" s="81"/>
      <c r="KC19" s="81"/>
      <c r="KD19" s="81"/>
      <c r="KE19" s="81"/>
      <c r="KF19" s="81"/>
      <c r="KG19" s="81"/>
      <c r="KH19" s="81"/>
      <c r="KI19" s="81"/>
      <c r="KJ19" s="81"/>
      <c r="KK19" s="81"/>
      <c r="KL19" s="81"/>
      <c r="KM19" s="81"/>
      <c r="KN19" s="81"/>
      <c r="KO19" s="81"/>
      <c r="KP19" s="81"/>
      <c r="KQ19" s="81"/>
      <c r="KR19" s="81"/>
      <c r="KS19" s="81"/>
      <c r="KT19" s="81"/>
      <c r="KU19" s="81"/>
      <c r="KV19" s="81"/>
      <c r="KW19" s="81"/>
      <c r="KX19" s="81"/>
      <c r="KY19" s="81"/>
      <c r="KZ19" s="81"/>
      <c r="LA19" s="81"/>
      <c r="LB19" s="81"/>
      <c r="LC19" s="81"/>
      <c r="LD19" s="81"/>
      <c r="LE19" s="81"/>
      <c r="LF19" s="81"/>
      <c r="LG19" s="81"/>
      <c r="LH19" s="81"/>
      <c r="LI19" s="81"/>
      <c r="LJ19" s="81"/>
      <c r="LK19" s="81"/>
      <c r="LL19" s="81"/>
      <c r="LM19" s="81"/>
      <c r="LN19" s="81"/>
      <c r="LO19" s="81"/>
      <c r="LP19" s="81"/>
      <c r="LQ19" s="81"/>
      <c r="LR19" s="81"/>
      <c r="LS19" s="81"/>
      <c r="LT19" s="81"/>
      <c r="LU19" s="81"/>
      <c r="LV19" s="81"/>
      <c r="LW19" s="81"/>
      <c r="LX19" s="81"/>
      <c r="LY19" s="81"/>
      <c r="LZ19" s="81"/>
      <c r="MA19" s="81"/>
      <c r="MB19" s="81"/>
      <c r="MC19" s="81"/>
      <c r="MD19" s="81"/>
      <c r="ME19" s="81"/>
      <c r="MF19" s="81"/>
      <c r="MG19" s="81"/>
      <c r="MH19" s="81"/>
      <c r="MI19" s="81"/>
      <c r="MJ19" s="81"/>
      <c r="MK19" s="81"/>
      <c r="ML19" s="81"/>
      <c r="MM19" s="81"/>
      <c r="MN19" s="81"/>
      <c r="MO19" s="81"/>
      <c r="MP19" s="81"/>
      <c r="MQ19" s="81"/>
      <c r="MR19" s="81"/>
      <c r="MS19" s="81"/>
      <c r="MT19" s="81"/>
      <c r="MU19" s="81"/>
      <c r="MV19" s="81"/>
      <c r="MW19" s="81"/>
      <c r="MX19" s="81"/>
      <c r="MY19" s="81"/>
      <c r="MZ19" s="81"/>
      <c r="NA19" s="81"/>
      <c r="NB19" s="81"/>
      <c r="NC19" s="81"/>
      <c r="ND19" s="81"/>
      <c r="NE19" s="81"/>
      <c r="NF19" s="81"/>
      <c r="NG19" s="81"/>
      <c r="NH19" s="81"/>
      <c r="NI19" s="81"/>
      <c r="NJ19" s="81"/>
      <c r="NK19" s="81"/>
      <c r="NL19" s="81"/>
      <c r="NM19" s="81"/>
      <c r="NN19" s="81"/>
      <c r="NO19" s="81"/>
      <c r="NP19" s="81"/>
      <c r="NQ19" s="81"/>
      <c r="NR19" s="81"/>
      <c r="NS19" s="81"/>
      <c r="NT19" s="81"/>
      <c r="NU19" s="81"/>
      <c r="NV19" s="81"/>
      <c r="NW19" s="81"/>
      <c r="NX19" s="81"/>
      <c r="NY19" s="81"/>
      <c r="NZ19" s="81"/>
      <c r="OA19" s="81"/>
      <c r="OB19" s="81"/>
      <c r="OC19" s="81"/>
      <c r="OD19" s="81"/>
      <c r="OE19" s="81"/>
      <c r="OF19" s="81"/>
      <c r="OG19" s="81"/>
      <c r="OH19" s="81"/>
      <c r="OI19" s="81"/>
      <c r="OJ19" s="81"/>
      <c r="OK19" s="81"/>
      <c r="OL19" s="81"/>
      <c r="OM19" s="81"/>
      <c r="ON19" s="81"/>
      <c r="OO19" s="81"/>
      <c r="OP19" s="81"/>
      <c r="OQ19" s="81"/>
      <c r="OR19" s="81"/>
      <c r="OS19" s="81"/>
      <c r="OT19" s="81"/>
      <c r="OU19" s="81"/>
      <c r="OV19" s="81"/>
      <c r="OW19" s="81"/>
      <c r="OX19" s="81"/>
      <c r="OY19" s="81"/>
      <c r="OZ19" s="81"/>
      <c r="PA19" s="81"/>
      <c r="PB19" s="81"/>
      <c r="PC19" s="81"/>
      <c r="PD19" s="81"/>
      <c r="PE19" s="81"/>
      <c r="PF19" s="81"/>
      <c r="PG19" s="81"/>
      <c r="PH19" s="81"/>
      <c r="PI19" s="81"/>
      <c r="PJ19" s="81"/>
      <c r="PK19" s="81"/>
      <c r="PL19" s="81"/>
      <c r="PM19" s="81"/>
      <c r="PN19" s="81"/>
      <c r="PO19" s="81"/>
      <c r="PP19" s="81"/>
      <c r="PQ19" s="81"/>
      <c r="PR19" s="81"/>
      <c r="PS19" s="81"/>
      <c r="PT19" s="81"/>
      <c r="PU19" s="81"/>
      <c r="PV19" s="81"/>
      <c r="PW19" s="81"/>
      <c r="PX19" s="81"/>
      <c r="PY19" s="81"/>
      <c r="PZ19" s="81"/>
      <c r="QA19" s="81"/>
      <c r="QB19" s="81"/>
      <c r="QC19" s="81"/>
      <c r="QD19" s="81"/>
      <c r="QE19" s="81"/>
      <c r="QF19" s="81"/>
      <c r="QG19" s="81"/>
      <c r="QH19" s="81"/>
      <c r="QI19" s="81"/>
      <c r="QJ19" s="81"/>
      <c r="QK19" s="81"/>
      <c r="QL19" s="81"/>
      <c r="QM19" s="81"/>
      <c r="QN19" s="81"/>
      <c r="QO19" s="81"/>
      <c r="QP19" s="81"/>
      <c r="QQ19" s="81"/>
      <c r="QR19" s="81"/>
      <c r="QS19" s="81"/>
      <c r="QT19" s="81"/>
      <c r="QU19" s="81"/>
      <c r="QV19" s="81"/>
      <c r="QW19" s="81"/>
      <c r="QX19" s="81"/>
      <c r="QY19" s="81"/>
      <c r="QZ19" s="81"/>
      <c r="RA19" s="81"/>
      <c r="RB19" s="81"/>
      <c r="RC19" s="81"/>
      <c r="RD19" s="81"/>
      <c r="RE19" s="81"/>
      <c r="RF19" s="81"/>
      <c r="RG19" s="81"/>
      <c r="RH19" s="81"/>
      <c r="RI19" s="81"/>
      <c r="RJ19" s="81"/>
      <c r="RK19" s="81"/>
      <c r="RL19" s="81"/>
      <c r="RM19" s="81"/>
      <c r="RN19" s="81"/>
      <c r="RO19" s="81"/>
      <c r="RP19" s="81"/>
      <c r="RQ19" s="81"/>
      <c r="RR19" s="81"/>
      <c r="RS19" s="81"/>
      <c r="RT19" s="81"/>
      <c r="RU19" s="81"/>
      <c r="RV19" s="81"/>
      <c r="RW19" s="81"/>
      <c r="RX19" s="81"/>
      <c r="RY19" s="81"/>
      <c r="RZ19" s="81"/>
      <c r="SA19" s="81"/>
      <c r="SB19" s="81"/>
      <c r="SC19" s="81"/>
      <c r="SD19" s="81"/>
      <c r="SE19" s="81"/>
      <c r="SF19" s="81"/>
      <c r="SG19" s="81"/>
      <c r="SH19" s="81"/>
      <c r="SI19" s="81"/>
      <c r="SJ19" s="81"/>
      <c r="SK19" s="81"/>
      <c r="SL19" s="81"/>
      <c r="SM19" s="81"/>
      <c r="SN19" s="81"/>
      <c r="SO19" s="81"/>
      <c r="SP19" s="81"/>
      <c r="SQ19" s="81"/>
      <c r="SR19" s="81"/>
      <c r="SS19" s="81"/>
      <c r="ST19" s="81"/>
      <c r="SU19" s="81"/>
      <c r="SV19" s="81"/>
      <c r="SW19" s="81"/>
      <c r="SX19" s="81"/>
      <c r="SY19" s="81"/>
      <c r="SZ19" s="81"/>
      <c r="TA19" s="81"/>
      <c r="TB19" s="81"/>
      <c r="TC19" s="81"/>
      <c r="TD19" s="81"/>
      <c r="TE19" s="81"/>
      <c r="TF19" s="81"/>
      <c r="TG19" s="81"/>
      <c r="TH19" s="81"/>
      <c r="TI19" s="81"/>
      <c r="TJ19" s="81"/>
      <c r="TK19" s="81"/>
      <c r="TL19" s="81"/>
      <c r="TM19" s="81"/>
      <c r="TN19" s="81"/>
      <c r="TO19" s="81"/>
      <c r="TP19" s="81"/>
      <c r="TQ19" s="81"/>
      <c r="TR19" s="81"/>
      <c r="TS19" s="81"/>
      <c r="TT19" s="81"/>
      <c r="TU19" s="81"/>
      <c r="TV19" s="81"/>
      <c r="TW19" s="81"/>
      <c r="TX19" s="81"/>
      <c r="TY19" s="81"/>
      <c r="TZ19" s="81"/>
      <c r="UA19" s="81"/>
      <c r="UB19" s="81"/>
      <c r="UC19" s="81"/>
      <c r="UD19" s="81"/>
      <c r="UE19" s="81"/>
      <c r="UF19" s="81"/>
      <c r="UG19" s="81"/>
      <c r="UH19" s="81"/>
      <c r="UI19" s="81"/>
      <c r="UJ19" s="81"/>
      <c r="UK19" s="81"/>
      <c r="UL19" s="81"/>
      <c r="UM19" s="81"/>
      <c r="UN19" s="81"/>
      <c r="UO19" s="81"/>
      <c r="UP19" s="81"/>
      <c r="UQ19" s="81"/>
      <c r="UR19" s="81"/>
      <c r="US19" s="81"/>
      <c r="UT19" s="81"/>
      <c r="UU19" s="81"/>
      <c r="UV19" s="81"/>
      <c r="UW19" s="81"/>
      <c r="UX19" s="81"/>
      <c r="UY19" s="81"/>
      <c r="UZ19" s="81"/>
      <c r="VA19" s="81"/>
      <c r="VB19" s="81"/>
      <c r="VC19" s="81"/>
      <c r="VD19" s="81"/>
      <c r="VE19" s="81"/>
      <c r="VF19" s="81"/>
      <c r="VG19" s="81"/>
      <c r="VH19" s="81"/>
      <c r="VI19" s="81"/>
      <c r="VJ19" s="81"/>
      <c r="VK19" s="81"/>
      <c r="VL19" s="81"/>
      <c r="VM19" s="81"/>
      <c r="VN19" s="81"/>
      <c r="VO19" s="81"/>
      <c r="VP19" s="81"/>
      <c r="VQ19" s="81"/>
      <c r="VR19" s="81"/>
      <c r="VS19" s="81"/>
      <c r="VT19" s="81"/>
      <c r="VU19" s="81"/>
      <c r="VV19" s="81"/>
      <c r="VW19" s="81"/>
      <c r="VX19" s="81"/>
      <c r="VY19" s="81"/>
      <c r="VZ19" s="81"/>
      <c r="WA19" s="81"/>
      <c r="WB19" s="81"/>
      <c r="WC19" s="81"/>
      <c r="WD19" s="81"/>
      <c r="WE19" s="81"/>
      <c r="WF19" s="81"/>
      <c r="WG19" s="81"/>
      <c r="WH19" s="81"/>
      <c r="WI19" s="81"/>
      <c r="WJ19" s="81"/>
      <c r="WK19" s="81"/>
      <c r="WL19" s="81"/>
      <c r="WM19" s="81"/>
      <c r="WN19" s="81"/>
      <c r="WO19" s="81"/>
      <c r="WP19" s="81"/>
      <c r="WQ19" s="81"/>
      <c r="WR19" s="81"/>
      <c r="WS19" s="81"/>
      <c r="WT19" s="81"/>
      <c r="WU19" s="81"/>
      <c r="WV19" s="81"/>
      <c r="WW19" s="81"/>
      <c r="WX19" s="81"/>
      <c r="WY19" s="81"/>
      <c r="WZ19" s="81"/>
      <c r="XA19" s="81"/>
      <c r="XB19" s="81"/>
      <c r="XC19" s="81"/>
      <c r="XD19" s="81"/>
      <c r="XE19" s="81"/>
      <c r="XF19" s="81"/>
      <c r="XG19" s="81"/>
      <c r="XH19" s="81"/>
      <c r="XI19" s="81"/>
      <c r="XJ19" s="81"/>
      <c r="XK19" s="81"/>
      <c r="XL19" s="81"/>
      <c r="XM19" s="81"/>
      <c r="XN19" s="81"/>
      <c r="XO19" s="81"/>
      <c r="XP19" s="81"/>
      <c r="XQ19" s="81"/>
      <c r="XR19" s="81"/>
      <c r="XS19" s="81"/>
      <c r="XT19" s="81"/>
      <c r="XU19" s="81"/>
      <c r="XV19" s="81"/>
      <c r="XW19" s="81"/>
      <c r="XX19" s="81"/>
      <c r="XY19" s="81"/>
      <c r="XZ19" s="81"/>
      <c r="YA19" s="81"/>
      <c r="YB19" s="81"/>
      <c r="YC19" s="81"/>
      <c r="YD19" s="81"/>
      <c r="YE19" s="81"/>
      <c r="YF19" s="81"/>
      <c r="YG19" s="81"/>
      <c r="YH19" s="81"/>
      <c r="YI19" s="81"/>
      <c r="YJ19" s="81"/>
      <c r="YK19" s="81"/>
      <c r="YL19" s="81"/>
      <c r="YM19" s="81"/>
      <c r="YN19" s="81"/>
      <c r="YO19" s="81"/>
      <c r="YP19" s="81"/>
      <c r="YQ19" s="81"/>
      <c r="YR19" s="81"/>
      <c r="YS19" s="81"/>
      <c r="YT19" s="81"/>
      <c r="YU19" s="81"/>
      <c r="YV19" s="81"/>
      <c r="YW19" s="81"/>
      <c r="YX19" s="81"/>
      <c r="YY19" s="81"/>
      <c r="YZ19" s="81"/>
      <c r="ZA19" s="81"/>
      <c r="ZB19" s="81"/>
      <c r="ZC19" s="81"/>
      <c r="ZD19" s="81"/>
      <c r="ZE19" s="81"/>
      <c r="ZF19" s="81"/>
      <c r="ZG19" s="81"/>
      <c r="ZH19" s="81"/>
      <c r="ZI19" s="81"/>
      <c r="ZJ19" s="81"/>
      <c r="ZK19" s="81"/>
      <c r="ZL19" s="81"/>
      <c r="ZM19" s="81"/>
      <c r="ZN19" s="81"/>
      <c r="ZO19" s="81"/>
      <c r="ZP19" s="81"/>
      <c r="ZQ19" s="81"/>
      <c r="ZR19" s="81"/>
      <c r="ZS19" s="81"/>
      <c r="ZT19" s="81"/>
      <c r="ZU19" s="81"/>
      <c r="ZV19" s="81"/>
      <c r="ZW19" s="81"/>
      <c r="ZX19" s="81"/>
      <c r="ZY19" s="81"/>
      <c r="ZZ19" s="81"/>
      <c r="AAA19" s="81"/>
      <c r="AAB19" s="81"/>
      <c r="AAC19" s="81"/>
      <c r="AAD19" s="81"/>
      <c r="AAE19" s="81"/>
      <c r="AAF19" s="81"/>
      <c r="AAG19" s="81"/>
      <c r="AAH19" s="81"/>
      <c r="AAI19" s="81"/>
      <c r="AAJ19" s="81"/>
      <c r="AAK19" s="81"/>
      <c r="AAL19" s="81"/>
      <c r="AAM19" s="81"/>
      <c r="AAN19" s="81"/>
      <c r="AAO19" s="81"/>
      <c r="AAP19" s="81"/>
      <c r="AAQ19" s="81"/>
      <c r="AAR19" s="81"/>
      <c r="AAS19" s="81"/>
      <c r="AAT19" s="81"/>
      <c r="AAU19" s="81"/>
      <c r="AAV19" s="81"/>
      <c r="AAW19" s="81"/>
      <c r="AAX19" s="81"/>
      <c r="AAY19" s="81"/>
      <c r="AAZ19" s="81"/>
      <c r="ABA19" s="81"/>
      <c r="ABB19" s="81"/>
      <c r="ABC19" s="81"/>
      <c r="ABD19" s="81"/>
      <c r="ABE19" s="81"/>
      <c r="ABF19" s="81"/>
      <c r="ABG19" s="81"/>
      <c r="ABH19" s="81"/>
      <c r="ABI19" s="81"/>
      <c r="ABJ19" s="81"/>
      <c r="ABK19" s="81"/>
      <c r="ABL19" s="81"/>
      <c r="ABM19" s="81"/>
      <c r="ABN19" s="81"/>
      <c r="ABO19" s="81"/>
      <c r="ABP19" s="81"/>
      <c r="ABQ19" s="81"/>
      <c r="ABR19" s="81"/>
      <c r="ABS19" s="81"/>
      <c r="ABT19" s="81"/>
      <c r="ABU19" s="81"/>
      <c r="ABV19" s="81"/>
      <c r="ABW19" s="81"/>
      <c r="ABX19" s="81"/>
      <c r="ABY19" s="81"/>
      <c r="ABZ19" s="81"/>
      <c r="ACA19" s="81"/>
      <c r="ACB19" s="81"/>
      <c r="ACC19" s="81"/>
      <c r="ACD19" s="81"/>
      <c r="ACE19" s="81"/>
      <c r="ACF19" s="81"/>
      <c r="ACG19" s="81"/>
      <c r="ACH19" s="81"/>
      <c r="ACI19" s="81"/>
      <c r="ACJ19" s="81"/>
      <c r="ACK19" s="81"/>
      <c r="ACL19" s="81"/>
      <c r="ACM19" s="81"/>
      <c r="ACN19" s="81"/>
      <c r="ACO19" s="81"/>
      <c r="ACP19" s="81"/>
      <c r="ACQ19" s="81"/>
      <c r="ACR19" s="81"/>
      <c r="ACS19" s="81"/>
      <c r="ACT19" s="81"/>
      <c r="ACU19" s="81"/>
      <c r="ACV19" s="81"/>
      <c r="ACW19" s="81"/>
      <c r="ACX19" s="81"/>
      <c r="ACY19" s="81"/>
      <c r="ACZ19" s="81"/>
      <c r="ADA19" s="81"/>
      <c r="ADB19" s="81"/>
      <c r="ADC19" s="81"/>
      <c r="ADD19" s="81"/>
      <c r="ADE19" s="81"/>
      <c r="ADF19" s="81"/>
      <c r="ADG19" s="81"/>
      <c r="ADH19" s="81"/>
      <c r="ADI19" s="81"/>
      <c r="ADJ19" s="81"/>
      <c r="ADK19" s="81"/>
      <c r="ADL19" s="81"/>
      <c r="ADM19" s="81"/>
      <c r="ADN19" s="81"/>
      <c r="ADO19" s="81"/>
      <c r="ADP19" s="81"/>
      <c r="ADQ19" s="81"/>
      <c r="ADR19" s="81"/>
      <c r="ADS19" s="81"/>
      <c r="ADT19" s="81"/>
      <c r="ADU19" s="81"/>
      <c r="ADV19" s="81"/>
      <c r="ADW19" s="81"/>
      <c r="ADX19" s="81"/>
      <c r="ADY19" s="81"/>
      <c r="ADZ19" s="81"/>
      <c r="AEA19" s="81"/>
      <c r="AEB19" s="81"/>
      <c r="AEC19" s="81"/>
      <c r="AED19" s="81"/>
      <c r="AEE19" s="81"/>
      <c r="AEF19" s="81"/>
      <c r="AEG19" s="81"/>
      <c r="AEH19" s="81"/>
      <c r="AEI19" s="81"/>
      <c r="AEJ19" s="81"/>
      <c r="AEK19" s="81"/>
      <c r="AEL19" s="81"/>
      <c r="AEM19" s="81"/>
      <c r="AEN19" s="81"/>
      <c r="AEO19" s="81"/>
      <c r="AEP19" s="81"/>
      <c r="AEQ19" s="81"/>
      <c r="AER19" s="81"/>
      <c r="AES19" s="81"/>
      <c r="AET19" s="81"/>
      <c r="AEU19" s="81"/>
      <c r="AEV19" s="81"/>
      <c r="AEW19" s="81"/>
      <c r="AEX19" s="81"/>
      <c r="AEY19" s="81"/>
      <c r="AEZ19" s="81"/>
      <c r="AFA19" s="81"/>
      <c r="AFB19" s="81"/>
      <c r="AFC19" s="81"/>
      <c r="AFD19" s="81"/>
      <c r="AFE19" s="81"/>
      <c r="AFF19" s="81"/>
      <c r="AFG19" s="81"/>
      <c r="AFH19" s="81"/>
      <c r="AFI19" s="81"/>
      <c r="AFJ19" s="81"/>
      <c r="AFK19" s="81"/>
      <c r="AFL19" s="81"/>
      <c r="AFM19" s="81"/>
      <c r="AFN19" s="81"/>
      <c r="AFO19" s="81"/>
      <c r="AFP19" s="81"/>
      <c r="AFQ19" s="81"/>
      <c r="AFR19" s="81"/>
      <c r="AFS19" s="81"/>
      <c r="AFT19" s="81"/>
      <c r="AFU19" s="81"/>
      <c r="AFV19" s="81"/>
      <c r="AFW19" s="81"/>
      <c r="AFX19" s="81"/>
      <c r="AFY19" s="81"/>
      <c r="AFZ19" s="81"/>
      <c r="AGA19" s="81"/>
      <c r="AGB19" s="81"/>
      <c r="AGC19" s="81"/>
      <c r="AGD19" s="81"/>
      <c r="AGE19" s="81"/>
      <c r="AGF19" s="81"/>
      <c r="AGG19" s="81"/>
      <c r="AGH19" s="81"/>
      <c r="AGI19" s="81"/>
      <c r="AGJ19" s="81"/>
      <c r="AGK19" s="81"/>
      <c r="AGL19" s="81"/>
      <c r="AGM19" s="81"/>
      <c r="AGN19" s="81"/>
      <c r="AGO19" s="81"/>
      <c r="AGP19" s="81"/>
      <c r="AGQ19" s="81"/>
      <c r="AGR19" s="81"/>
      <c r="AGS19" s="81"/>
      <c r="AGT19" s="81"/>
      <c r="AGU19" s="81"/>
      <c r="AGV19" s="81"/>
      <c r="AGW19" s="81"/>
      <c r="AGX19" s="81"/>
      <c r="AGY19" s="81"/>
      <c r="AGZ19" s="81"/>
      <c r="AHA19" s="81"/>
      <c r="AHB19" s="81"/>
      <c r="AHC19" s="81"/>
      <c r="AHD19" s="81"/>
      <c r="AHE19" s="81"/>
      <c r="AHF19" s="81"/>
      <c r="AHG19" s="81"/>
      <c r="AHH19" s="81"/>
      <c r="AHI19" s="81"/>
      <c r="AHJ19" s="81"/>
      <c r="AHK19" s="81"/>
      <c r="AHL19" s="81"/>
      <c r="AHM19" s="81"/>
      <c r="AHN19" s="81"/>
      <c r="AHO19" s="81"/>
      <c r="AHP19" s="81"/>
      <c r="AHQ19" s="81"/>
      <c r="AHR19" s="81"/>
      <c r="AHS19" s="81"/>
      <c r="AHT19" s="81"/>
      <c r="AHU19" s="81"/>
      <c r="AHV19" s="81"/>
      <c r="AHW19" s="81"/>
      <c r="AHX19" s="81"/>
      <c r="AHY19" s="81"/>
      <c r="AHZ19" s="81"/>
      <c r="AIA19" s="81"/>
      <c r="AIB19" s="81"/>
      <c r="AIC19" s="81"/>
      <c r="AID19" s="81"/>
      <c r="AIE19" s="81"/>
      <c r="AIF19" s="81"/>
      <c r="AIG19" s="81"/>
      <c r="AIH19" s="81"/>
      <c r="AII19" s="81"/>
      <c r="AIJ19" s="81"/>
      <c r="AIK19" s="81"/>
      <c r="AIL19" s="81"/>
      <c r="AIM19" s="81"/>
      <c r="AIN19" s="81"/>
      <c r="AIO19" s="81"/>
      <c r="AIP19" s="81"/>
      <c r="AIQ19" s="81"/>
      <c r="AIR19" s="81"/>
      <c r="AIS19" s="81"/>
      <c r="AIT19" s="81"/>
      <c r="AIU19" s="81"/>
      <c r="AIV19" s="81"/>
      <c r="AIW19" s="81"/>
      <c r="AIX19" s="81"/>
      <c r="AIY19" s="81"/>
      <c r="AIZ19" s="81"/>
      <c r="AJA19" s="81"/>
      <c r="AJB19" s="81"/>
      <c r="AJC19" s="81"/>
      <c r="AJD19" s="81"/>
      <c r="AJE19" s="81"/>
      <c r="AJF19" s="81"/>
      <c r="AJG19" s="81"/>
      <c r="AJH19" s="81"/>
      <c r="AJI19" s="81"/>
      <c r="AJJ19" s="81"/>
      <c r="AJK19" s="81"/>
      <c r="AJL19" s="81"/>
      <c r="AJM19" s="81"/>
      <c r="AJN19" s="81"/>
      <c r="AJO19" s="81"/>
      <c r="AJP19" s="81"/>
      <c r="AJQ19" s="81"/>
      <c r="AJR19" s="81"/>
      <c r="AJS19" s="81"/>
      <c r="AJT19" s="81"/>
      <c r="AJU19" s="81"/>
      <c r="AJV19" s="81"/>
      <c r="AJW19" s="81"/>
      <c r="AJX19" s="81"/>
      <c r="AJY19" s="81"/>
      <c r="AJZ19" s="81"/>
      <c r="AKA19" s="81"/>
      <c r="AKB19" s="81"/>
      <c r="AKC19" s="81"/>
      <c r="AKD19" s="81"/>
      <c r="AKE19" s="81"/>
      <c r="AKF19" s="81"/>
      <c r="AKG19" s="81"/>
      <c r="AKH19" s="81"/>
      <c r="AKI19" s="81"/>
      <c r="AKJ19" s="81"/>
      <c r="AKK19" s="81"/>
      <c r="AKL19" s="81"/>
      <c r="AKM19" s="81"/>
      <c r="AKN19" s="81"/>
      <c r="AKO19" s="81"/>
      <c r="AKP19" s="81"/>
      <c r="AKQ19" s="81"/>
      <c r="AKR19" s="81"/>
      <c r="AKS19" s="81"/>
      <c r="AKT19" s="81"/>
      <c r="AKU19" s="81"/>
      <c r="AKV19" s="81"/>
      <c r="AKW19" s="81"/>
      <c r="AKX19" s="81"/>
      <c r="AKY19" s="81"/>
      <c r="AKZ19" s="81"/>
      <c r="ALA19" s="81"/>
      <c r="ALB19" s="81"/>
      <c r="ALC19" s="81"/>
      <c r="ALD19" s="81"/>
      <c r="ALE19" s="81"/>
      <c r="ALF19" s="81"/>
      <c r="ALG19" s="81"/>
      <c r="ALH19" s="81"/>
      <c r="ALI19" s="81"/>
      <c r="ALJ19" s="81"/>
      <c r="ALK19" s="81"/>
      <c r="ALL19" s="81"/>
      <c r="ALM19" s="81"/>
      <c r="ALN19" s="81"/>
      <c r="ALO19" s="81"/>
      <c r="ALP19" s="81"/>
      <c r="ALQ19" s="81"/>
      <c r="ALR19" s="81"/>
      <c r="ALS19" s="81"/>
      <c r="ALT19" s="81"/>
      <c r="ALU19" s="81"/>
      <c r="ALV19" s="81"/>
      <c r="ALW19" s="81"/>
      <c r="ALX19" s="81"/>
      <c r="ALY19" s="81"/>
      <c r="ALZ19" s="81"/>
      <c r="AMA19" s="81"/>
      <c r="AMB19" s="81"/>
      <c r="AMC19" s="81"/>
      <c r="AMD19" s="81"/>
      <c r="AME19" s="81"/>
      <c r="AMF19" s="81"/>
      <c r="AMG19" s="81"/>
      <c r="AMH19" s="81"/>
      <c r="AMI19" s="81"/>
      <c r="AMJ19" s="81"/>
    </row>
    <row r="20" spans="1:1024" ht="31.5" customHeight="1">
      <c r="A20" s="94"/>
      <c r="B20" s="106" t="s">
        <v>83</v>
      </c>
      <c r="C20" s="107">
        <f>C22+C26+C28</f>
        <v>0</v>
      </c>
      <c r="D20" s="107">
        <f>D22+D26+D28</f>
        <v>0</v>
      </c>
      <c r="E20" s="107">
        <f>E22+E26+E28</f>
        <v>0</v>
      </c>
      <c r="F20" s="107">
        <f>F22+F26+F28</f>
        <v>0</v>
      </c>
      <c r="G20" s="86"/>
      <c r="H20" s="86"/>
      <c r="I20" s="96">
        <f>C20+D20</f>
        <v>0</v>
      </c>
      <c r="J20" s="96">
        <f>E20+F20</f>
        <v>0</v>
      </c>
      <c r="K20" s="547"/>
      <c r="L20" s="97" t="e">
        <f>I20/$I$62</f>
        <v>#DIV/0!</v>
      </c>
      <c r="M20" s="97" t="e">
        <f>J20/$J$63</f>
        <v>#DIV/0!</v>
      </c>
    </row>
    <row r="21" spans="1:1024" ht="6" customHeight="1">
      <c r="A21" s="100"/>
      <c r="B21" s="101"/>
      <c r="C21" s="102"/>
      <c r="D21" s="102"/>
      <c r="E21" s="102"/>
      <c r="F21" s="102"/>
      <c r="G21" s="86"/>
      <c r="H21" s="86"/>
      <c r="I21" s="104"/>
      <c r="J21" s="104"/>
      <c r="K21" s="547"/>
      <c r="L21" s="105"/>
      <c r="M21" s="105"/>
    </row>
    <row r="22" spans="1:1024" ht="27.75" customHeight="1">
      <c r="A22" s="94" t="s">
        <v>89</v>
      </c>
      <c r="B22" s="108" t="s">
        <v>85</v>
      </c>
      <c r="C22" s="96">
        <f>C23+C24</f>
        <v>0</v>
      </c>
      <c r="D22" s="96">
        <f>D23+D24</f>
        <v>0</v>
      </c>
      <c r="E22" s="96">
        <f>E23+E24</f>
        <v>0</v>
      </c>
      <c r="F22" s="96">
        <f>F23+F24</f>
        <v>0</v>
      </c>
      <c r="G22" s="86"/>
      <c r="H22" s="86"/>
      <c r="I22" s="96">
        <f>C22+D22</f>
        <v>0</v>
      </c>
      <c r="J22" s="96">
        <f>E22+F22</f>
        <v>0</v>
      </c>
      <c r="K22" s="547"/>
      <c r="L22" s="97" t="e">
        <f>I22/$I$62</f>
        <v>#DIV/0!</v>
      </c>
      <c r="M22" s="97" t="e">
        <f>J22/$J$63</f>
        <v>#DIV/0!</v>
      </c>
    </row>
    <row r="23" spans="1:1024" ht="18" customHeight="1">
      <c r="A23" s="94" t="s">
        <v>575</v>
      </c>
      <c r="B23" s="99" t="s">
        <v>87</v>
      </c>
      <c r="C23" s="9">
        <f>Personāla_izm!U97</f>
        <v>0</v>
      </c>
      <c r="D23" s="9">
        <f>Personāla_izm!V97</f>
        <v>0</v>
      </c>
      <c r="E23" s="9">
        <f>Personāla_izm!W97</f>
        <v>0</v>
      </c>
      <c r="F23" s="9">
        <f>Personāla_izm!X97</f>
        <v>0</v>
      </c>
      <c r="G23" s="86"/>
      <c r="H23" s="86"/>
      <c r="I23" s="96">
        <f>C23+D23</f>
        <v>0</v>
      </c>
      <c r="J23" s="96">
        <f>E23+F23</f>
        <v>0</v>
      </c>
      <c r="K23" s="547"/>
      <c r="L23" s="97" t="e">
        <f>I23/$I$62</f>
        <v>#DIV/0!</v>
      </c>
      <c r="M23" s="97" t="e">
        <f>J23/$J$63</f>
        <v>#DIV/0!</v>
      </c>
    </row>
    <row r="24" spans="1:1024" ht="18" customHeight="1">
      <c r="A24" s="94" t="s">
        <v>576</v>
      </c>
      <c r="B24" s="99" t="s">
        <v>538</v>
      </c>
      <c r="C24" s="9">
        <f>Personāla_izm!U98</f>
        <v>0</v>
      </c>
      <c r="D24" s="9">
        <f>Personāla_izm!V98</f>
        <v>0</v>
      </c>
      <c r="E24" s="9">
        <f>Personāla_izm!W98</f>
        <v>0</v>
      </c>
      <c r="F24" s="9">
        <f>Personāla_izm!X98</f>
        <v>0</v>
      </c>
      <c r="G24" s="86"/>
      <c r="H24" s="86"/>
      <c r="I24" s="96">
        <f>C24+D24</f>
        <v>0</v>
      </c>
      <c r="J24" s="96">
        <f>E24+F24</f>
        <v>0</v>
      </c>
      <c r="K24" s="547"/>
      <c r="L24" s="97" t="e">
        <f>I24/$I$62</f>
        <v>#DIV/0!</v>
      </c>
      <c r="M24" s="97" t="e">
        <f>J24/$J$63</f>
        <v>#DIV/0!</v>
      </c>
    </row>
    <row r="25" spans="1:1024" s="114" customFormat="1" ht="6" customHeight="1">
      <c r="A25" s="109"/>
      <c r="B25" s="110"/>
      <c r="C25" s="111"/>
      <c r="D25" s="111"/>
      <c r="E25" s="111"/>
      <c r="F25" s="111"/>
      <c r="G25" s="110"/>
      <c r="H25" s="110"/>
      <c r="I25" s="112"/>
      <c r="J25" s="112"/>
      <c r="K25" s="547"/>
      <c r="L25" s="113"/>
      <c r="M25" s="113"/>
    </row>
    <row r="26" spans="1:1024" ht="25.5" customHeight="1">
      <c r="A26" s="94" t="s">
        <v>91</v>
      </c>
      <c r="B26" s="108" t="s">
        <v>90</v>
      </c>
      <c r="C26" s="96">
        <f>'PL uzturēšanas un remontu_izm'!G27</f>
        <v>0</v>
      </c>
      <c r="D26" s="96">
        <f>'PL uzturēšanas un remontu_izm'!I27</f>
        <v>0</v>
      </c>
      <c r="E26" s="96">
        <f>'PL uzturēšanas un remontu_izm'!K27</f>
        <v>0</v>
      </c>
      <c r="F26" s="96">
        <f>'PL uzturēšanas un remontu_izm'!M27</f>
        <v>0</v>
      </c>
      <c r="G26" s="86"/>
      <c r="H26" s="86"/>
      <c r="I26" s="96">
        <f>C26+D26</f>
        <v>0</v>
      </c>
      <c r="J26" s="96">
        <f>E26+F26</f>
        <v>0</v>
      </c>
      <c r="K26" s="547"/>
      <c r="L26" s="97" t="e">
        <f>I26/$I$62</f>
        <v>#DIV/0!</v>
      </c>
      <c r="M26" s="97" t="e">
        <f>J26/$J$63</f>
        <v>#DIV/0!</v>
      </c>
    </row>
    <row r="27" spans="1:1024" ht="6" customHeight="1">
      <c r="A27" s="100"/>
      <c r="B27" s="115"/>
      <c r="C27" s="116"/>
      <c r="D27" s="116"/>
      <c r="E27" s="116"/>
      <c r="F27" s="116"/>
      <c r="G27" s="86"/>
      <c r="H27" s="86"/>
      <c r="I27" s="117"/>
      <c r="J27" s="117"/>
      <c r="K27" s="547"/>
      <c r="L27" s="118"/>
      <c r="M27" s="118"/>
    </row>
    <row r="28" spans="1:1024" ht="27.75" customHeight="1">
      <c r="A28" s="94" t="s">
        <v>40</v>
      </c>
      <c r="B28" s="108" t="s">
        <v>92</v>
      </c>
      <c r="C28" s="96">
        <f>SUM(C29:C47)</f>
        <v>0</v>
      </c>
      <c r="D28" s="96">
        <f>SUM(D29:D47)</f>
        <v>0</v>
      </c>
      <c r="E28" s="96">
        <f>SUM(E29:E47)</f>
        <v>0</v>
      </c>
      <c r="F28" s="96">
        <f>SUM(F29:F47)</f>
        <v>0</v>
      </c>
      <c r="G28" s="86"/>
      <c r="H28" s="86"/>
      <c r="I28" s="96">
        <f>C28+D28</f>
        <v>0</v>
      </c>
      <c r="J28" s="96">
        <f>E28+F28</f>
        <v>0</v>
      </c>
      <c r="K28" s="547"/>
      <c r="L28" s="97" t="e">
        <f>I28/$I$62</f>
        <v>#DIV/0!</v>
      </c>
      <c r="M28" s="97" t="e">
        <f>J28/$J$63</f>
        <v>#DIV/0!</v>
      </c>
    </row>
    <row r="29" spans="1:1024" ht="26.5">
      <c r="A29" s="119" t="s">
        <v>42</v>
      </c>
      <c r="B29" s="120" t="s">
        <v>330</v>
      </c>
      <c r="C29" s="96">
        <f>Iepirktā_ūdens_izm!C17</f>
        <v>0</v>
      </c>
      <c r="D29" s="121" t="s">
        <v>94</v>
      </c>
      <c r="E29" s="121" t="s">
        <v>94</v>
      </c>
      <c r="F29" s="121" t="s">
        <v>94</v>
      </c>
      <c r="G29" s="86"/>
      <c r="H29" s="86"/>
      <c r="I29" s="121">
        <f>C29</f>
        <v>0</v>
      </c>
      <c r="J29" s="121" t="s">
        <v>94</v>
      </c>
      <c r="K29" s="547"/>
      <c r="L29" s="97" t="e">
        <f>I29/$I$62</f>
        <v>#DIV/0!</v>
      </c>
      <c r="M29" s="97" t="s">
        <v>94</v>
      </c>
    </row>
    <row r="30" spans="1:1024" ht="26.5">
      <c r="A30" s="119" t="s">
        <v>44</v>
      </c>
      <c r="B30" s="120" t="s">
        <v>331</v>
      </c>
      <c r="C30" s="121" t="s">
        <v>94</v>
      </c>
      <c r="D30" s="121" t="s">
        <v>94</v>
      </c>
      <c r="E30" s="121" t="s">
        <v>94</v>
      </c>
      <c r="F30" s="96">
        <f>Attīrīšanai_novad_notekūd_izm!C17</f>
        <v>0</v>
      </c>
      <c r="G30" s="86"/>
      <c r="H30" s="86"/>
      <c r="I30" s="121" t="s">
        <v>94</v>
      </c>
      <c r="J30" s="121">
        <f>F30</f>
        <v>0</v>
      </c>
      <c r="K30" s="547"/>
      <c r="L30" s="97" t="s">
        <v>94</v>
      </c>
      <c r="M30" s="97" t="e">
        <f t="shared" ref="M30:M47" si="9">J30/$J$63</f>
        <v>#DIV/0!</v>
      </c>
    </row>
    <row r="31" spans="1:1024" ht="17.25" customHeight="1">
      <c r="A31" s="119" t="s">
        <v>388</v>
      </c>
      <c r="B31" s="99" t="s">
        <v>97</v>
      </c>
      <c r="C31" s="9">
        <f>'Pārējās administr_izm'!G27</f>
        <v>0</v>
      </c>
      <c r="D31" s="9">
        <f>'Pārējās administr_izm'!I27</f>
        <v>0</v>
      </c>
      <c r="E31" s="9">
        <f>'Pārējās administr_izm'!K27</f>
        <v>0</v>
      </c>
      <c r="F31" s="9">
        <f>'Pārējās administr_izm'!M27</f>
        <v>0</v>
      </c>
      <c r="G31" s="86"/>
      <c r="H31" s="86"/>
      <c r="I31" s="96">
        <f t="shared" ref="I31:I47" si="10">C31+D31</f>
        <v>0</v>
      </c>
      <c r="J31" s="96">
        <f t="shared" ref="J31:J47" si="11">E31+F31</f>
        <v>0</v>
      </c>
      <c r="K31" s="547"/>
      <c r="L31" s="97" t="e">
        <f t="shared" ref="L31:L47" si="12">I31/$I$62</f>
        <v>#DIV/0!</v>
      </c>
      <c r="M31" s="97" t="e">
        <f t="shared" si="9"/>
        <v>#DIV/0!</v>
      </c>
    </row>
    <row r="32" spans="1:1024" ht="17.25" customHeight="1">
      <c r="A32" s="119" t="s">
        <v>577</v>
      </c>
      <c r="B32" s="99" t="s">
        <v>99</v>
      </c>
      <c r="C32" s="9">
        <f>Materiālu_izm!G27</f>
        <v>0</v>
      </c>
      <c r="D32" s="9">
        <f>Materiālu_izm!I27</f>
        <v>0</v>
      </c>
      <c r="E32" s="9">
        <f>Materiālu_izm!K27</f>
        <v>0</v>
      </c>
      <c r="F32" s="9">
        <f>Materiālu_izm!M27</f>
        <v>0</v>
      </c>
      <c r="G32" s="86"/>
      <c r="H32" s="86"/>
      <c r="I32" s="96">
        <f t="shared" si="10"/>
        <v>0</v>
      </c>
      <c r="J32" s="96">
        <f t="shared" si="11"/>
        <v>0</v>
      </c>
      <c r="K32" s="547"/>
      <c r="L32" s="97" t="e">
        <f t="shared" si="12"/>
        <v>#DIV/0!</v>
      </c>
      <c r="M32" s="97" t="e">
        <f t="shared" si="9"/>
        <v>#DIV/0!</v>
      </c>
    </row>
    <row r="33" spans="1:1024" ht="17.25" customHeight="1">
      <c r="A33" s="119" t="s">
        <v>390</v>
      </c>
      <c r="B33" s="120" t="s">
        <v>101</v>
      </c>
      <c r="C33" s="9">
        <f>Elektr_KOPSAVILKUMS!C10</f>
        <v>0</v>
      </c>
      <c r="D33" s="9">
        <f>Elektr_KOPSAVILKUMS!D10</f>
        <v>0</v>
      </c>
      <c r="E33" s="9">
        <f>Elektr_KOPSAVILKUMS!E10</f>
        <v>0</v>
      </c>
      <c r="F33" s="9">
        <f>Elektr_KOPSAVILKUMS!F10</f>
        <v>0</v>
      </c>
      <c r="G33" s="86"/>
      <c r="H33" s="86"/>
      <c r="I33" s="96">
        <f t="shared" si="10"/>
        <v>0</v>
      </c>
      <c r="J33" s="96">
        <f t="shared" si="11"/>
        <v>0</v>
      </c>
      <c r="K33" s="547"/>
      <c r="L33" s="97" t="e">
        <f t="shared" si="12"/>
        <v>#DIV/0!</v>
      </c>
      <c r="M33" s="97" t="e">
        <f t="shared" si="9"/>
        <v>#DIV/0!</v>
      </c>
    </row>
    <row r="34" spans="1:1024" ht="17.25" customHeight="1">
      <c r="A34" s="119" t="s">
        <v>578</v>
      </c>
      <c r="B34" s="99" t="s">
        <v>103</v>
      </c>
      <c r="C34" s="9">
        <f>Apsardzes_izmaksas!G17</f>
        <v>0</v>
      </c>
      <c r="D34" s="9">
        <f>Apsardzes_izmaksas!I17</f>
        <v>0</v>
      </c>
      <c r="E34" s="9">
        <f>Apsardzes_izmaksas!K17</f>
        <v>0</v>
      </c>
      <c r="F34" s="9">
        <f>Apsardzes_izmaksas!M17</f>
        <v>0</v>
      </c>
      <c r="G34" s="86"/>
      <c r="H34" s="86"/>
      <c r="I34" s="96">
        <f t="shared" si="10"/>
        <v>0</v>
      </c>
      <c r="J34" s="96">
        <f t="shared" si="11"/>
        <v>0</v>
      </c>
      <c r="K34" s="547"/>
      <c r="L34" s="97" t="e">
        <f t="shared" si="12"/>
        <v>#DIV/0!</v>
      </c>
      <c r="M34" s="97" t="e">
        <f t="shared" si="9"/>
        <v>#DIV/0!</v>
      </c>
    </row>
    <row r="35" spans="1:1024" ht="17.25" customHeight="1">
      <c r="A35" s="119" t="s">
        <v>579</v>
      </c>
      <c r="B35" s="99" t="s">
        <v>105</v>
      </c>
      <c r="C35" s="9">
        <f>Transporta_izmaksas!M47</f>
        <v>0</v>
      </c>
      <c r="D35" s="9">
        <f>Transporta_izmaksas!O47</f>
        <v>0</v>
      </c>
      <c r="E35" s="9">
        <f>Transporta_izmaksas!Q47</f>
        <v>0</v>
      </c>
      <c r="F35" s="9">
        <f>Transporta_izmaksas!S47</f>
        <v>0</v>
      </c>
      <c r="G35" s="86"/>
      <c r="H35" s="86"/>
      <c r="I35" s="96">
        <f t="shared" si="10"/>
        <v>0</v>
      </c>
      <c r="J35" s="96">
        <f t="shared" si="11"/>
        <v>0</v>
      </c>
      <c r="K35" s="547"/>
      <c r="L35" s="97" t="e">
        <f t="shared" si="12"/>
        <v>#DIV/0!</v>
      </c>
      <c r="M35" s="97" t="e">
        <f t="shared" si="9"/>
        <v>#DIV/0!</v>
      </c>
    </row>
    <row r="36" spans="1:1024" ht="17.25" customHeight="1">
      <c r="A36" s="119" t="s">
        <v>580</v>
      </c>
      <c r="B36" s="99" t="s">
        <v>107</v>
      </c>
      <c r="C36" s="9">
        <f>Nomas_izmaksas!G17</f>
        <v>0</v>
      </c>
      <c r="D36" s="9">
        <f>Nomas_izmaksas!I17</f>
        <v>0</v>
      </c>
      <c r="E36" s="9">
        <f>Nomas_izmaksas!K17</f>
        <v>0</v>
      </c>
      <c r="F36" s="9">
        <f>Nomas_izmaksas!M17</f>
        <v>0</v>
      </c>
      <c r="G36" s="86"/>
      <c r="H36" s="86"/>
      <c r="I36" s="96">
        <f t="shared" si="10"/>
        <v>0</v>
      </c>
      <c r="J36" s="96">
        <f t="shared" si="11"/>
        <v>0</v>
      </c>
      <c r="K36" s="547"/>
      <c r="L36" s="97" t="e">
        <f t="shared" si="12"/>
        <v>#DIV/0!</v>
      </c>
      <c r="M36" s="97" t="e">
        <f t="shared" si="9"/>
        <v>#DIV/0!</v>
      </c>
    </row>
    <row r="37" spans="1:1024" ht="17.25" customHeight="1">
      <c r="A37" s="119" t="s">
        <v>581</v>
      </c>
      <c r="B37" s="99" t="s">
        <v>109</v>
      </c>
      <c r="C37" s="9">
        <f>Apdrošināšanas_izmaksas!G17</f>
        <v>0</v>
      </c>
      <c r="D37" s="9">
        <f>Apdrošināšanas_izmaksas!I17</f>
        <v>0</v>
      </c>
      <c r="E37" s="9">
        <f>Apdrošināšanas_izmaksas!K17</f>
        <v>0</v>
      </c>
      <c r="F37" s="9">
        <f>Apdrošināšanas_izmaksas!M17</f>
        <v>0</v>
      </c>
      <c r="G37" s="86"/>
      <c r="H37" s="86"/>
      <c r="I37" s="96">
        <f t="shared" si="10"/>
        <v>0</v>
      </c>
      <c r="J37" s="96">
        <f t="shared" si="11"/>
        <v>0</v>
      </c>
      <c r="K37" s="547"/>
      <c r="L37" s="97" t="e">
        <f t="shared" si="12"/>
        <v>#DIV/0!</v>
      </c>
      <c r="M37" s="97" t="e">
        <f t="shared" si="9"/>
        <v>#DIV/0!</v>
      </c>
    </row>
    <row r="38" spans="1:1024" ht="17.25" customHeight="1">
      <c r="A38" s="119" t="s">
        <v>582</v>
      </c>
      <c r="B38" s="99" t="s">
        <v>111</v>
      </c>
      <c r="C38" s="9">
        <f>Sakaru_izmaksas!G17</f>
        <v>0</v>
      </c>
      <c r="D38" s="9">
        <f>Sakaru_izmaksas!I17</f>
        <v>0</v>
      </c>
      <c r="E38" s="9">
        <f>Sakaru_izmaksas!K17</f>
        <v>0</v>
      </c>
      <c r="F38" s="9">
        <f>Sakaru_izmaksas!M17</f>
        <v>0</v>
      </c>
      <c r="G38" s="86"/>
      <c r="H38" s="86"/>
      <c r="I38" s="96">
        <f t="shared" si="10"/>
        <v>0</v>
      </c>
      <c r="J38" s="96">
        <f t="shared" si="11"/>
        <v>0</v>
      </c>
      <c r="K38" s="547"/>
      <c r="L38" s="97" t="e">
        <f t="shared" si="12"/>
        <v>#DIV/0!</v>
      </c>
      <c r="M38" s="97" t="e">
        <f t="shared" si="9"/>
        <v>#DIV/0!</v>
      </c>
    </row>
    <row r="39" spans="1:1024" ht="17.25" customHeight="1">
      <c r="A39" s="119" t="s">
        <v>583</v>
      </c>
      <c r="B39" s="99" t="s">
        <v>113</v>
      </c>
      <c r="C39" s="9">
        <f>Kancelejas_preces!G17</f>
        <v>0</v>
      </c>
      <c r="D39" s="9">
        <f>Kancelejas_preces!I17</f>
        <v>0</v>
      </c>
      <c r="E39" s="9">
        <f>Kancelejas_preces!K17</f>
        <v>0</v>
      </c>
      <c r="F39" s="9">
        <f>Kancelejas_preces!M17</f>
        <v>0</v>
      </c>
      <c r="G39" s="86"/>
      <c r="H39" s="86"/>
      <c r="I39" s="96">
        <f t="shared" si="10"/>
        <v>0</v>
      </c>
      <c r="J39" s="96">
        <f t="shared" si="11"/>
        <v>0</v>
      </c>
      <c r="K39" s="547"/>
      <c r="L39" s="97" t="e">
        <f t="shared" si="12"/>
        <v>#DIV/0!</v>
      </c>
      <c r="M39" s="97" t="e">
        <f t="shared" si="9"/>
        <v>#DIV/0!</v>
      </c>
    </row>
    <row r="40" spans="1:1024" ht="17.25" customHeight="1">
      <c r="A40" s="119" t="s">
        <v>584</v>
      </c>
      <c r="B40" s="99" t="s">
        <v>115</v>
      </c>
      <c r="C40" s="9">
        <f>Personāla_apmācības!G17</f>
        <v>0</v>
      </c>
      <c r="D40" s="9">
        <f>Personāla_apmācības!I17</f>
        <v>0</v>
      </c>
      <c r="E40" s="9">
        <f>Personāla_apmācības!K17</f>
        <v>0</v>
      </c>
      <c r="F40" s="9">
        <f>Personāla_apmācības!M17</f>
        <v>0</v>
      </c>
      <c r="G40" s="86"/>
      <c r="H40" s="86"/>
      <c r="I40" s="96">
        <f t="shared" si="10"/>
        <v>0</v>
      </c>
      <c r="J40" s="96">
        <f t="shared" si="11"/>
        <v>0</v>
      </c>
      <c r="K40" s="547"/>
      <c r="L40" s="97" t="e">
        <f t="shared" si="12"/>
        <v>#DIV/0!</v>
      </c>
      <c r="M40" s="97" t="e">
        <f t="shared" si="9"/>
        <v>#DIV/0!</v>
      </c>
    </row>
    <row r="41" spans="1:1024" ht="17.25" customHeight="1">
      <c r="A41" s="119" t="s">
        <v>585</v>
      </c>
      <c r="B41" s="99" t="s">
        <v>117</v>
      </c>
      <c r="C41" s="9">
        <f>Juridiskie_pakalpojumi!G17</f>
        <v>0</v>
      </c>
      <c r="D41" s="9">
        <f>Juridiskie_pakalpojumi!I17</f>
        <v>0</v>
      </c>
      <c r="E41" s="9">
        <f>Juridiskie_pakalpojumi!K17</f>
        <v>0</v>
      </c>
      <c r="F41" s="9">
        <f>Juridiskie_pakalpojumi!M17</f>
        <v>0</v>
      </c>
      <c r="G41" s="86"/>
      <c r="H41" s="86"/>
      <c r="I41" s="96">
        <f t="shared" si="10"/>
        <v>0</v>
      </c>
      <c r="J41" s="96">
        <f t="shared" si="11"/>
        <v>0</v>
      </c>
      <c r="K41" s="547"/>
      <c r="L41" s="97" t="e">
        <f t="shared" si="12"/>
        <v>#DIV/0!</v>
      </c>
      <c r="M41" s="97" t="e">
        <f t="shared" si="9"/>
        <v>#DIV/0!</v>
      </c>
    </row>
    <row r="42" spans="1:1024" ht="17.25" customHeight="1">
      <c r="A42" s="119" t="s">
        <v>586</v>
      </c>
      <c r="B42" s="99" t="s">
        <v>119</v>
      </c>
      <c r="C42" s="9">
        <f>Vides_stāvokļa_kontroles_izm!G17</f>
        <v>0</v>
      </c>
      <c r="D42" s="9">
        <f>Vides_stāvokļa_kontroles_izm!I17</f>
        <v>0</v>
      </c>
      <c r="E42" s="9">
        <f>Vides_stāvokļa_kontroles_izm!K17</f>
        <v>0</v>
      </c>
      <c r="F42" s="9">
        <f>Vides_stāvokļa_kontroles_izm!M17</f>
        <v>0</v>
      </c>
      <c r="G42" s="86"/>
      <c r="H42" s="86"/>
      <c r="I42" s="96">
        <f t="shared" si="10"/>
        <v>0</v>
      </c>
      <c r="J42" s="96">
        <f t="shared" si="11"/>
        <v>0</v>
      </c>
      <c r="K42" s="547"/>
      <c r="L42" s="97" t="e">
        <f t="shared" si="12"/>
        <v>#DIV/0!</v>
      </c>
      <c r="M42" s="97" t="e">
        <f t="shared" si="9"/>
        <v>#DIV/0!</v>
      </c>
    </row>
    <row r="43" spans="1:1024" ht="17.25" customHeight="1">
      <c r="A43" s="119" t="s">
        <v>587</v>
      </c>
      <c r="B43" s="99" t="s">
        <v>121</v>
      </c>
      <c r="C43" s="9">
        <f>Dienesta_komandējumi!G17</f>
        <v>0</v>
      </c>
      <c r="D43" s="9">
        <f>Dienesta_komandējumi!I17</f>
        <v>0</v>
      </c>
      <c r="E43" s="9">
        <f>Dienesta_komandējumi!K17</f>
        <v>0</v>
      </c>
      <c r="F43" s="9">
        <f>Dienesta_komandējumi!M17</f>
        <v>0</v>
      </c>
      <c r="G43" s="86"/>
      <c r="H43" s="86"/>
      <c r="I43" s="96">
        <f t="shared" si="10"/>
        <v>0</v>
      </c>
      <c r="J43" s="96">
        <f t="shared" si="11"/>
        <v>0</v>
      </c>
      <c r="K43" s="547"/>
      <c r="L43" s="97" t="e">
        <f t="shared" si="12"/>
        <v>#DIV/0!</v>
      </c>
      <c r="M43" s="97" t="e">
        <f t="shared" si="9"/>
        <v>#DIV/0!</v>
      </c>
    </row>
    <row r="44" spans="1:1024" s="557" customFormat="1" ht="17.25" customHeight="1">
      <c r="A44" s="558" t="s">
        <v>588</v>
      </c>
      <c r="B44" s="559" t="s">
        <v>448</v>
      </c>
      <c r="C44" s="560">
        <f>Mēraparātu_izm!G17</f>
        <v>0</v>
      </c>
      <c r="D44" s="560">
        <f>Mēraparātu_izm!I17</f>
        <v>0</v>
      </c>
      <c r="E44" s="560">
        <f>Mēraparātu_izm!K17</f>
        <v>0</v>
      </c>
      <c r="F44" s="560">
        <f>Mēraparātu_izm!M17</f>
        <v>0</v>
      </c>
      <c r="G44" s="547"/>
      <c r="H44" s="547"/>
      <c r="I44" s="561">
        <f t="shared" ref="I44:I45" si="13">C44+D44</f>
        <v>0</v>
      </c>
      <c r="J44" s="561">
        <f t="shared" ref="J44:J45" si="14">E44+F44</f>
        <v>0</v>
      </c>
      <c r="K44" s="547"/>
      <c r="L44" s="562" t="e">
        <f t="shared" ref="L44:L45" si="15">I44/$I$62</f>
        <v>#DIV/0!</v>
      </c>
      <c r="M44" s="562" t="e">
        <f t="shared" ref="M44:M45" si="16">J44/$J$63</f>
        <v>#DIV/0!</v>
      </c>
      <c r="N44" s="545"/>
      <c r="O44" s="545"/>
      <c r="P44" s="545"/>
      <c r="Q44" s="545"/>
      <c r="R44" s="545"/>
      <c r="S44" s="545"/>
      <c r="T44" s="545"/>
      <c r="U44" s="545"/>
      <c r="V44" s="545"/>
      <c r="W44" s="545"/>
      <c r="X44" s="545"/>
      <c r="Y44" s="545"/>
      <c r="Z44" s="545"/>
      <c r="AA44" s="545"/>
      <c r="AB44" s="545"/>
      <c r="AC44" s="545"/>
      <c r="AD44" s="545"/>
      <c r="AE44" s="545"/>
      <c r="AF44" s="545"/>
      <c r="AG44" s="545"/>
      <c r="AH44" s="545"/>
      <c r="AI44" s="545"/>
      <c r="AJ44" s="545"/>
      <c r="AK44" s="545"/>
      <c r="AL44" s="545"/>
      <c r="AM44" s="545"/>
      <c r="AN44" s="545"/>
      <c r="AO44" s="545"/>
      <c r="AP44" s="545"/>
      <c r="AQ44" s="545"/>
      <c r="AR44" s="545"/>
      <c r="AS44" s="545"/>
      <c r="AT44" s="545"/>
      <c r="AU44" s="545"/>
      <c r="AV44" s="545"/>
      <c r="AW44" s="545"/>
      <c r="AX44" s="545"/>
      <c r="AY44" s="545"/>
      <c r="AZ44" s="545"/>
      <c r="BA44" s="545"/>
      <c r="BB44" s="545"/>
      <c r="BC44" s="545"/>
      <c r="BD44" s="545"/>
      <c r="BE44" s="545"/>
      <c r="BF44" s="545"/>
      <c r="BG44" s="545"/>
      <c r="BH44" s="545"/>
      <c r="BI44" s="545"/>
      <c r="BJ44" s="545"/>
      <c r="BK44" s="545"/>
      <c r="BL44" s="545"/>
      <c r="BM44" s="545"/>
      <c r="BN44" s="545"/>
      <c r="BO44" s="545"/>
      <c r="BP44" s="545"/>
      <c r="BQ44" s="545"/>
      <c r="BR44" s="545"/>
      <c r="BS44" s="545"/>
      <c r="BT44" s="545"/>
      <c r="BU44" s="545"/>
      <c r="BV44" s="545"/>
      <c r="BW44" s="545"/>
      <c r="BX44" s="545"/>
      <c r="BY44" s="545"/>
      <c r="BZ44" s="545"/>
      <c r="CA44" s="545"/>
      <c r="CB44" s="545"/>
      <c r="CC44" s="545"/>
      <c r="CD44" s="545"/>
      <c r="CE44" s="545"/>
      <c r="CF44" s="545"/>
      <c r="CG44" s="545"/>
      <c r="CH44" s="545"/>
      <c r="CI44" s="545"/>
      <c r="CJ44" s="545"/>
      <c r="CK44" s="545"/>
      <c r="CL44" s="545"/>
      <c r="CM44" s="545"/>
      <c r="CN44" s="545"/>
      <c r="CO44" s="545"/>
      <c r="CP44" s="545"/>
      <c r="CQ44" s="545"/>
      <c r="CR44" s="545"/>
      <c r="CS44" s="545"/>
      <c r="CT44" s="545"/>
      <c r="CU44" s="545"/>
      <c r="CV44" s="545"/>
      <c r="CW44" s="545"/>
      <c r="CX44" s="545"/>
      <c r="CY44" s="545"/>
      <c r="CZ44" s="545"/>
      <c r="DA44" s="545"/>
      <c r="DB44" s="545"/>
      <c r="DC44" s="545"/>
      <c r="DD44" s="545"/>
      <c r="DE44" s="545"/>
      <c r="DF44" s="545"/>
      <c r="DG44" s="545"/>
      <c r="DH44" s="545"/>
      <c r="DI44" s="545"/>
      <c r="DJ44" s="545"/>
      <c r="DK44" s="545"/>
      <c r="DL44" s="545"/>
      <c r="DM44" s="545"/>
      <c r="DN44" s="545"/>
      <c r="DO44" s="545"/>
      <c r="DP44" s="545"/>
      <c r="DQ44" s="545"/>
      <c r="DR44" s="545"/>
      <c r="DS44" s="545"/>
      <c r="DT44" s="545"/>
      <c r="DU44" s="545"/>
      <c r="DV44" s="545"/>
      <c r="DW44" s="545"/>
      <c r="DX44" s="545"/>
      <c r="DY44" s="545"/>
      <c r="DZ44" s="545"/>
      <c r="EA44" s="545"/>
      <c r="EB44" s="545"/>
      <c r="EC44" s="545"/>
      <c r="ED44" s="545"/>
      <c r="EE44" s="545"/>
      <c r="EF44" s="545"/>
      <c r="EG44" s="545"/>
      <c r="EH44" s="545"/>
      <c r="EI44" s="545"/>
      <c r="EJ44" s="545"/>
      <c r="EK44" s="545"/>
      <c r="EL44" s="545"/>
      <c r="EM44" s="545"/>
      <c r="EN44" s="545"/>
      <c r="EO44" s="545"/>
      <c r="EP44" s="545"/>
      <c r="EQ44" s="545"/>
      <c r="ER44" s="545"/>
      <c r="ES44" s="545"/>
      <c r="ET44" s="545"/>
      <c r="EU44" s="545"/>
      <c r="EV44" s="545"/>
      <c r="EW44" s="545"/>
      <c r="EX44" s="545"/>
      <c r="EY44" s="545"/>
      <c r="EZ44" s="545"/>
      <c r="FA44" s="545"/>
      <c r="FB44" s="545"/>
      <c r="FC44" s="545"/>
      <c r="FD44" s="545"/>
      <c r="FE44" s="545"/>
      <c r="FF44" s="545"/>
      <c r="FG44" s="545"/>
      <c r="FH44" s="545"/>
      <c r="FI44" s="545"/>
      <c r="FJ44" s="545"/>
      <c r="FK44" s="545"/>
      <c r="FL44" s="545"/>
      <c r="FM44" s="545"/>
      <c r="FN44" s="545"/>
      <c r="FO44" s="545"/>
      <c r="FP44" s="545"/>
      <c r="FQ44" s="545"/>
      <c r="FR44" s="545"/>
      <c r="FS44" s="545"/>
      <c r="FT44" s="545"/>
      <c r="FU44" s="545"/>
      <c r="FV44" s="545"/>
      <c r="FW44" s="545"/>
      <c r="FX44" s="545"/>
      <c r="FY44" s="545"/>
      <c r="FZ44" s="545"/>
      <c r="GA44" s="545"/>
      <c r="GB44" s="545"/>
      <c r="GC44" s="545"/>
      <c r="GD44" s="545"/>
      <c r="GE44" s="545"/>
      <c r="GF44" s="545"/>
      <c r="GG44" s="545"/>
      <c r="GH44" s="545"/>
      <c r="GI44" s="545"/>
      <c r="GJ44" s="545"/>
      <c r="GK44" s="545"/>
      <c r="GL44" s="545"/>
      <c r="GM44" s="545"/>
      <c r="GN44" s="545"/>
      <c r="GO44" s="545"/>
      <c r="GP44" s="545"/>
      <c r="GQ44" s="545"/>
      <c r="GR44" s="545"/>
      <c r="GS44" s="545"/>
      <c r="GT44" s="545"/>
      <c r="GU44" s="545"/>
      <c r="GV44" s="545"/>
      <c r="GW44" s="545"/>
      <c r="GX44" s="545"/>
      <c r="GY44" s="545"/>
      <c r="GZ44" s="545"/>
      <c r="HA44" s="545"/>
      <c r="HB44" s="545"/>
      <c r="HC44" s="545"/>
      <c r="HD44" s="545"/>
      <c r="HE44" s="545"/>
      <c r="HF44" s="545"/>
      <c r="HG44" s="545"/>
      <c r="HH44" s="545"/>
      <c r="HI44" s="545"/>
      <c r="HJ44" s="545"/>
      <c r="HK44" s="545"/>
      <c r="HL44" s="545"/>
      <c r="HM44" s="545"/>
      <c r="HN44" s="545"/>
      <c r="HO44" s="545"/>
      <c r="HP44" s="545"/>
      <c r="HQ44" s="545"/>
      <c r="HR44" s="545"/>
      <c r="HS44" s="545"/>
      <c r="HT44" s="545"/>
      <c r="HU44" s="545"/>
      <c r="HV44" s="545"/>
      <c r="HW44" s="545"/>
      <c r="HX44" s="545"/>
      <c r="HY44" s="545"/>
      <c r="HZ44" s="545"/>
      <c r="IA44" s="545"/>
      <c r="IB44" s="545"/>
      <c r="IC44" s="545"/>
      <c r="ID44" s="545"/>
      <c r="IE44" s="545"/>
      <c r="IF44" s="545"/>
      <c r="IG44" s="545"/>
      <c r="IH44" s="545"/>
      <c r="II44" s="545"/>
      <c r="IJ44" s="545"/>
      <c r="IK44" s="545"/>
      <c r="IL44" s="545"/>
      <c r="IM44" s="545"/>
      <c r="IN44" s="545"/>
      <c r="IO44" s="545"/>
      <c r="IP44" s="545"/>
      <c r="IQ44" s="545"/>
      <c r="IR44" s="545"/>
      <c r="IS44" s="545"/>
      <c r="IT44" s="545"/>
      <c r="IU44" s="545"/>
      <c r="IV44" s="545"/>
      <c r="IW44" s="545"/>
      <c r="IX44" s="545"/>
      <c r="IY44" s="545"/>
      <c r="IZ44" s="545"/>
      <c r="JA44" s="545"/>
      <c r="JB44" s="545"/>
      <c r="JC44" s="545"/>
      <c r="JD44" s="545"/>
      <c r="JE44" s="545"/>
      <c r="JF44" s="545"/>
      <c r="JG44" s="545"/>
      <c r="JH44" s="545"/>
      <c r="JI44" s="545"/>
      <c r="JJ44" s="545"/>
      <c r="JK44" s="545"/>
      <c r="JL44" s="545"/>
      <c r="JM44" s="545"/>
      <c r="JN44" s="545"/>
      <c r="JO44" s="545"/>
      <c r="JP44" s="545"/>
      <c r="JQ44" s="545"/>
      <c r="JR44" s="545"/>
      <c r="JS44" s="545"/>
      <c r="JT44" s="545"/>
      <c r="JU44" s="545"/>
      <c r="JV44" s="545"/>
      <c r="JW44" s="545"/>
      <c r="JX44" s="545"/>
      <c r="JY44" s="545"/>
      <c r="JZ44" s="545"/>
      <c r="KA44" s="545"/>
      <c r="KB44" s="545"/>
      <c r="KC44" s="545"/>
      <c r="KD44" s="545"/>
      <c r="KE44" s="545"/>
      <c r="KF44" s="545"/>
      <c r="KG44" s="545"/>
      <c r="KH44" s="545"/>
      <c r="KI44" s="545"/>
      <c r="KJ44" s="545"/>
      <c r="KK44" s="545"/>
      <c r="KL44" s="545"/>
      <c r="KM44" s="545"/>
      <c r="KN44" s="545"/>
      <c r="KO44" s="545"/>
      <c r="KP44" s="545"/>
      <c r="KQ44" s="545"/>
      <c r="KR44" s="545"/>
      <c r="KS44" s="545"/>
      <c r="KT44" s="545"/>
      <c r="KU44" s="545"/>
      <c r="KV44" s="545"/>
      <c r="KW44" s="545"/>
      <c r="KX44" s="545"/>
      <c r="KY44" s="545"/>
      <c r="KZ44" s="545"/>
      <c r="LA44" s="545"/>
      <c r="LB44" s="545"/>
      <c r="LC44" s="545"/>
      <c r="LD44" s="545"/>
      <c r="LE44" s="545"/>
      <c r="LF44" s="545"/>
      <c r="LG44" s="545"/>
      <c r="LH44" s="545"/>
      <c r="LI44" s="545"/>
      <c r="LJ44" s="545"/>
      <c r="LK44" s="545"/>
      <c r="LL44" s="545"/>
      <c r="LM44" s="545"/>
      <c r="LN44" s="545"/>
      <c r="LO44" s="545"/>
      <c r="LP44" s="545"/>
      <c r="LQ44" s="545"/>
      <c r="LR44" s="545"/>
      <c r="LS44" s="545"/>
      <c r="LT44" s="545"/>
      <c r="LU44" s="545"/>
      <c r="LV44" s="545"/>
      <c r="LW44" s="545"/>
      <c r="LX44" s="545"/>
      <c r="LY44" s="545"/>
      <c r="LZ44" s="545"/>
      <c r="MA44" s="545"/>
      <c r="MB44" s="545"/>
      <c r="MC44" s="545"/>
      <c r="MD44" s="545"/>
      <c r="ME44" s="545"/>
      <c r="MF44" s="545"/>
      <c r="MG44" s="545"/>
      <c r="MH44" s="545"/>
      <c r="MI44" s="545"/>
      <c r="MJ44" s="545"/>
      <c r="MK44" s="545"/>
      <c r="ML44" s="545"/>
      <c r="MM44" s="545"/>
      <c r="MN44" s="545"/>
      <c r="MO44" s="545"/>
      <c r="MP44" s="545"/>
      <c r="MQ44" s="545"/>
      <c r="MR44" s="545"/>
      <c r="MS44" s="545"/>
      <c r="MT44" s="545"/>
      <c r="MU44" s="545"/>
      <c r="MV44" s="545"/>
      <c r="MW44" s="545"/>
      <c r="MX44" s="545"/>
      <c r="MY44" s="545"/>
      <c r="MZ44" s="545"/>
      <c r="NA44" s="545"/>
      <c r="NB44" s="545"/>
      <c r="NC44" s="545"/>
      <c r="ND44" s="545"/>
      <c r="NE44" s="545"/>
      <c r="NF44" s="545"/>
      <c r="NG44" s="545"/>
      <c r="NH44" s="545"/>
      <c r="NI44" s="545"/>
      <c r="NJ44" s="545"/>
      <c r="NK44" s="545"/>
      <c r="NL44" s="545"/>
      <c r="NM44" s="545"/>
      <c r="NN44" s="545"/>
      <c r="NO44" s="545"/>
      <c r="NP44" s="545"/>
      <c r="NQ44" s="545"/>
      <c r="NR44" s="545"/>
      <c r="NS44" s="545"/>
      <c r="NT44" s="545"/>
      <c r="NU44" s="545"/>
      <c r="NV44" s="545"/>
      <c r="NW44" s="545"/>
      <c r="NX44" s="545"/>
      <c r="NY44" s="545"/>
      <c r="NZ44" s="545"/>
      <c r="OA44" s="545"/>
      <c r="OB44" s="545"/>
      <c r="OC44" s="545"/>
      <c r="OD44" s="545"/>
      <c r="OE44" s="545"/>
      <c r="OF44" s="545"/>
      <c r="OG44" s="545"/>
      <c r="OH44" s="545"/>
      <c r="OI44" s="545"/>
      <c r="OJ44" s="545"/>
      <c r="OK44" s="545"/>
      <c r="OL44" s="545"/>
      <c r="OM44" s="545"/>
      <c r="ON44" s="545"/>
      <c r="OO44" s="545"/>
      <c r="OP44" s="545"/>
      <c r="OQ44" s="545"/>
      <c r="OR44" s="545"/>
      <c r="OS44" s="545"/>
      <c r="OT44" s="545"/>
      <c r="OU44" s="545"/>
      <c r="OV44" s="545"/>
      <c r="OW44" s="545"/>
      <c r="OX44" s="545"/>
      <c r="OY44" s="545"/>
      <c r="OZ44" s="545"/>
      <c r="PA44" s="545"/>
      <c r="PB44" s="545"/>
      <c r="PC44" s="545"/>
      <c r="PD44" s="545"/>
      <c r="PE44" s="545"/>
      <c r="PF44" s="545"/>
      <c r="PG44" s="545"/>
      <c r="PH44" s="545"/>
      <c r="PI44" s="545"/>
      <c r="PJ44" s="545"/>
      <c r="PK44" s="545"/>
      <c r="PL44" s="545"/>
      <c r="PM44" s="545"/>
      <c r="PN44" s="545"/>
      <c r="PO44" s="545"/>
      <c r="PP44" s="545"/>
      <c r="PQ44" s="545"/>
      <c r="PR44" s="545"/>
      <c r="PS44" s="545"/>
      <c r="PT44" s="545"/>
      <c r="PU44" s="545"/>
      <c r="PV44" s="545"/>
      <c r="PW44" s="545"/>
      <c r="PX44" s="545"/>
      <c r="PY44" s="545"/>
      <c r="PZ44" s="545"/>
      <c r="QA44" s="545"/>
      <c r="QB44" s="545"/>
      <c r="QC44" s="545"/>
      <c r="QD44" s="545"/>
      <c r="QE44" s="545"/>
      <c r="QF44" s="545"/>
      <c r="QG44" s="545"/>
      <c r="QH44" s="545"/>
      <c r="QI44" s="545"/>
      <c r="QJ44" s="545"/>
      <c r="QK44" s="545"/>
      <c r="QL44" s="545"/>
      <c r="QM44" s="545"/>
      <c r="QN44" s="545"/>
      <c r="QO44" s="545"/>
      <c r="QP44" s="545"/>
      <c r="QQ44" s="545"/>
      <c r="QR44" s="545"/>
      <c r="QS44" s="545"/>
      <c r="QT44" s="545"/>
      <c r="QU44" s="545"/>
      <c r="QV44" s="545"/>
      <c r="QW44" s="545"/>
      <c r="QX44" s="545"/>
      <c r="QY44" s="545"/>
      <c r="QZ44" s="545"/>
      <c r="RA44" s="545"/>
      <c r="RB44" s="545"/>
      <c r="RC44" s="545"/>
      <c r="RD44" s="545"/>
      <c r="RE44" s="545"/>
      <c r="RF44" s="545"/>
      <c r="RG44" s="545"/>
      <c r="RH44" s="545"/>
      <c r="RI44" s="545"/>
      <c r="RJ44" s="545"/>
      <c r="RK44" s="545"/>
      <c r="RL44" s="545"/>
      <c r="RM44" s="545"/>
      <c r="RN44" s="545"/>
      <c r="RO44" s="545"/>
      <c r="RP44" s="545"/>
      <c r="RQ44" s="545"/>
      <c r="RR44" s="545"/>
      <c r="RS44" s="545"/>
      <c r="RT44" s="545"/>
      <c r="RU44" s="545"/>
      <c r="RV44" s="545"/>
      <c r="RW44" s="545"/>
      <c r="RX44" s="545"/>
      <c r="RY44" s="545"/>
      <c r="RZ44" s="545"/>
      <c r="SA44" s="545"/>
      <c r="SB44" s="545"/>
      <c r="SC44" s="545"/>
      <c r="SD44" s="545"/>
      <c r="SE44" s="545"/>
      <c r="SF44" s="545"/>
      <c r="SG44" s="545"/>
      <c r="SH44" s="545"/>
      <c r="SI44" s="545"/>
      <c r="SJ44" s="545"/>
      <c r="SK44" s="545"/>
      <c r="SL44" s="545"/>
      <c r="SM44" s="545"/>
      <c r="SN44" s="545"/>
      <c r="SO44" s="545"/>
      <c r="SP44" s="545"/>
      <c r="SQ44" s="545"/>
      <c r="SR44" s="545"/>
      <c r="SS44" s="545"/>
      <c r="ST44" s="545"/>
      <c r="SU44" s="545"/>
      <c r="SV44" s="545"/>
      <c r="SW44" s="545"/>
      <c r="SX44" s="545"/>
      <c r="SY44" s="545"/>
      <c r="SZ44" s="545"/>
      <c r="TA44" s="545"/>
      <c r="TB44" s="545"/>
      <c r="TC44" s="545"/>
      <c r="TD44" s="545"/>
      <c r="TE44" s="545"/>
      <c r="TF44" s="545"/>
      <c r="TG44" s="545"/>
      <c r="TH44" s="545"/>
      <c r="TI44" s="545"/>
      <c r="TJ44" s="545"/>
      <c r="TK44" s="545"/>
      <c r="TL44" s="545"/>
      <c r="TM44" s="545"/>
      <c r="TN44" s="545"/>
      <c r="TO44" s="545"/>
      <c r="TP44" s="545"/>
      <c r="TQ44" s="545"/>
      <c r="TR44" s="545"/>
      <c r="TS44" s="545"/>
      <c r="TT44" s="545"/>
      <c r="TU44" s="545"/>
      <c r="TV44" s="545"/>
      <c r="TW44" s="545"/>
      <c r="TX44" s="545"/>
      <c r="TY44" s="545"/>
      <c r="TZ44" s="545"/>
      <c r="UA44" s="545"/>
      <c r="UB44" s="545"/>
      <c r="UC44" s="545"/>
      <c r="UD44" s="545"/>
      <c r="UE44" s="545"/>
      <c r="UF44" s="545"/>
      <c r="UG44" s="545"/>
      <c r="UH44" s="545"/>
      <c r="UI44" s="545"/>
      <c r="UJ44" s="545"/>
      <c r="UK44" s="545"/>
      <c r="UL44" s="545"/>
      <c r="UM44" s="545"/>
      <c r="UN44" s="545"/>
      <c r="UO44" s="545"/>
      <c r="UP44" s="545"/>
      <c r="UQ44" s="545"/>
      <c r="UR44" s="545"/>
      <c r="US44" s="545"/>
      <c r="UT44" s="545"/>
      <c r="UU44" s="545"/>
      <c r="UV44" s="545"/>
      <c r="UW44" s="545"/>
      <c r="UX44" s="545"/>
      <c r="UY44" s="545"/>
      <c r="UZ44" s="545"/>
      <c r="VA44" s="545"/>
      <c r="VB44" s="545"/>
      <c r="VC44" s="545"/>
      <c r="VD44" s="545"/>
      <c r="VE44" s="545"/>
      <c r="VF44" s="545"/>
      <c r="VG44" s="545"/>
      <c r="VH44" s="545"/>
      <c r="VI44" s="545"/>
      <c r="VJ44" s="545"/>
      <c r="VK44" s="545"/>
      <c r="VL44" s="545"/>
      <c r="VM44" s="545"/>
      <c r="VN44" s="545"/>
      <c r="VO44" s="545"/>
      <c r="VP44" s="545"/>
      <c r="VQ44" s="545"/>
      <c r="VR44" s="545"/>
      <c r="VS44" s="545"/>
      <c r="VT44" s="545"/>
      <c r="VU44" s="545"/>
      <c r="VV44" s="545"/>
      <c r="VW44" s="545"/>
      <c r="VX44" s="545"/>
      <c r="VY44" s="545"/>
      <c r="VZ44" s="545"/>
      <c r="WA44" s="545"/>
      <c r="WB44" s="545"/>
      <c r="WC44" s="545"/>
      <c r="WD44" s="545"/>
      <c r="WE44" s="545"/>
      <c r="WF44" s="545"/>
      <c r="WG44" s="545"/>
      <c r="WH44" s="545"/>
      <c r="WI44" s="545"/>
      <c r="WJ44" s="545"/>
      <c r="WK44" s="545"/>
      <c r="WL44" s="545"/>
      <c r="WM44" s="545"/>
      <c r="WN44" s="545"/>
      <c r="WO44" s="545"/>
      <c r="WP44" s="545"/>
      <c r="WQ44" s="545"/>
      <c r="WR44" s="545"/>
      <c r="WS44" s="545"/>
      <c r="WT44" s="545"/>
      <c r="WU44" s="545"/>
      <c r="WV44" s="545"/>
      <c r="WW44" s="545"/>
      <c r="WX44" s="545"/>
      <c r="WY44" s="545"/>
      <c r="WZ44" s="545"/>
      <c r="XA44" s="545"/>
      <c r="XB44" s="545"/>
      <c r="XC44" s="545"/>
      <c r="XD44" s="545"/>
      <c r="XE44" s="545"/>
      <c r="XF44" s="545"/>
      <c r="XG44" s="545"/>
      <c r="XH44" s="545"/>
      <c r="XI44" s="545"/>
      <c r="XJ44" s="545"/>
      <c r="XK44" s="545"/>
      <c r="XL44" s="545"/>
      <c r="XM44" s="545"/>
      <c r="XN44" s="545"/>
      <c r="XO44" s="545"/>
      <c r="XP44" s="545"/>
      <c r="XQ44" s="545"/>
      <c r="XR44" s="545"/>
      <c r="XS44" s="545"/>
      <c r="XT44" s="545"/>
      <c r="XU44" s="545"/>
      <c r="XV44" s="545"/>
      <c r="XW44" s="545"/>
      <c r="XX44" s="545"/>
      <c r="XY44" s="545"/>
      <c r="XZ44" s="545"/>
      <c r="YA44" s="545"/>
      <c r="YB44" s="545"/>
      <c r="YC44" s="545"/>
      <c r="YD44" s="545"/>
      <c r="YE44" s="545"/>
      <c r="YF44" s="545"/>
      <c r="YG44" s="545"/>
      <c r="YH44" s="545"/>
      <c r="YI44" s="545"/>
      <c r="YJ44" s="545"/>
      <c r="YK44" s="545"/>
      <c r="YL44" s="545"/>
      <c r="YM44" s="545"/>
      <c r="YN44" s="545"/>
      <c r="YO44" s="545"/>
      <c r="YP44" s="545"/>
      <c r="YQ44" s="545"/>
      <c r="YR44" s="545"/>
      <c r="YS44" s="545"/>
      <c r="YT44" s="545"/>
      <c r="YU44" s="545"/>
      <c r="YV44" s="545"/>
      <c r="YW44" s="545"/>
      <c r="YX44" s="545"/>
      <c r="YY44" s="545"/>
      <c r="YZ44" s="545"/>
      <c r="ZA44" s="545"/>
      <c r="ZB44" s="545"/>
      <c r="ZC44" s="545"/>
      <c r="ZD44" s="545"/>
      <c r="ZE44" s="545"/>
      <c r="ZF44" s="545"/>
      <c r="ZG44" s="545"/>
      <c r="ZH44" s="545"/>
      <c r="ZI44" s="545"/>
      <c r="ZJ44" s="545"/>
      <c r="ZK44" s="545"/>
      <c r="ZL44" s="545"/>
      <c r="ZM44" s="545"/>
      <c r="ZN44" s="545"/>
      <c r="ZO44" s="545"/>
      <c r="ZP44" s="545"/>
      <c r="ZQ44" s="545"/>
      <c r="ZR44" s="545"/>
      <c r="ZS44" s="545"/>
      <c r="ZT44" s="545"/>
      <c r="ZU44" s="545"/>
      <c r="ZV44" s="545"/>
      <c r="ZW44" s="545"/>
      <c r="ZX44" s="545"/>
      <c r="ZY44" s="545"/>
      <c r="ZZ44" s="545"/>
      <c r="AAA44" s="545"/>
      <c r="AAB44" s="545"/>
      <c r="AAC44" s="545"/>
      <c r="AAD44" s="545"/>
      <c r="AAE44" s="545"/>
      <c r="AAF44" s="545"/>
      <c r="AAG44" s="545"/>
      <c r="AAH44" s="545"/>
      <c r="AAI44" s="545"/>
      <c r="AAJ44" s="545"/>
      <c r="AAK44" s="545"/>
      <c r="AAL44" s="545"/>
      <c r="AAM44" s="545"/>
      <c r="AAN44" s="545"/>
      <c r="AAO44" s="545"/>
      <c r="AAP44" s="545"/>
      <c r="AAQ44" s="545"/>
      <c r="AAR44" s="545"/>
      <c r="AAS44" s="545"/>
      <c r="AAT44" s="545"/>
      <c r="AAU44" s="545"/>
      <c r="AAV44" s="545"/>
      <c r="AAW44" s="545"/>
      <c r="AAX44" s="545"/>
      <c r="AAY44" s="545"/>
      <c r="AAZ44" s="545"/>
      <c r="ABA44" s="545"/>
      <c r="ABB44" s="545"/>
      <c r="ABC44" s="545"/>
      <c r="ABD44" s="545"/>
      <c r="ABE44" s="545"/>
      <c r="ABF44" s="545"/>
      <c r="ABG44" s="545"/>
      <c r="ABH44" s="545"/>
      <c r="ABI44" s="545"/>
      <c r="ABJ44" s="545"/>
      <c r="ABK44" s="545"/>
      <c r="ABL44" s="545"/>
      <c r="ABM44" s="545"/>
      <c r="ABN44" s="545"/>
      <c r="ABO44" s="545"/>
      <c r="ABP44" s="545"/>
      <c r="ABQ44" s="545"/>
      <c r="ABR44" s="545"/>
      <c r="ABS44" s="545"/>
      <c r="ABT44" s="545"/>
      <c r="ABU44" s="545"/>
      <c r="ABV44" s="545"/>
      <c r="ABW44" s="545"/>
      <c r="ABX44" s="545"/>
      <c r="ABY44" s="545"/>
      <c r="ABZ44" s="545"/>
      <c r="ACA44" s="545"/>
      <c r="ACB44" s="545"/>
      <c r="ACC44" s="545"/>
      <c r="ACD44" s="545"/>
      <c r="ACE44" s="545"/>
      <c r="ACF44" s="545"/>
      <c r="ACG44" s="545"/>
      <c r="ACH44" s="545"/>
      <c r="ACI44" s="545"/>
      <c r="ACJ44" s="545"/>
      <c r="ACK44" s="545"/>
      <c r="ACL44" s="545"/>
      <c r="ACM44" s="545"/>
      <c r="ACN44" s="545"/>
      <c r="ACO44" s="545"/>
      <c r="ACP44" s="545"/>
      <c r="ACQ44" s="545"/>
      <c r="ACR44" s="545"/>
      <c r="ACS44" s="545"/>
      <c r="ACT44" s="545"/>
      <c r="ACU44" s="545"/>
      <c r="ACV44" s="545"/>
      <c r="ACW44" s="545"/>
      <c r="ACX44" s="545"/>
      <c r="ACY44" s="545"/>
      <c r="ACZ44" s="545"/>
      <c r="ADA44" s="545"/>
      <c r="ADB44" s="545"/>
      <c r="ADC44" s="545"/>
      <c r="ADD44" s="545"/>
      <c r="ADE44" s="545"/>
      <c r="ADF44" s="545"/>
      <c r="ADG44" s="545"/>
      <c r="ADH44" s="545"/>
      <c r="ADI44" s="545"/>
      <c r="ADJ44" s="545"/>
      <c r="ADK44" s="545"/>
      <c r="ADL44" s="545"/>
      <c r="ADM44" s="545"/>
      <c r="ADN44" s="545"/>
      <c r="ADO44" s="545"/>
      <c r="ADP44" s="545"/>
      <c r="ADQ44" s="545"/>
      <c r="ADR44" s="545"/>
      <c r="ADS44" s="545"/>
      <c r="ADT44" s="545"/>
      <c r="ADU44" s="545"/>
      <c r="ADV44" s="545"/>
      <c r="ADW44" s="545"/>
      <c r="ADX44" s="545"/>
      <c r="ADY44" s="545"/>
      <c r="ADZ44" s="545"/>
      <c r="AEA44" s="545"/>
      <c r="AEB44" s="545"/>
      <c r="AEC44" s="545"/>
      <c r="AED44" s="545"/>
      <c r="AEE44" s="545"/>
      <c r="AEF44" s="545"/>
      <c r="AEG44" s="545"/>
      <c r="AEH44" s="545"/>
      <c r="AEI44" s="545"/>
      <c r="AEJ44" s="545"/>
      <c r="AEK44" s="545"/>
      <c r="AEL44" s="545"/>
      <c r="AEM44" s="545"/>
      <c r="AEN44" s="545"/>
      <c r="AEO44" s="545"/>
      <c r="AEP44" s="545"/>
      <c r="AEQ44" s="545"/>
      <c r="AER44" s="545"/>
      <c r="AES44" s="545"/>
      <c r="AET44" s="545"/>
      <c r="AEU44" s="545"/>
      <c r="AEV44" s="545"/>
      <c r="AEW44" s="545"/>
      <c r="AEX44" s="545"/>
      <c r="AEY44" s="545"/>
      <c r="AEZ44" s="545"/>
      <c r="AFA44" s="545"/>
      <c r="AFB44" s="545"/>
      <c r="AFC44" s="545"/>
      <c r="AFD44" s="545"/>
      <c r="AFE44" s="545"/>
      <c r="AFF44" s="545"/>
      <c r="AFG44" s="545"/>
      <c r="AFH44" s="545"/>
      <c r="AFI44" s="545"/>
      <c r="AFJ44" s="545"/>
      <c r="AFK44" s="545"/>
      <c r="AFL44" s="545"/>
      <c r="AFM44" s="545"/>
      <c r="AFN44" s="545"/>
      <c r="AFO44" s="545"/>
      <c r="AFP44" s="545"/>
      <c r="AFQ44" s="545"/>
      <c r="AFR44" s="545"/>
      <c r="AFS44" s="545"/>
      <c r="AFT44" s="545"/>
      <c r="AFU44" s="545"/>
      <c r="AFV44" s="545"/>
      <c r="AFW44" s="545"/>
      <c r="AFX44" s="545"/>
      <c r="AFY44" s="545"/>
      <c r="AFZ44" s="545"/>
      <c r="AGA44" s="545"/>
      <c r="AGB44" s="545"/>
      <c r="AGC44" s="545"/>
      <c r="AGD44" s="545"/>
      <c r="AGE44" s="545"/>
      <c r="AGF44" s="545"/>
      <c r="AGG44" s="545"/>
      <c r="AGH44" s="545"/>
      <c r="AGI44" s="545"/>
      <c r="AGJ44" s="545"/>
      <c r="AGK44" s="545"/>
      <c r="AGL44" s="545"/>
      <c r="AGM44" s="545"/>
      <c r="AGN44" s="545"/>
      <c r="AGO44" s="545"/>
      <c r="AGP44" s="545"/>
      <c r="AGQ44" s="545"/>
      <c r="AGR44" s="545"/>
      <c r="AGS44" s="545"/>
      <c r="AGT44" s="545"/>
      <c r="AGU44" s="545"/>
      <c r="AGV44" s="545"/>
      <c r="AGW44" s="545"/>
      <c r="AGX44" s="545"/>
      <c r="AGY44" s="545"/>
      <c r="AGZ44" s="545"/>
      <c r="AHA44" s="545"/>
      <c r="AHB44" s="545"/>
      <c r="AHC44" s="545"/>
      <c r="AHD44" s="545"/>
      <c r="AHE44" s="545"/>
      <c r="AHF44" s="545"/>
      <c r="AHG44" s="545"/>
      <c r="AHH44" s="545"/>
      <c r="AHI44" s="545"/>
      <c r="AHJ44" s="545"/>
      <c r="AHK44" s="545"/>
      <c r="AHL44" s="545"/>
      <c r="AHM44" s="545"/>
      <c r="AHN44" s="545"/>
      <c r="AHO44" s="545"/>
      <c r="AHP44" s="545"/>
      <c r="AHQ44" s="545"/>
      <c r="AHR44" s="545"/>
      <c r="AHS44" s="545"/>
      <c r="AHT44" s="545"/>
      <c r="AHU44" s="545"/>
      <c r="AHV44" s="545"/>
      <c r="AHW44" s="545"/>
      <c r="AHX44" s="545"/>
      <c r="AHY44" s="545"/>
      <c r="AHZ44" s="545"/>
      <c r="AIA44" s="545"/>
      <c r="AIB44" s="545"/>
      <c r="AIC44" s="545"/>
      <c r="AID44" s="545"/>
      <c r="AIE44" s="545"/>
      <c r="AIF44" s="545"/>
      <c r="AIG44" s="545"/>
      <c r="AIH44" s="545"/>
      <c r="AII44" s="545"/>
      <c r="AIJ44" s="545"/>
      <c r="AIK44" s="545"/>
      <c r="AIL44" s="545"/>
      <c r="AIM44" s="545"/>
      <c r="AIN44" s="545"/>
      <c r="AIO44" s="545"/>
      <c r="AIP44" s="545"/>
      <c r="AIQ44" s="545"/>
      <c r="AIR44" s="545"/>
      <c r="AIS44" s="545"/>
      <c r="AIT44" s="545"/>
      <c r="AIU44" s="545"/>
      <c r="AIV44" s="545"/>
      <c r="AIW44" s="545"/>
      <c r="AIX44" s="545"/>
      <c r="AIY44" s="545"/>
      <c r="AIZ44" s="545"/>
      <c r="AJA44" s="545"/>
      <c r="AJB44" s="545"/>
      <c r="AJC44" s="545"/>
      <c r="AJD44" s="545"/>
      <c r="AJE44" s="545"/>
      <c r="AJF44" s="545"/>
      <c r="AJG44" s="545"/>
      <c r="AJH44" s="545"/>
      <c r="AJI44" s="545"/>
      <c r="AJJ44" s="545"/>
      <c r="AJK44" s="545"/>
      <c r="AJL44" s="545"/>
      <c r="AJM44" s="545"/>
      <c r="AJN44" s="545"/>
      <c r="AJO44" s="545"/>
      <c r="AJP44" s="545"/>
      <c r="AJQ44" s="545"/>
      <c r="AJR44" s="545"/>
      <c r="AJS44" s="545"/>
      <c r="AJT44" s="545"/>
      <c r="AJU44" s="545"/>
      <c r="AJV44" s="545"/>
      <c r="AJW44" s="545"/>
      <c r="AJX44" s="545"/>
      <c r="AJY44" s="545"/>
      <c r="AJZ44" s="545"/>
      <c r="AKA44" s="545"/>
      <c r="AKB44" s="545"/>
      <c r="AKC44" s="545"/>
      <c r="AKD44" s="545"/>
      <c r="AKE44" s="545"/>
      <c r="AKF44" s="545"/>
      <c r="AKG44" s="545"/>
      <c r="AKH44" s="545"/>
      <c r="AKI44" s="545"/>
      <c r="AKJ44" s="545"/>
      <c r="AKK44" s="545"/>
      <c r="AKL44" s="545"/>
      <c r="AKM44" s="545"/>
      <c r="AKN44" s="545"/>
      <c r="AKO44" s="545"/>
      <c r="AKP44" s="545"/>
      <c r="AKQ44" s="545"/>
      <c r="AKR44" s="545"/>
      <c r="AKS44" s="545"/>
      <c r="AKT44" s="545"/>
      <c r="AKU44" s="545"/>
      <c r="AKV44" s="545"/>
      <c r="AKW44" s="545"/>
      <c r="AKX44" s="545"/>
      <c r="AKY44" s="545"/>
      <c r="AKZ44" s="545"/>
      <c r="ALA44" s="545"/>
      <c r="ALB44" s="545"/>
      <c r="ALC44" s="545"/>
      <c r="ALD44" s="545"/>
      <c r="ALE44" s="545"/>
      <c r="ALF44" s="545"/>
      <c r="ALG44" s="545"/>
      <c r="ALH44" s="545"/>
      <c r="ALI44" s="545"/>
      <c r="ALJ44" s="545"/>
      <c r="ALK44" s="545"/>
      <c r="ALL44" s="545"/>
      <c r="ALM44" s="545"/>
      <c r="ALN44" s="545"/>
      <c r="ALO44" s="545"/>
      <c r="ALP44" s="545"/>
      <c r="ALQ44" s="545"/>
      <c r="ALR44" s="545"/>
      <c r="ALS44" s="545"/>
      <c r="ALT44" s="545"/>
      <c r="ALU44" s="545"/>
      <c r="ALV44" s="545"/>
      <c r="ALW44" s="545"/>
      <c r="ALX44" s="545"/>
      <c r="ALY44" s="545"/>
      <c r="ALZ44" s="545"/>
      <c r="AMA44" s="545"/>
      <c r="AMB44" s="545"/>
      <c r="AMC44" s="545"/>
      <c r="AMD44" s="545"/>
      <c r="AME44" s="545"/>
      <c r="AMF44" s="545"/>
      <c r="AMG44" s="545"/>
      <c r="AMH44" s="545"/>
      <c r="AMI44" s="545"/>
      <c r="AMJ44" s="545"/>
    </row>
    <row r="45" spans="1:1024" s="557" customFormat="1" ht="17.25" customHeight="1">
      <c r="A45" s="558" t="s">
        <v>589</v>
      </c>
      <c r="B45" s="559" t="s">
        <v>449</v>
      </c>
      <c r="C45" s="560">
        <f>Dūņu_utilizācijas_izm!G17</f>
        <v>0</v>
      </c>
      <c r="D45" s="560">
        <f>Dūņu_utilizācijas_izm!I17</f>
        <v>0</v>
      </c>
      <c r="E45" s="560">
        <f>Dūņu_utilizācijas_izm!K17</f>
        <v>0</v>
      </c>
      <c r="F45" s="560">
        <f>Dūņu_utilizācijas_izm!M17</f>
        <v>0</v>
      </c>
      <c r="G45" s="547"/>
      <c r="H45" s="547"/>
      <c r="I45" s="561">
        <f t="shared" si="13"/>
        <v>0</v>
      </c>
      <c r="J45" s="561">
        <f t="shared" si="14"/>
        <v>0</v>
      </c>
      <c r="K45" s="547"/>
      <c r="L45" s="562" t="e">
        <f t="shared" si="15"/>
        <v>#DIV/0!</v>
      </c>
      <c r="M45" s="562" t="e">
        <f t="shared" si="16"/>
        <v>#DIV/0!</v>
      </c>
      <c r="N45" s="545"/>
      <c r="O45" s="545"/>
      <c r="P45" s="545"/>
      <c r="Q45" s="545"/>
      <c r="R45" s="545"/>
      <c r="S45" s="545"/>
      <c r="T45" s="545"/>
      <c r="U45" s="545"/>
      <c r="V45" s="545"/>
      <c r="W45" s="545"/>
      <c r="X45" s="545"/>
      <c r="Y45" s="545"/>
      <c r="Z45" s="545"/>
      <c r="AA45" s="545"/>
      <c r="AB45" s="545"/>
      <c r="AC45" s="545"/>
      <c r="AD45" s="545"/>
      <c r="AE45" s="545"/>
      <c r="AF45" s="545"/>
      <c r="AG45" s="545"/>
      <c r="AH45" s="545"/>
      <c r="AI45" s="545"/>
      <c r="AJ45" s="545"/>
      <c r="AK45" s="545"/>
      <c r="AL45" s="545"/>
      <c r="AM45" s="545"/>
      <c r="AN45" s="545"/>
      <c r="AO45" s="545"/>
      <c r="AP45" s="545"/>
      <c r="AQ45" s="545"/>
      <c r="AR45" s="545"/>
      <c r="AS45" s="545"/>
      <c r="AT45" s="545"/>
      <c r="AU45" s="545"/>
      <c r="AV45" s="545"/>
      <c r="AW45" s="545"/>
      <c r="AX45" s="545"/>
      <c r="AY45" s="545"/>
      <c r="AZ45" s="545"/>
      <c r="BA45" s="545"/>
      <c r="BB45" s="545"/>
      <c r="BC45" s="545"/>
      <c r="BD45" s="545"/>
      <c r="BE45" s="545"/>
      <c r="BF45" s="545"/>
      <c r="BG45" s="545"/>
      <c r="BH45" s="545"/>
      <c r="BI45" s="545"/>
      <c r="BJ45" s="545"/>
      <c r="BK45" s="545"/>
      <c r="BL45" s="545"/>
      <c r="BM45" s="545"/>
      <c r="BN45" s="545"/>
      <c r="BO45" s="545"/>
      <c r="BP45" s="545"/>
      <c r="BQ45" s="545"/>
      <c r="BR45" s="545"/>
      <c r="BS45" s="545"/>
      <c r="BT45" s="545"/>
      <c r="BU45" s="545"/>
      <c r="BV45" s="545"/>
      <c r="BW45" s="545"/>
      <c r="BX45" s="545"/>
      <c r="BY45" s="545"/>
      <c r="BZ45" s="545"/>
      <c r="CA45" s="545"/>
      <c r="CB45" s="545"/>
      <c r="CC45" s="545"/>
      <c r="CD45" s="545"/>
      <c r="CE45" s="545"/>
      <c r="CF45" s="545"/>
      <c r="CG45" s="545"/>
      <c r="CH45" s="545"/>
      <c r="CI45" s="545"/>
      <c r="CJ45" s="545"/>
      <c r="CK45" s="545"/>
      <c r="CL45" s="545"/>
      <c r="CM45" s="545"/>
      <c r="CN45" s="545"/>
      <c r="CO45" s="545"/>
      <c r="CP45" s="545"/>
      <c r="CQ45" s="545"/>
      <c r="CR45" s="545"/>
      <c r="CS45" s="545"/>
      <c r="CT45" s="545"/>
      <c r="CU45" s="545"/>
      <c r="CV45" s="545"/>
      <c r="CW45" s="545"/>
      <c r="CX45" s="545"/>
      <c r="CY45" s="545"/>
      <c r="CZ45" s="545"/>
      <c r="DA45" s="545"/>
      <c r="DB45" s="545"/>
      <c r="DC45" s="545"/>
      <c r="DD45" s="545"/>
      <c r="DE45" s="545"/>
      <c r="DF45" s="545"/>
      <c r="DG45" s="545"/>
      <c r="DH45" s="545"/>
      <c r="DI45" s="545"/>
      <c r="DJ45" s="545"/>
      <c r="DK45" s="545"/>
      <c r="DL45" s="545"/>
      <c r="DM45" s="545"/>
      <c r="DN45" s="545"/>
      <c r="DO45" s="545"/>
      <c r="DP45" s="545"/>
      <c r="DQ45" s="545"/>
      <c r="DR45" s="545"/>
      <c r="DS45" s="545"/>
      <c r="DT45" s="545"/>
      <c r="DU45" s="545"/>
      <c r="DV45" s="545"/>
      <c r="DW45" s="545"/>
      <c r="DX45" s="545"/>
      <c r="DY45" s="545"/>
      <c r="DZ45" s="545"/>
      <c r="EA45" s="545"/>
      <c r="EB45" s="545"/>
      <c r="EC45" s="545"/>
      <c r="ED45" s="545"/>
      <c r="EE45" s="545"/>
      <c r="EF45" s="545"/>
      <c r="EG45" s="545"/>
      <c r="EH45" s="545"/>
      <c r="EI45" s="545"/>
      <c r="EJ45" s="545"/>
      <c r="EK45" s="545"/>
      <c r="EL45" s="545"/>
      <c r="EM45" s="545"/>
      <c r="EN45" s="545"/>
      <c r="EO45" s="545"/>
      <c r="EP45" s="545"/>
      <c r="EQ45" s="545"/>
      <c r="ER45" s="545"/>
      <c r="ES45" s="545"/>
      <c r="ET45" s="545"/>
      <c r="EU45" s="545"/>
      <c r="EV45" s="545"/>
      <c r="EW45" s="545"/>
      <c r="EX45" s="545"/>
      <c r="EY45" s="545"/>
      <c r="EZ45" s="545"/>
      <c r="FA45" s="545"/>
      <c r="FB45" s="545"/>
      <c r="FC45" s="545"/>
      <c r="FD45" s="545"/>
      <c r="FE45" s="545"/>
      <c r="FF45" s="545"/>
      <c r="FG45" s="545"/>
      <c r="FH45" s="545"/>
      <c r="FI45" s="545"/>
      <c r="FJ45" s="545"/>
      <c r="FK45" s="545"/>
      <c r="FL45" s="545"/>
      <c r="FM45" s="545"/>
      <c r="FN45" s="545"/>
      <c r="FO45" s="545"/>
      <c r="FP45" s="545"/>
      <c r="FQ45" s="545"/>
      <c r="FR45" s="545"/>
      <c r="FS45" s="545"/>
      <c r="FT45" s="545"/>
      <c r="FU45" s="545"/>
      <c r="FV45" s="545"/>
      <c r="FW45" s="545"/>
      <c r="FX45" s="545"/>
      <c r="FY45" s="545"/>
      <c r="FZ45" s="545"/>
      <c r="GA45" s="545"/>
      <c r="GB45" s="545"/>
      <c r="GC45" s="545"/>
      <c r="GD45" s="545"/>
      <c r="GE45" s="545"/>
      <c r="GF45" s="545"/>
      <c r="GG45" s="545"/>
      <c r="GH45" s="545"/>
      <c r="GI45" s="545"/>
      <c r="GJ45" s="545"/>
      <c r="GK45" s="545"/>
      <c r="GL45" s="545"/>
      <c r="GM45" s="545"/>
      <c r="GN45" s="545"/>
      <c r="GO45" s="545"/>
      <c r="GP45" s="545"/>
      <c r="GQ45" s="545"/>
      <c r="GR45" s="545"/>
      <c r="GS45" s="545"/>
      <c r="GT45" s="545"/>
      <c r="GU45" s="545"/>
      <c r="GV45" s="545"/>
      <c r="GW45" s="545"/>
      <c r="GX45" s="545"/>
      <c r="GY45" s="545"/>
      <c r="GZ45" s="545"/>
      <c r="HA45" s="545"/>
      <c r="HB45" s="545"/>
      <c r="HC45" s="545"/>
      <c r="HD45" s="545"/>
      <c r="HE45" s="545"/>
      <c r="HF45" s="545"/>
      <c r="HG45" s="545"/>
      <c r="HH45" s="545"/>
      <c r="HI45" s="545"/>
      <c r="HJ45" s="545"/>
      <c r="HK45" s="545"/>
      <c r="HL45" s="545"/>
      <c r="HM45" s="545"/>
      <c r="HN45" s="545"/>
      <c r="HO45" s="545"/>
      <c r="HP45" s="545"/>
      <c r="HQ45" s="545"/>
      <c r="HR45" s="545"/>
      <c r="HS45" s="545"/>
      <c r="HT45" s="545"/>
      <c r="HU45" s="545"/>
      <c r="HV45" s="545"/>
      <c r="HW45" s="545"/>
      <c r="HX45" s="545"/>
      <c r="HY45" s="545"/>
      <c r="HZ45" s="545"/>
      <c r="IA45" s="545"/>
      <c r="IB45" s="545"/>
      <c r="IC45" s="545"/>
      <c r="ID45" s="545"/>
      <c r="IE45" s="545"/>
      <c r="IF45" s="545"/>
      <c r="IG45" s="545"/>
      <c r="IH45" s="545"/>
      <c r="II45" s="545"/>
      <c r="IJ45" s="545"/>
      <c r="IK45" s="545"/>
      <c r="IL45" s="545"/>
      <c r="IM45" s="545"/>
      <c r="IN45" s="545"/>
      <c r="IO45" s="545"/>
      <c r="IP45" s="545"/>
      <c r="IQ45" s="545"/>
      <c r="IR45" s="545"/>
      <c r="IS45" s="545"/>
      <c r="IT45" s="545"/>
      <c r="IU45" s="545"/>
      <c r="IV45" s="545"/>
      <c r="IW45" s="545"/>
      <c r="IX45" s="545"/>
      <c r="IY45" s="545"/>
      <c r="IZ45" s="545"/>
      <c r="JA45" s="545"/>
      <c r="JB45" s="545"/>
      <c r="JC45" s="545"/>
      <c r="JD45" s="545"/>
      <c r="JE45" s="545"/>
      <c r="JF45" s="545"/>
      <c r="JG45" s="545"/>
      <c r="JH45" s="545"/>
      <c r="JI45" s="545"/>
      <c r="JJ45" s="545"/>
      <c r="JK45" s="545"/>
      <c r="JL45" s="545"/>
      <c r="JM45" s="545"/>
      <c r="JN45" s="545"/>
      <c r="JO45" s="545"/>
      <c r="JP45" s="545"/>
      <c r="JQ45" s="545"/>
      <c r="JR45" s="545"/>
      <c r="JS45" s="545"/>
      <c r="JT45" s="545"/>
      <c r="JU45" s="545"/>
      <c r="JV45" s="545"/>
      <c r="JW45" s="545"/>
      <c r="JX45" s="545"/>
      <c r="JY45" s="545"/>
      <c r="JZ45" s="545"/>
      <c r="KA45" s="545"/>
      <c r="KB45" s="545"/>
      <c r="KC45" s="545"/>
      <c r="KD45" s="545"/>
      <c r="KE45" s="545"/>
      <c r="KF45" s="545"/>
      <c r="KG45" s="545"/>
      <c r="KH45" s="545"/>
      <c r="KI45" s="545"/>
      <c r="KJ45" s="545"/>
      <c r="KK45" s="545"/>
      <c r="KL45" s="545"/>
      <c r="KM45" s="545"/>
      <c r="KN45" s="545"/>
      <c r="KO45" s="545"/>
      <c r="KP45" s="545"/>
      <c r="KQ45" s="545"/>
      <c r="KR45" s="545"/>
      <c r="KS45" s="545"/>
      <c r="KT45" s="545"/>
      <c r="KU45" s="545"/>
      <c r="KV45" s="545"/>
      <c r="KW45" s="545"/>
      <c r="KX45" s="545"/>
      <c r="KY45" s="545"/>
      <c r="KZ45" s="545"/>
      <c r="LA45" s="545"/>
      <c r="LB45" s="545"/>
      <c r="LC45" s="545"/>
      <c r="LD45" s="545"/>
      <c r="LE45" s="545"/>
      <c r="LF45" s="545"/>
      <c r="LG45" s="545"/>
      <c r="LH45" s="545"/>
      <c r="LI45" s="545"/>
      <c r="LJ45" s="545"/>
      <c r="LK45" s="545"/>
      <c r="LL45" s="545"/>
      <c r="LM45" s="545"/>
      <c r="LN45" s="545"/>
      <c r="LO45" s="545"/>
      <c r="LP45" s="545"/>
      <c r="LQ45" s="545"/>
      <c r="LR45" s="545"/>
      <c r="LS45" s="545"/>
      <c r="LT45" s="545"/>
      <c r="LU45" s="545"/>
      <c r="LV45" s="545"/>
      <c r="LW45" s="545"/>
      <c r="LX45" s="545"/>
      <c r="LY45" s="545"/>
      <c r="LZ45" s="545"/>
      <c r="MA45" s="545"/>
      <c r="MB45" s="545"/>
      <c r="MC45" s="545"/>
      <c r="MD45" s="545"/>
      <c r="ME45" s="545"/>
      <c r="MF45" s="545"/>
      <c r="MG45" s="545"/>
      <c r="MH45" s="545"/>
      <c r="MI45" s="545"/>
      <c r="MJ45" s="545"/>
      <c r="MK45" s="545"/>
      <c r="ML45" s="545"/>
      <c r="MM45" s="545"/>
      <c r="MN45" s="545"/>
      <c r="MO45" s="545"/>
      <c r="MP45" s="545"/>
      <c r="MQ45" s="545"/>
      <c r="MR45" s="545"/>
      <c r="MS45" s="545"/>
      <c r="MT45" s="545"/>
      <c r="MU45" s="545"/>
      <c r="MV45" s="545"/>
      <c r="MW45" s="545"/>
      <c r="MX45" s="545"/>
      <c r="MY45" s="545"/>
      <c r="MZ45" s="545"/>
      <c r="NA45" s="545"/>
      <c r="NB45" s="545"/>
      <c r="NC45" s="545"/>
      <c r="ND45" s="545"/>
      <c r="NE45" s="545"/>
      <c r="NF45" s="545"/>
      <c r="NG45" s="545"/>
      <c r="NH45" s="545"/>
      <c r="NI45" s="545"/>
      <c r="NJ45" s="545"/>
      <c r="NK45" s="545"/>
      <c r="NL45" s="545"/>
      <c r="NM45" s="545"/>
      <c r="NN45" s="545"/>
      <c r="NO45" s="545"/>
      <c r="NP45" s="545"/>
      <c r="NQ45" s="545"/>
      <c r="NR45" s="545"/>
      <c r="NS45" s="545"/>
      <c r="NT45" s="545"/>
      <c r="NU45" s="545"/>
      <c r="NV45" s="545"/>
      <c r="NW45" s="545"/>
      <c r="NX45" s="545"/>
      <c r="NY45" s="545"/>
      <c r="NZ45" s="545"/>
      <c r="OA45" s="545"/>
      <c r="OB45" s="545"/>
      <c r="OC45" s="545"/>
      <c r="OD45" s="545"/>
      <c r="OE45" s="545"/>
      <c r="OF45" s="545"/>
      <c r="OG45" s="545"/>
      <c r="OH45" s="545"/>
      <c r="OI45" s="545"/>
      <c r="OJ45" s="545"/>
      <c r="OK45" s="545"/>
      <c r="OL45" s="545"/>
      <c r="OM45" s="545"/>
      <c r="ON45" s="545"/>
      <c r="OO45" s="545"/>
      <c r="OP45" s="545"/>
      <c r="OQ45" s="545"/>
      <c r="OR45" s="545"/>
      <c r="OS45" s="545"/>
      <c r="OT45" s="545"/>
      <c r="OU45" s="545"/>
      <c r="OV45" s="545"/>
      <c r="OW45" s="545"/>
      <c r="OX45" s="545"/>
      <c r="OY45" s="545"/>
      <c r="OZ45" s="545"/>
      <c r="PA45" s="545"/>
      <c r="PB45" s="545"/>
      <c r="PC45" s="545"/>
      <c r="PD45" s="545"/>
      <c r="PE45" s="545"/>
      <c r="PF45" s="545"/>
      <c r="PG45" s="545"/>
      <c r="PH45" s="545"/>
      <c r="PI45" s="545"/>
      <c r="PJ45" s="545"/>
      <c r="PK45" s="545"/>
      <c r="PL45" s="545"/>
      <c r="PM45" s="545"/>
      <c r="PN45" s="545"/>
      <c r="PO45" s="545"/>
      <c r="PP45" s="545"/>
      <c r="PQ45" s="545"/>
      <c r="PR45" s="545"/>
      <c r="PS45" s="545"/>
      <c r="PT45" s="545"/>
      <c r="PU45" s="545"/>
      <c r="PV45" s="545"/>
      <c r="PW45" s="545"/>
      <c r="PX45" s="545"/>
      <c r="PY45" s="545"/>
      <c r="PZ45" s="545"/>
      <c r="QA45" s="545"/>
      <c r="QB45" s="545"/>
      <c r="QC45" s="545"/>
      <c r="QD45" s="545"/>
      <c r="QE45" s="545"/>
      <c r="QF45" s="545"/>
      <c r="QG45" s="545"/>
      <c r="QH45" s="545"/>
      <c r="QI45" s="545"/>
      <c r="QJ45" s="545"/>
      <c r="QK45" s="545"/>
      <c r="QL45" s="545"/>
      <c r="QM45" s="545"/>
      <c r="QN45" s="545"/>
      <c r="QO45" s="545"/>
      <c r="QP45" s="545"/>
      <c r="QQ45" s="545"/>
      <c r="QR45" s="545"/>
      <c r="QS45" s="545"/>
      <c r="QT45" s="545"/>
      <c r="QU45" s="545"/>
      <c r="QV45" s="545"/>
      <c r="QW45" s="545"/>
      <c r="QX45" s="545"/>
      <c r="QY45" s="545"/>
      <c r="QZ45" s="545"/>
      <c r="RA45" s="545"/>
      <c r="RB45" s="545"/>
      <c r="RC45" s="545"/>
      <c r="RD45" s="545"/>
      <c r="RE45" s="545"/>
      <c r="RF45" s="545"/>
      <c r="RG45" s="545"/>
      <c r="RH45" s="545"/>
      <c r="RI45" s="545"/>
      <c r="RJ45" s="545"/>
      <c r="RK45" s="545"/>
      <c r="RL45" s="545"/>
      <c r="RM45" s="545"/>
      <c r="RN45" s="545"/>
      <c r="RO45" s="545"/>
      <c r="RP45" s="545"/>
      <c r="RQ45" s="545"/>
      <c r="RR45" s="545"/>
      <c r="RS45" s="545"/>
      <c r="RT45" s="545"/>
      <c r="RU45" s="545"/>
      <c r="RV45" s="545"/>
      <c r="RW45" s="545"/>
      <c r="RX45" s="545"/>
      <c r="RY45" s="545"/>
      <c r="RZ45" s="545"/>
      <c r="SA45" s="545"/>
      <c r="SB45" s="545"/>
      <c r="SC45" s="545"/>
      <c r="SD45" s="545"/>
      <c r="SE45" s="545"/>
      <c r="SF45" s="545"/>
      <c r="SG45" s="545"/>
      <c r="SH45" s="545"/>
      <c r="SI45" s="545"/>
      <c r="SJ45" s="545"/>
      <c r="SK45" s="545"/>
      <c r="SL45" s="545"/>
      <c r="SM45" s="545"/>
      <c r="SN45" s="545"/>
      <c r="SO45" s="545"/>
      <c r="SP45" s="545"/>
      <c r="SQ45" s="545"/>
      <c r="SR45" s="545"/>
      <c r="SS45" s="545"/>
      <c r="ST45" s="545"/>
      <c r="SU45" s="545"/>
      <c r="SV45" s="545"/>
      <c r="SW45" s="545"/>
      <c r="SX45" s="545"/>
      <c r="SY45" s="545"/>
      <c r="SZ45" s="545"/>
      <c r="TA45" s="545"/>
      <c r="TB45" s="545"/>
      <c r="TC45" s="545"/>
      <c r="TD45" s="545"/>
      <c r="TE45" s="545"/>
      <c r="TF45" s="545"/>
      <c r="TG45" s="545"/>
      <c r="TH45" s="545"/>
      <c r="TI45" s="545"/>
      <c r="TJ45" s="545"/>
      <c r="TK45" s="545"/>
      <c r="TL45" s="545"/>
      <c r="TM45" s="545"/>
      <c r="TN45" s="545"/>
      <c r="TO45" s="545"/>
      <c r="TP45" s="545"/>
      <c r="TQ45" s="545"/>
      <c r="TR45" s="545"/>
      <c r="TS45" s="545"/>
      <c r="TT45" s="545"/>
      <c r="TU45" s="545"/>
      <c r="TV45" s="545"/>
      <c r="TW45" s="545"/>
      <c r="TX45" s="545"/>
      <c r="TY45" s="545"/>
      <c r="TZ45" s="545"/>
      <c r="UA45" s="545"/>
      <c r="UB45" s="545"/>
      <c r="UC45" s="545"/>
      <c r="UD45" s="545"/>
      <c r="UE45" s="545"/>
      <c r="UF45" s="545"/>
      <c r="UG45" s="545"/>
      <c r="UH45" s="545"/>
      <c r="UI45" s="545"/>
      <c r="UJ45" s="545"/>
      <c r="UK45" s="545"/>
      <c r="UL45" s="545"/>
      <c r="UM45" s="545"/>
      <c r="UN45" s="545"/>
      <c r="UO45" s="545"/>
      <c r="UP45" s="545"/>
      <c r="UQ45" s="545"/>
      <c r="UR45" s="545"/>
      <c r="US45" s="545"/>
      <c r="UT45" s="545"/>
      <c r="UU45" s="545"/>
      <c r="UV45" s="545"/>
      <c r="UW45" s="545"/>
      <c r="UX45" s="545"/>
      <c r="UY45" s="545"/>
      <c r="UZ45" s="545"/>
      <c r="VA45" s="545"/>
      <c r="VB45" s="545"/>
      <c r="VC45" s="545"/>
      <c r="VD45" s="545"/>
      <c r="VE45" s="545"/>
      <c r="VF45" s="545"/>
      <c r="VG45" s="545"/>
      <c r="VH45" s="545"/>
      <c r="VI45" s="545"/>
      <c r="VJ45" s="545"/>
      <c r="VK45" s="545"/>
      <c r="VL45" s="545"/>
      <c r="VM45" s="545"/>
      <c r="VN45" s="545"/>
      <c r="VO45" s="545"/>
      <c r="VP45" s="545"/>
      <c r="VQ45" s="545"/>
      <c r="VR45" s="545"/>
      <c r="VS45" s="545"/>
      <c r="VT45" s="545"/>
      <c r="VU45" s="545"/>
      <c r="VV45" s="545"/>
      <c r="VW45" s="545"/>
      <c r="VX45" s="545"/>
      <c r="VY45" s="545"/>
      <c r="VZ45" s="545"/>
      <c r="WA45" s="545"/>
      <c r="WB45" s="545"/>
      <c r="WC45" s="545"/>
      <c r="WD45" s="545"/>
      <c r="WE45" s="545"/>
      <c r="WF45" s="545"/>
      <c r="WG45" s="545"/>
      <c r="WH45" s="545"/>
      <c r="WI45" s="545"/>
      <c r="WJ45" s="545"/>
      <c r="WK45" s="545"/>
      <c r="WL45" s="545"/>
      <c r="WM45" s="545"/>
      <c r="WN45" s="545"/>
      <c r="WO45" s="545"/>
      <c r="WP45" s="545"/>
      <c r="WQ45" s="545"/>
      <c r="WR45" s="545"/>
      <c r="WS45" s="545"/>
      <c r="WT45" s="545"/>
      <c r="WU45" s="545"/>
      <c r="WV45" s="545"/>
      <c r="WW45" s="545"/>
      <c r="WX45" s="545"/>
      <c r="WY45" s="545"/>
      <c r="WZ45" s="545"/>
      <c r="XA45" s="545"/>
      <c r="XB45" s="545"/>
      <c r="XC45" s="545"/>
      <c r="XD45" s="545"/>
      <c r="XE45" s="545"/>
      <c r="XF45" s="545"/>
      <c r="XG45" s="545"/>
      <c r="XH45" s="545"/>
      <c r="XI45" s="545"/>
      <c r="XJ45" s="545"/>
      <c r="XK45" s="545"/>
      <c r="XL45" s="545"/>
      <c r="XM45" s="545"/>
      <c r="XN45" s="545"/>
      <c r="XO45" s="545"/>
      <c r="XP45" s="545"/>
      <c r="XQ45" s="545"/>
      <c r="XR45" s="545"/>
      <c r="XS45" s="545"/>
      <c r="XT45" s="545"/>
      <c r="XU45" s="545"/>
      <c r="XV45" s="545"/>
      <c r="XW45" s="545"/>
      <c r="XX45" s="545"/>
      <c r="XY45" s="545"/>
      <c r="XZ45" s="545"/>
      <c r="YA45" s="545"/>
      <c r="YB45" s="545"/>
      <c r="YC45" s="545"/>
      <c r="YD45" s="545"/>
      <c r="YE45" s="545"/>
      <c r="YF45" s="545"/>
      <c r="YG45" s="545"/>
      <c r="YH45" s="545"/>
      <c r="YI45" s="545"/>
      <c r="YJ45" s="545"/>
      <c r="YK45" s="545"/>
      <c r="YL45" s="545"/>
      <c r="YM45" s="545"/>
      <c r="YN45" s="545"/>
      <c r="YO45" s="545"/>
      <c r="YP45" s="545"/>
      <c r="YQ45" s="545"/>
      <c r="YR45" s="545"/>
      <c r="YS45" s="545"/>
      <c r="YT45" s="545"/>
      <c r="YU45" s="545"/>
      <c r="YV45" s="545"/>
      <c r="YW45" s="545"/>
      <c r="YX45" s="545"/>
      <c r="YY45" s="545"/>
      <c r="YZ45" s="545"/>
      <c r="ZA45" s="545"/>
      <c r="ZB45" s="545"/>
      <c r="ZC45" s="545"/>
      <c r="ZD45" s="545"/>
      <c r="ZE45" s="545"/>
      <c r="ZF45" s="545"/>
      <c r="ZG45" s="545"/>
      <c r="ZH45" s="545"/>
      <c r="ZI45" s="545"/>
      <c r="ZJ45" s="545"/>
      <c r="ZK45" s="545"/>
      <c r="ZL45" s="545"/>
      <c r="ZM45" s="545"/>
      <c r="ZN45" s="545"/>
      <c r="ZO45" s="545"/>
      <c r="ZP45" s="545"/>
      <c r="ZQ45" s="545"/>
      <c r="ZR45" s="545"/>
      <c r="ZS45" s="545"/>
      <c r="ZT45" s="545"/>
      <c r="ZU45" s="545"/>
      <c r="ZV45" s="545"/>
      <c r="ZW45" s="545"/>
      <c r="ZX45" s="545"/>
      <c r="ZY45" s="545"/>
      <c r="ZZ45" s="545"/>
      <c r="AAA45" s="545"/>
      <c r="AAB45" s="545"/>
      <c r="AAC45" s="545"/>
      <c r="AAD45" s="545"/>
      <c r="AAE45" s="545"/>
      <c r="AAF45" s="545"/>
      <c r="AAG45" s="545"/>
      <c r="AAH45" s="545"/>
      <c r="AAI45" s="545"/>
      <c r="AAJ45" s="545"/>
      <c r="AAK45" s="545"/>
      <c r="AAL45" s="545"/>
      <c r="AAM45" s="545"/>
      <c r="AAN45" s="545"/>
      <c r="AAO45" s="545"/>
      <c r="AAP45" s="545"/>
      <c r="AAQ45" s="545"/>
      <c r="AAR45" s="545"/>
      <c r="AAS45" s="545"/>
      <c r="AAT45" s="545"/>
      <c r="AAU45" s="545"/>
      <c r="AAV45" s="545"/>
      <c r="AAW45" s="545"/>
      <c r="AAX45" s="545"/>
      <c r="AAY45" s="545"/>
      <c r="AAZ45" s="545"/>
      <c r="ABA45" s="545"/>
      <c r="ABB45" s="545"/>
      <c r="ABC45" s="545"/>
      <c r="ABD45" s="545"/>
      <c r="ABE45" s="545"/>
      <c r="ABF45" s="545"/>
      <c r="ABG45" s="545"/>
      <c r="ABH45" s="545"/>
      <c r="ABI45" s="545"/>
      <c r="ABJ45" s="545"/>
      <c r="ABK45" s="545"/>
      <c r="ABL45" s="545"/>
      <c r="ABM45" s="545"/>
      <c r="ABN45" s="545"/>
      <c r="ABO45" s="545"/>
      <c r="ABP45" s="545"/>
      <c r="ABQ45" s="545"/>
      <c r="ABR45" s="545"/>
      <c r="ABS45" s="545"/>
      <c r="ABT45" s="545"/>
      <c r="ABU45" s="545"/>
      <c r="ABV45" s="545"/>
      <c r="ABW45" s="545"/>
      <c r="ABX45" s="545"/>
      <c r="ABY45" s="545"/>
      <c r="ABZ45" s="545"/>
      <c r="ACA45" s="545"/>
      <c r="ACB45" s="545"/>
      <c r="ACC45" s="545"/>
      <c r="ACD45" s="545"/>
      <c r="ACE45" s="545"/>
      <c r="ACF45" s="545"/>
      <c r="ACG45" s="545"/>
      <c r="ACH45" s="545"/>
      <c r="ACI45" s="545"/>
      <c r="ACJ45" s="545"/>
      <c r="ACK45" s="545"/>
      <c r="ACL45" s="545"/>
      <c r="ACM45" s="545"/>
      <c r="ACN45" s="545"/>
      <c r="ACO45" s="545"/>
      <c r="ACP45" s="545"/>
      <c r="ACQ45" s="545"/>
      <c r="ACR45" s="545"/>
      <c r="ACS45" s="545"/>
      <c r="ACT45" s="545"/>
      <c r="ACU45" s="545"/>
      <c r="ACV45" s="545"/>
      <c r="ACW45" s="545"/>
      <c r="ACX45" s="545"/>
      <c r="ACY45" s="545"/>
      <c r="ACZ45" s="545"/>
      <c r="ADA45" s="545"/>
      <c r="ADB45" s="545"/>
      <c r="ADC45" s="545"/>
      <c r="ADD45" s="545"/>
      <c r="ADE45" s="545"/>
      <c r="ADF45" s="545"/>
      <c r="ADG45" s="545"/>
      <c r="ADH45" s="545"/>
      <c r="ADI45" s="545"/>
      <c r="ADJ45" s="545"/>
      <c r="ADK45" s="545"/>
      <c r="ADL45" s="545"/>
      <c r="ADM45" s="545"/>
      <c r="ADN45" s="545"/>
      <c r="ADO45" s="545"/>
      <c r="ADP45" s="545"/>
      <c r="ADQ45" s="545"/>
      <c r="ADR45" s="545"/>
      <c r="ADS45" s="545"/>
      <c r="ADT45" s="545"/>
      <c r="ADU45" s="545"/>
      <c r="ADV45" s="545"/>
      <c r="ADW45" s="545"/>
      <c r="ADX45" s="545"/>
      <c r="ADY45" s="545"/>
      <c r="ADZ45" s="545"/>
      <c r="AEA45" s="545"/>
      <c r="AEB45" s="545"/>
      <c r="AEC45" s="545"/>
      <c r="AED45" s="545"/>
      <c r="AEE45" s="545"/>
      <c r="AEF45" s="545"/>
      <c r="AEG45" s="545"/>
      <c r="AEH45" s="545"/>
      <c r="AEI45" s="545"/>
      <c r="AEJ45" s="545"/>
      <c r="AEK45" s="545"/>
      <c r="AEL45" s="545"/>
      <c r="AEM45" s="545"/>
      <c r="AEN45" s="545"/>
      <c r="AEO45" s="545"/>
      <c r="AEP45" s="545"/>
      <c r="AEQ45" s="545"/>
      <c r="AER45" s="545"/>
      <c r="AES45" s="545"/>
      <c r="AET45" s="545"/>
      <c r="AEU45" s="545"/>
      <c r="AEV45" s="545"/>
      <c r="AEW45" s="545"/>
      <c r="AEX45" s="545"/>
      <c r="AEY45" s="545"/>
      <c r="AEZ45" s="545"/>
      <c r="AFA45" s="545"/>
      <c r="AFB45" s="545"/>
      <c r="AFC45" s="545"/>
      <c r="AFD45" s="545"/>
      <c r="AFE45" s="545"/>
      <c r="AFF45" s="545"/>
      <c r="AFG45" s="545"/>
      <c r="AFH45" s="545"/>
      <c r="AFI45" s="545"/>
      <c r="AFJ45" s="545"/>
      <c r="AFK45" s="545"/>
      <c r="AFL45" s="545"/>
      <c r="AFM45" s="545"/>
      <c r="AFN45" s="545"/>
      <c r="AFO45" s="545"/>
      <c r="AFP45" s="545"/>
      <c r="AFQ45" s="545"/>
      <c r="AFR45" s="545"/>
      <c r="AFS45" s="545"/>
      <c r="AFT45" s="545"/>
      <c r="AFU45" s="545"/>
      <c r="AFV45" s="545"/>
      <c r="AFW45" s="545"/>
      <c r="AFX45" s="545"/>
      <c r="AFY45" s="545"/>
      <c r="AFZ45" s="545"/>
      <c r="AGA45" s="545"/>
      <c r="AGB45" s="545"/>
      <c r="AGC45" s="545"/>
      <c r="AGD45" s="545"/>
      <c r="AGE45" s="545"/>
      <c r="AGF45" s="545"/>
      <c r="AGG45" s="545"/>
      <c r="AGH45" s="545"/>
      <c r="AGI45" s="545"/>
      <c r="AGJ45" s="545"/>
      <c r="AGK45" s="545"/>
      <c r="AGL45" s="545"/>
      <c r="AGM45" s="545"/>
      <c r="AGN45" s="545"/>
      <c r="AGO45" s="545"/>
      <c r="AGP45" s="545"/>
      <c r="AGQ45" s="545"/>
      <c r="AGR45" s="545"/>
      <c r="AGS45" s="545"/>
      <c r="AGT45" s="545"/>
      <c r="AGU45" s="545"/>
      <c r="AGV45" s="545"/>
      <c r="AGW45" s="545"/>
      <c r="AGX45" s="545"/>
      <c r="AGY45" s="545"/>
      <c r="AGZ45" s="545"/>
      <c r="AHA45" s="545"/>
      <c r="AHB45" s="545"/>
      <c r="AHC45" s="545"/>
      <c r="AHD45" s="545"/>
      <c r="AHE45" s="545"/>
      <c r="AHF45" s="545"/>
      <c r="AHG45" s="545"/>
      <c r="AHH45" s="545"/>
      <c r="AHI45" s="545"/>
      <c r="AHJ45" s="545"/>
      <c r="AHK45" s="545"/>
      <c r="AHL45" s="545"/>
      <c r="AHM45" s="545"/>
      <c r="AHN45" s="545"/>
      <c r="AHO45" s="545"/>
      <c r="AHP45" s="545"/>
      <c r="AHQ45" s="545"/>
      <c r="AHR45" s="545"/>
      <c r="AHS45" s="545"/>
      <c r="AHT45" s="545"/>
      <c r="AHU45" s="545"/>
      <c r="AHV45" s="545"/>
      <c r="AHW45" s="545"/>
      <c r="AHX45" s="545"/>
      <c r="AHY45" s="545"/>
      <c r="AHZ45" s="545"/>
      <c r="AIA45" s="545"/>
      <c r="AIB45" s="545"/>
      <c r="AIC45" s="545"/>
      <c r="AID45" s="545"/>
      <c r="AIE45" s="545"/>
      <c r="AIF45" s="545"/>
      <c r="AIG45" s="545"/>
      <c r="AIH45" s="545"/>
      <c r="AII45" s="545"/>
      <c r="AIJ45" s="545"/>
      <c r="AIK45" s="545"/>
      <c r="AIL45" s="545"/>
      <c r="AIM45" s="545"/>
      <c r="AIN45" s="545"/>
      <c r="AIO45" s="545"/>
      <c r="AIP45" s="545"/>
      <c r="AIQ45" s="545"/>
      <c r="AIR45" s="545"/>
      <c r="AIS45" s="545"/>
      <c r="AIT45" s="545"/>
      <c r="AIU45" s="545"/>
      <c r="AIV45" s="545"/>
      <c r="AIW45" s="545"/>
      <c r="AIX45" s="545"/>
      <c r="AIY45" s="545"/>
      <c r="AIZ45" s="545"/>
      <c r="AJA45" s="545"/>
      <c r="AJB45" s="545"/>
      <c r="AJC45" s="545"/>
      <c r="AJD45" s="545"/>
      <c r="AJE45" s="545"/>
      <c r="AJF45" s="545"/>
      <c r="AJG45" s="545"/>
      <c r="AJH45" s="545"/>
      <c r="AJI45" s="545"/>
      <c r="AJJ45" s="545"/>
      <c r="AJK45" s="545"/>
      <c r="AJL45" s="545"/>
      <c r="AJM45" s="545"/>
      <c r="AJN45" s="545"/>
      <c r="AJO45" s="545"/>
      <c r="AJP45" s="545"/>
      <c r="AJQ45" s="545"/>
      <c r="AJR45" s="545"/>
      <c r="AJS45" s="545"/>
      <c r="AJT45" s="545"/>
      <c r="AJU45" s="545"/>
      <c r="AJV45" s="545"/>
      <c r="AJW45" s="545"/>
      <c r="AJX45" s="545"/>
      <c r="AJY45" s="545"/>
      <c r="AJZ45" s="545"/>
      <c r="AKA45" s="545"/>
      <c r="AKB45" s="545"/>
      <c r="AKC45" s="545"/>
      <c r="AKD45" s="545"/>
      <c r="AKE45" s="545"/>
      <c r="AKF45" s="545"/>
      <c r="AKG45" s="545"/>
      <c r="AKH45" s="545"/>
      <c r="AKI45" s="545"/>
      <c r="AKJ45" s="545"/>
      <c r="AKK45" s="545"/>
      <c r="AKL45" s="545"/>
      <c r="AKM45" s="545"/>
      <c r="AKN45" s="545"/>
      <c r="AKO45" s="545"/>
      <c r="AKP45" s="545"/>
      <c r="AKQ45" s="545"/>
      <c r="AKR45" s="545"/>
      <c r="AKS45" s="545"/>
      <c r="AKT45" s="545"/>
      <c r="AKU45" s="545"/>
      <c r="AKV45" s="545"/>
      <c r="AKW45" s="545"/>
      <c r="AKX45" s="545"/>
      <c r="AKY45" s="545"/>
      <c r="AKZ45" s="545"/>
      <c r="ALA45" s="545"/>
      <c r="ALB45" s="545"/>
      <c r="ALC45" s="545"/>
      <c r="ALD45" s="545"/>
      <c r="ALE45" s="545"/>
      <c r="ALF45" s="545"/>
      <c r="ALG45" s="545"/>
      <c r="ALH45" s="545"/>
      <c r="ALI45" s="545"/>
      <c r="ALJ45" s="545"/>
      <c r="ALK45" s="545"/>
      <c r="ALL45" s="545"/>
      <c r="ALM45" s="545"/>
      <c r="ALN45" s="545"/>
      <c r="ALO45" s="545"/>
      <c r="ALP45" s="545"/>
      <c r="ALQ45" s="545"/>
      <c r="ALR45" s="545"/>
      <c r="ALS45" s="545"/>
      <c r="ALT45" s="545"/>
      <c r="ALU45" s="545"/>
      <c r="ALV45" s="545"/>
      <c r="ALW45" s="545"/>
      <c r="ALX45" s="545"/>
      <c r="ALY45" s="545"/>
      <c r="ALZ45" s="545"/>
      <c r="AMA45" s="545"/>
      <c r="AMB45" s="545"/>
      <c r="AMC45" s="545"/>
      <c r="AMD45" s="545"/>
      <c r="AME45" s="545"/>
      <c r="AMF45" s="545"/>
      <c r="AMG45" s="545"/>
      <c r="AMH45" s="545"/>
      <c r="AMI45" s="545"/>
      <c r="AMJ45" s="545"/>
    </row>
    <row r="46" spans="1:1024" ht="17.25" customHeight="1">
      <c r="A46" s="119" t="s">
        <v>590</v>
      </c>
      <c r="B46" s="99" t="s">
        <v>123</v>
      </c>
      <c r="C46" s="9">
        <f>Pārējās_izmaksas!G27</f>
        <v>0</v>
      </c>
      <c r="D46" s="9">
        <f>Pārējās_izmaksas!I27</f>
        <v>0</v>
      </c>
      <c r="E46" s="9">
        <f>Pārējās_izmaksas!K27</f>
        <v>0</v>
      </c>
      <c r="F46" s="9">
        <f>Pārējās_izmaksas!M27</f>
        <v>0</v>
      </c>
      <c r="G46" s="86"/>
      <c r="H46" s="86"/>
      <c r="I46" s="96">
        <f t="shared" si="10"/>
        <v>0</v>
      </c>
      <c r="J46" s="96">
        <f t="shared" si="11"/>
        <v>0</v>
      </c>
      <c r="K46" s="547"/>
      <c r="L46" s="97" t="e">
        <f t="shared" si="12"/>
        <v>#DIV/0!</v>
      </c>
      <c r="M46" s="97" t="e">
        <f t="shared" si="9"/>
        <v>#DIV/0!</v>
      </c>
    </row>
    <row r="47" spans="1:1024" ht="17.25" customHeight="1">
      <c r="A47" s="119" t="s">
        <v>591</v>
      </c>
      <c r="B47" s="122" t="s">
        <v>125</v>
      </c>
      <c r="C47" s="121">
        <f>Nodevas!G17</f>
        <v>0</v>
      </c>
      <c r="D47" s="121">
        <f>Nodevas!I17</f>
        <v>0</v>
      </c>
      <c r="E47" s="121">
        <f>Nodevas!K17</f>
        <v>0</v>
      </c>
      <c r="F47" s="121">
        <f>Nodevas!M17</f>
        <v>0</v>
      </c>
      <c r="G47" s="86"/>
      <c r="H47" s="86"/>
      <c r="I47" s="96">
        <f t="shared" si="10"/>
        <v>0</v>
      </c>
      <c r="J47" s="96">
        <f t="shared" si="11"/>
        <v>0</v>
      </c>
      <c r="K47" s="547"/>
      <c r="L47" s="97" t="e">
        <f t="shared" si="12"/>
        <v>#DIV/0!</v>
      </c>
      <c r="M47" s="97" t="e">
        <f t="shared" si="9"/>
        <v>#DIV/0!</v>
      </c>
    </row>
    <row r="48" spans="1:1024" ht="7.5" customHeight="1">
      <c r="A48" s="100"/>
      <c r="B48" s="86"/>
      <c r="C48" s="123"/>
      <c r="D48" s="123"/>
      <c r="E48" s="123"/>
      <c r="F48" s="124"/>
      <c r="G48" s="86"/>
      <c r="H48" s="86"/>
      <c r="I48" s="112"/>
      <c r="J48" s="112"/>
      <c r="K48" s="547"/>
      <c r="L48" s="113"/>
      <c r="M48" s="113"/>
    </row>
    <row r="49" spans="1:1024" ht="27" customHeight="1">
      <c r="A49" s="94" t="s">
        <v>46</v>
      </c>
      <c r="B49" s="95" t="s">
        <v>126</v>
      </c>
      <c r="C49" s="121" t="s">
        <v>94</v>
      </c>
      <c r="D49" s="96" t="e">
        <f>ūdens_zudumu_izm!B12</f>
        <v>#VALUE!</v>
      </c>
      <c r="E49" s="121" t="s">
        <v>94</v>
      </c>
      <c r="F49" s="121" t="s">
        <v>94</v>
      </c>
      <c r="G49" s="86"/>
      <c r="H49" s="86"/>
      <c r="I49" s="96" t="e">
        <f>D49</f>
        <v>#VALUE!</v>
      </c>
      <c r="J49" s="96" t="s">
        <v>94</v>
      </c>
      <c r="K49" s="547"/>
      <c r="L49" s="97" t="e">
        <f>I49/$I$62</f>
        <v>#VALUE!</v>
      </c>
      <c r="M49" s="97" t="s">
        <v>94</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ht="6" customHeight="1">
      <c r="A50" s="100"/>
      <c r="B50" s="86"/>
      <c r="C50" s="123"/>
      <c r="D50" s="123"/>
      <c r="E50" s="123"/>
      <c r="F50" s="124"/>
      <c r="G50" s="86"/>
      <c r="H50" s="86"/>
      <c r="I50" s="112"/>
      <c r="J50" s="112"/>
      <c r="K50" s="547"/>
      <c r="L50" s="113"/>
      <c r="M50" s="113"/>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ht="24" customHeight="1">
      <c r="A51" s="94" t="s">
        <v>48</v>
      </c>
      <c r="B51" s="95" t="s">
        <v>127</v>
      </c>
      <c r="C51" s="96">
        <f>Nodokļi!G17</f>
        <v>0</v>
      </c>
      <c r="D51" s="96">
        <f>Nodokļi!I17</f>
        <v>0</v>
      </c>
      <c r="E51" s="96">
        <f>Nodokļi!K17</f>
        <v>0</v>
      </c>
      <c r="F51" s="96">
        <f>Nodokļi!M17</f>
        <v>0</v>
      </c>
      <c r="G51" s="86"/>
      <c r="H51" s="125"/>
      <c r="I51" s="96">
        <f>C51+D51</f>
        <v>0</v>
      </c>
      <c r="J51" s="96">
        <f>E51+F51</f>
        <v>0</v>
      </c>
      <c r="K51" s="547"/>
      <c r="L51" s="97" t="e">
        <f>I51/$I$62</f>
        <v>#DIV/0!</v>
      </c>
      <c r="M51" s="97" t="e">
        <f>J51/$J$63</f>
        <v>#DIV/0!</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ht="6" customHeight="1">
      <c r="A52" s="100"/>
      <c r="B52" s="126"/>
      <c r="C52" s="127"/>
      <c r="D52" s="127"/>
      <c r="E52" s="127"/>
      <c r="F52" s="128"/>
      <c r="G52" s="86"/>
      <c r="H52" s="86"/>
      <c r="I52" s="117"/>
      <c r="J52" s="117"/>
      <c r="K52" s="547"/>
      <c r="L52" s="118"/>
      <c r="M52" s="118"/>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ht="7.5" customHeight="1">
      <c r="A53" s="100"/>
      <c r="B53" s="115"/>
      <c r="C53" s="116"/>
      <c r="D53" s="116"/>
      <c r="E53" s="116"/>
      <c r="F53" s="129"/>
      <c r="G53" s="86"/>
      <c r="H53" s="86"/>
      <c r="I53" s="117"/>
      <c r="J53" s="117"/>
      <c r="K53" s="547"/>
      <c r="L53" s="117"/>
      <c r="M53" s="117"/>
    </row>
    <row r="54" spans="1:1024" ht="24" customHeight="1">
      <c r="A54" s="94" t="s">
        <v>129</v>
      </c>
      <c r="B54" s="95" t="s">
        <v>130</v>
      </c>
      <c r="C54" s="96">
        <f>Ieņēmumi!G17</f>
        <v>0</v>
      </c>
      <c r="D54" s="96">
        <f>Ieņēmumi!I17</f>
        <v>0</v>
      </c>
      <c r="E54" s="96">
        <f>Ieņēmumi!K17</f>
        <v>0</v>
      </c>
      <c r="F54" s="96">
        <f>Ieņēmumi!M17</f>
        <v>0</v>
      </c>
      <c r="G54" s="86"/>
      <c r="H54" s="86"/>
      <c r="I54" s="96">
        <f>C54+D54</f>
        <v>0</v>
      </c>
      <c r="J54" s="96">
        <f>E54+F54</f>
        <v>0</v>
      </c>
      <c r="K54" s="547"/>
      <c r="L54" s="97" t="e">
        <f>I54/$I$62</f>
        <v>#DIV/0!</v>
      </c>
      <c r="M54" s="97" t="e">
        <f>J54/$J$63</f>
        <v>#DIV/0!</v>
      </c>
    </row>
    <row r="55" spans="1:1024" ht="7.5" customHeight="1">
      <c r="A55" s="100"/>
      <c r="B55" s="115"/>
      <c r="C55" s="116"/>
      <c r="D55" s="116"/>
      <c r="E55" s="116"/>
      <c r="F55" s="129"/>
      <c r="G55" s="86"/>
      <c r="H55" s="86"/>
      <c r="I55" s="117"/>
      <c r="J55" s="117"/>
      <c r="K55" s="547"/>
      <c r="L55" s="117"/>
      <c r="M55" s="117"/>
    </row>
    <row r="56" spans="1:1024" s="545" customFormat="1" ht="6" customHeight="1">
      <c r="A56" s="571"/>
      <c r="B56" s="572"/>
      <c r="C56" s="573"/>
      <c r="D56" s="573"/>
      <c r="E56" s="573"/>
      <c r="F56" s="573"/>
      <c r="I56" s="574"/>
      <c r="J56" s="574"/>
      <c r="K56" s="547"/>
      <c r="L56" s="575"/>
      <c r="M56" s="575"/>
    </row>
    <row r="57" spans="1:1024" s="81" customFormat="1" ht="22.5" customHeight="1">
      <c r="A57" s="119" t="s">
        <v>473</v>
      </c>
      <c r="B57" s="134" t="s">
        <v>474</v>
      </c>
      <c r="C57" s="588"/>
      <c r="D57" s="588"/>
      <c r="E57" s="588"/>
      <c r="F57" s="588"/>
      <c r="I57" s="96">
        <f>C57+D57</f>
        <v>0</v>
      </c>
      <c r="J57" s="96">
        <f>E57+F57</f>
        <v>0</v>
      </c>
      <c r="K57" s="547"/>
      <c r="L57" s="97" t="e">
        <f>I57/$I$62</f>
        <v>#DIV/0!</v>
      </c>
      <c r="M57" s="97" t="e">
        <f>J57/$J$63</f>
        <v>#DIV/0!</v>
      </c>
    </row>
    <row r="58" spans="1:1024" s="80" customFormat="1" ht="12" customHeight="1">
      <c r="A58" s="130"/>
      <c r="B58" s="61"/>
      <c r="C58" s="131"/>
      <c r="D58" s="131"/>
      <c r="E58" s="131"/>
      <c r="F58" s="132"/>
      <c r="I58" s="133"/>
      <c r="J58" s="133"/>
      <c r="K58" s="545"/>
      <c r="L58" s="133"/>
      <c r="M58" s="133"/>
    </row>
    <row r="59" spans="1:1024" ht="27.75" customHeight="1">
      <c r="A59" s="138"/>
      <c r="B59" s="106" t="s">
        <v>592</v>
      </c>
      <c r="C59" s="107" t="e">
        <f>C11+C18+C22+C26+C28+C51+C57-C54</f>
        <v>#VALUE!</v>
      </c>
      <c r="D59" s="107" t="e">
        <f>D11+D18+D22+D26+D28+D49+D51+D57-D54</f>
        <v>#VALUE!</v>
      </c>
      <c r="E59" s="107" t="e">
        <f>E11+E18+E22+E26+E28+E51+E57-E54</f>
        <v>#VALUE!</v>
      </c>
      <c r="F59" s="107" t="e">
        <f>F11+F18+F22+F26+F28+F51+F57-F54</f>
        <v>#VALUE!</v>
      </c>
      <c r="G59" s="86"/>
      <c r="H59" s="86"/>
      <c r="I59" s="107" t="e">
        <f>I11+I18+I22+I26+I28+I51+I57-I54</f>
        <v>#VALUE!</v>
      </c>
      <c r="J59" s="107" t="e">
        <f>J11+J18+J22+J26+J28+J51+J57-J54</f>
        <v>#VALUE!</v>
      </c>
      <c r="K59" s="547"/>
      <c r="L59" s="97" t="e">
        <f>I59/$I$62</f>
        <v>#VALUE!</v>
      </c>
      <c r="M59" s="97" t="e">
        <f>J59/$J$63</f>
        <v>#VALUE!</v>
      </c>
    </row>
    <row r="60" spans="1:1024" ht="7.5" customHeight="1">
      <c r="A60" s="100"/>
      <c r="B60" s="115"/>
      <c r="C60" s="116"/>
      <c r="D60" s="116"/>
      <c r="E60" s="116"/>
      <c r="F60" s="129"/>
      <c r="G60" s="86"/>
      <c r="H60" s="86"/>
      <c r="I60" s="117"/>
      <c r="J60" s="117"/>
      <c r="K60" s="547"/>
      <c r="L60" s="117"/>
      <c r="M60" s="117"/>
    </row>
    <row r="61" spans="1:1024" ht="28.5" customHeight="1">
      <c r="A61" s="94" t="s">
        <v>132</v>
      </c>
      <c r="B61" s="139" t="s">
        <v>136</v>
      </c>
      <c r="C61" s="9">
        <f>'ūdens bilance'!D11</f>
        <v>0</v>
      </c>
      <c r="D61" s="9" t="s">
        <v>94</v>
      </c>
      <c r="E61" s="9" t="s">
        <v>94</v>
      </c>
      <c r="F61" s="9" t="s">
        <v>94</v>
      </c>
      <c r="G61" s="86"/>
      <c r="H61" s="86"/>
      <c r="I61" s="9"/>
      <c r="J61" s="9"/>
      <c r="K61" s="547"/>
      <c r="L61" s="93"/>
      <c r="M61" s="93"/>
    </row>
    <row r="62" spans="1:1024" ht="28.5" customHeight="1">
      <c r="A62" s="80" t="s">
        <v>135</v>
      </c>
      <c r="B62" s="140" t="s">
        <v>138</v>
      </c>
      <c r="C62" s="9" t="s">
        <v>94</v>
      </c>
      <c r="D62" s="9">
        <f>'ūdens bilance'!D12</f>
        <v>0</v>
      </c>
      <c r="E62" s="9" t="s">
        <v>94</v>
      </c>
      <c r="F62" s="9" t="s">
        <v>94</v>
      </c>
      <c r="G62" s="86"/>
      <c r="H62" s="86"/>
      <c r="I62" s="96">
        <f>D62</f>
        <v>0</v>
      </c>
      <c r="J62" s="96"/>
      <c r="K62" s="547"/>
      <c r="L62" s="93"/>
      <c r="M62" s="93"/>
    </row>
    <row r="63" spans="1:1024" ht="28.5" customHeight="1">
      <c r="A63" s="94" t="s">
        <v>137</v>
      </c>
      <c r="B63" s="140" t="s">
        <v>140</v>
      </c>
      <c r="C63" s="9" t="s">
        <v>94</v>
      </c>
      <c r="D63" s="9" t="s">
        <v>94</v>
      </c>
      <c r="E63" s="9">
        <f>'ūdens bilance'!D18</f>
        <v>0</v>
      </c>
      <c r="F63" s="9">
        <f>E63</f>
        <v>0</v>
      </c>
      <c r="G63" s="86"/>
      <c r="H63" s="86"/>
      <c r="I63" s="9"/>
      <c r="J63" s="96">
        <f>F63</f>
        <v>0</v>
      </c>
      <c r="K63" s="547"/>
      <c r="L63" s="93"/>
      <c r="M63" s="93"/>
    </row>
    <row r="64" spans="1:1024" ht="6.75" customHeight="1">
      <c r="A64" s="86"/>
      <c r="B64" s="115"/>
      <c r="C64" s="141"/>
      <c r="D64" s="141"/>
      <c r="E64" s="141"/>
      <c r="F64" s="141"/>
      <c r="G64" s="86"/>
      <c r="H64" s="86"/>
      <c r="I64" s="142"/>
      <c r="J64" s="142"/>
      <c r="K64" s="547"/>
      <c r="L64" s="93"/>
      <c r="M64" s="93"/>
    </row>
    <row r="65" spans="1:13" ht="38.25" customHeight="1">
      <c r="A65" s="86"/>
      <c r="B65" s="143"/>
      <c r="C65" s="144" t="s">
        <v>141</v>
      </c>
      <c r="D65" s="144" t="s">
        <v>142</v>
      </c>
      <c r="E65" s="144" t="s">
        <v>143</v>
      </c>
      <c r="F65" s="144" t="s">
        <v>144</v>
      </c>
      <c r="G65" s="86"/>
      <c r="H65" s="86"/>
      <c r="I65" s="144" t="s">
        <v>145</v>
      </c>
      <c r="J65" s="144" t="s">
        <v>146</v>
      </c>
      <c r="K65" s="547"/>
      <c r="L65" s="93"/>
      <c r="M65" s="145"/>
    </row>
    <row r="66" spans="1:13" ht="15">
      <c r="A66" s="86"/>
      <c r="B66" s="146" t="s">
        <v>147</v>
      </c>
      <c r="C66" s="147" t="e">
        <f>ROUND(C59/C61,2)</f>
        <v>#VALUE!</v>
      </c>
      <c r="D66" s="147" t="e">
        <f>ROUND(D59/D62,2)</f>
        <v>#VALUE!</v>
      </c>
      <c r="E66" s="147" t="e">
        <f>ROUND(E59/E63,2)</f>
        <v>#VALUE!</v>
      </c>
      <c r="F66" s="147" t="e">
        <f>ROUND(F59/F63,2)</f>
        <v>#VALUE!</v>
      </c>
      <c r="G66" s="86"/>
      <c r="H66" s="86"/>
      <c r="I66" s="32" t="e">
        <f>I59/I62</f>
        <v>#VALUE!</v>
      </c>
      <c r="J66" s="32" t="e">
        <f>J59/J63</f>
        <v>#VALUE!</v>
      </c>
      <c r="K66" s="547"/>
      <c r="L66" s="93"/>
      <c r="M66" s="93"/>
    </row>
    <row r="67" spans="1:13" ht="27.75" customHeight="1">
      <c r="A67" s="86"/>
      <c r="B67" s="143"/>
      <c r="C67" s="709" t="s">
        <v>145</v>
      </c>
      <c r="D67" s="709"/>
      <c r="E67" s="709" t="s">
        <v>146</v>
      </c>
      <c r="F67" s="709"/>
      <c r="G67" s="86"/>
      <c r="H67" s="86"/>
      <c r="I67" s="89"/>
      <c r="J67" s="89"/>
      <c r="K67" s="547"/>
      <c r="L67" s="89"/>
      <c r="M67" s="89"/>
    </row>
    <row r="68" spans="1:13" ht="15">
      <c r="A68" s="86"/>
      <c r="B68" s="146" t="s">
        <v>147</v>
      </c>
      <c r="C68" s="710" t="e">
        <f>C66+D66</f>
        <v>#VALUE!</v>
      </c>
      <c r="D68" s="710"/>
      <c r="E68" s="710" t="e">
        <f>E66+F66</f>
        <v>#VALUE!</v>
      </c>
      <c r="F68" s="710"/>
      <c r="G68" s="86"/>
      <c r="H68" s="86"/>
      <c r="I68" s="89"/>
      <c r="J68" s="89"/>
      <c r="K68" s="547"/>
      <c r="L68" s="89"/>
      <c r="M68" s="89"/>
    </row>
    <row r="69" spans="1:13" ht="27" customHeight="1">
      <c r="A69" s="86"/>
      <c r="B69" s="143"/>
      <c r="C69" s="709" t="s">
        <v>148</v>
      </c>
      <c r="D69" s="709"/>
      <c r="E69" s="709"/>
      <c r="F69" s="709"/>
      <c r="G69" s="86"/>
      <c r="H69" s="86"/>
      <c r="I69" s="89"/>
      <c r="J69" s="89"/>
      <c r="K69" s="547"/>
      <c r="L69" s="89"/>
      <c r="M69" s="89"/>
    </row>
    <row r="70" spans="1:13" ht="15">
      <c r="A70" s="86"/>
      <c r="B70" s="146" t="s">
        <v>147</v>
      </c>
      <c r="C70" s="708" t="e">
        <f>C68+E68</f>
        <v>#VALUE!</v>
      </c>
      <c r="D70" s="708"/>
      <c r="E70" s="708"/>
      <c r="F70" s="708"/>
      <c r="G70" s="86"/>
      <c r="H70" s="86"/>
      <c r="I70" s="89"/>
      <c r="J70" s="148"/>
      <c r="K70" s="547"/>
      <c r="L70" s="89"/>
      <c r="M70" s="149"/>
    </row>
    <row r="71" spans="1:13" ht="7.5" customHeight="1">
      <c r="G71" s="80"/>
      <c r="M71" s="150"/>
    </row>
    <row r="72" spans="1:13" ht="12.75" customHeight="1">
      <c r="C72" s="151"/>
      <c r="D72" s="151"/>
      <c r="E72" s="151"/>
      <c r="F72" s="151"/>
      <c r="G72" s="152"/>
      <c r="J72" s="153"/>
    </row>
    <row r="73" spans="1:13">
      <c r="B73" s="154"/>
      <c r="C73" s="151"/>
      <c r="D73" s="151"/>
      <c r="E73" s="151"/>
      <c r="F73" s="151"/>
      <c r="G73" s="80"/>
    </row>
    <row r="74" spans="1:13" s="31" customFormat="1">
      <c r="A74" s="31" t="str">
        <f>'ūdens bilance'!B25</f>
        <v>Datums: __.__.202_</v>
      </c>
      <c r="G74" s="24"/>
      <c r="H74" s="60"/>
      <c r="I74" s="60"/>
      <c r="K74" s="548"/>
    </row>
    <row r="75" spans="1:13" s="31" customFormat="1">
      <c r="B75" s="61"/>
      <c r="G75" s="24"/>
      <c r="H75" s="41"/>
      <c r="I75" s="41"/>
      <c r="K75" s="548"/>
    </row>
    <row r="76" spans="1:13" s="31" customFormat="1">
      <c r="A76" s="31" t="s">
        <v>51</v>
      </c>
      <c r="G76" s="24"/>
      <c r="H76" s="41"/>
      <c r="I76" s="41"/>
      <c r="K76" s="548"/>
    </row>
    <row r="77" spans="1:13" s="31" customFormat="1">
      <c r="A77" s="42" t="str">
        <f>'ūdens bilance'!B28</f>
        <v>kas tiesīga pārstāvēt Komersantu _________________________________ Vārds Uzvārds</v>
      </c>
      <c r="B77" s="42"/>
      <c r="C77" s="42"/>
      <c r="G77" s="24"/>
      <c r="H77" s="41"/>
      <c r="I77" s="41"/>
      <c r="K77" s="548"/>
    </row>
    <row r="78" spans="1:13" s="31" customFormat="1">
      <c r="B78" s="62" t="s">
        <v>149</v>
      </c>
      <c r="G78" s="24"/>
      <c r="H78" s="41"/>
      <c r="I78" s="41"/>
      <c r="K78" s="548"/>
    </row>
  </sheetData>
  <sheetProtection algorithmName="SHA-512" hashValue="wUO5PF79hC+ASxQIhK7IHwhMRGL8rGWOyT/O3VsVdcyBDe6bGT5OBW1w4cC7wXpe6CxKAeBL0ot9zKWMRuJ0Vg==" saltValue="Ad3SbI5sFQi+1ffw/0h+nA==" spinCount="100000" sheet="1" formatCells="0" formatColumns="0" formatRows="0" autoFilter="0"/>
  <mergeCells count="9">
    <mergeCell ref="B6:F6"/>
    <mergeCell ref="I6:J6"/>
    <mergeCell ref="L6:M6"/>
    <mergeCell ref="C70:F70"/>
    <mergeCell ref="C67:D67"/>
    <mergeCell ref="E67:F67"/>
    <mergeCell ref="C68:D68"/>
    <mergeCell ref="E68:F68"/>
    <mergeCell ref="C69:F69"/>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K76"/>
  <sheetViews>
    <sheetView zoomScaleNormal="100" workbookViewId="0">
      <pane ySplit="8" topLeftCell="A9" activePane="bottomLeft" state="frozen"/>
      <selection pane="bottomLeft"/>
    </sheetView>
  </sheetViews>
  <sheetFormatPr defaultRowHeight="13" outlineLevelCol="1"/>
  <cols>
    <col min="1" max="1" width="6.1796875" style="80" customWidth="1"/>
    <col min="2" max="2" width="72.7265625" style="80" customWidth="1"/>
    <col min="3" max="6" width="18.26953125" style="80" customWidth="1" outlineLevel="1"/>
    <col min="7" max="7" width="9.1796875" style="24" customWidth="1" outlineLevel="1"/>
    <col min="8" max="8" width="2.81640625" style="80" customWidth="1"/>
    <col min="9" max="9" width="17.7265625" style="81" customWidth="1" outlineLevel="1"/>
    <col min="10" max="10" width="18.26953125" style="81" customWidth="1" outlineLevel="1"/>
    <col min="11" max="11" width="9.1796875" style="545" customWidth="1" outlineLevel="1"/>
    <col min="12" max="12" width="17.7265625" style="81" customWidth="1" outlineLevel="1"/>
    <col min="13" max="13" width="18.26953125" style="81" customWidth="1" outlineLevel="1"/>
    <col min="14" max="1025" width="9.1796875" style="80" customWidth="1"/>
  </cols>
  <sheetData>
    <row r="1" spans="1:13" ht="13.5" customHeight="1">
      <c r="F1" s="82"/>
      <c r="G1" s="80"/>
    </row>
    <row r="2" spans="1:13" ht="19.5" customHeight="1">
      <c r="B2" s="83" t="s">
        <v>24</v>
      </c>
      <c r="C2" s="43" t="str">
        <f>'ūdens bilance'!C2</f>
        <v>SIA "________"</v>
      </c>
      <c r="F2" s="84"/>
      <c r="G2" s="80"/>
    </row>
    <row r="3" spans="1:13" ht="19.5" customHeight="1">
      <c r="B3" s="83" t="s">
        <v>26</v>
      </c>
      <c r="C3" s="43" t="str">
        <f>'ūdens bilance'!C3</f>
        <v>___________</v>
      </c>
      <c r="F3" s="85"/>
      <c r="G3" s="80"/>
    </row>
    <row r="4" spans="1:13" ht="6" customHeight="1">
      <c r="F4" s="84"/>
      <c r="G4" s="80"/>
    </row>
    <row r="5" spans="1:13" ht="6" customHeight="1">
      <c r="F5" s="84"/>
      <c r="G5" s="80"/>
    </row>
    <row r="6" spans="1:13" s="86" customFormat="1" ht="30" customHeight="1">
      <c r="B6" s="705" t="s">
        <v>150</v>
      </c>
      <c r="C6" s="705"/>
      <c r="D6" s="705"/>
      <c r="E6" s="705"/>
      <c r="F6" s="705"/>
      <c r="I6" s="706" t="s">
        <v>62</v>
      </c>
      <c r="J6" s="706"/>
      <c r="K6" s="546"/>
      <c r="L6" s="707" t="s">
        <v>63</v>
      </c>
      <c r="M6" s="707"/>
    </row>
    <row r="7" spans="1:13" s="86" customFormat="1" ht="8.25" customHeight="1">
      <c r="F7" s="88"/>
      <c r="I7" s="89"/>
      <c r="J7" s="89"/>
      <c r="K7" s="547"/>
      <c r="L7" s="89"/>
      <c r="M7" s="89"/>
    </row>
    <row r="8" spans="1:13" s="86" customFormat="1" ht="26">
      <c r="A8" s="90"/>
      <c r="B8" s="91" t="s">
        <v>64</v>
      </c>
      <c r="C8" s="92" t="s">
        <v>65</v>
      </c>
      <c r="D8" s="92" t="s">
        <v>66</v>
      </c>
      <c r="E8" s="92" t="s">
        <v>67</v>
      </c>
      <c r="F8" s="92" t="s">
        <v>68</v>
      </c>
      <c r="I8" s="92" t="s">
        <v>69</v>
      </c>
      <c r="J8" s="92" t="s">
        <v>70</v>
      </c>
      <c r="K8" s="547"/>
      <c r="L8" s="92" t="s">
        <v>69</v>
      </c>
      <c r="M8" s="92" t="s">
        <v>70</v>
      </c>
    </row>
    <row r="9" spans="1:13" s="86" customFormat="1" ht="14.5">
      <c r="A9" s="94" t="s">
        <v>71</v>
      </c>
      <c r="B9" s="95" t="s">
        <v>72</v>
      </c>
      <c r="C9" s="96">
        <f>C10+C14</f>
        <v>0</v>
      </c>
      <c r="D9" s="96">
        <f>D10+D14</f>
        <v>0</v>
      </c>
      <c r="E9" s="96">
        <f>E10+E14</f>
        <v>0</v>
      </c>
      <c r="F9" s="96">
        <f>F10+F14</f>
        <v>0</v>
      </c>
      <c r="I9" s="96">
        <f t="shared" ref="I9:I14" si="0">C9+D9</f>
        <v>0</v>
      </c>
      <c r="J9" s="96">
        <f t="shared" ref="J9:J14" si="1">E9+F9</f>
        <v>0</v>
      </c>
      <c r="K9" s="547"/>
      <c r="L9" s="97" t="e">
        <f t="shared" ref="L9:L14" si="2">I9/$I$60</f>
        <v>#DIV/0!</v>
      </c>
      <c r="M9" s="97" t="e">
        <f t="shared" ref="M9:M14" si="3">J9/$J$61</f>
        <v>#DIV/0!</v>
      </c>
    </row>
    <row r="10" spans="1:13" s="86" customFormat="1" ht="17.25" customHeight="1">
      <c r="A10" s="94" t="s">
        <v>73</v>
      </c>
      <c r="B10" s="98" t="s">
        <v>74</v>
      </c>
      <c r="C10" s="96">
        <f>SUM(C11:C13)</f>
        <v>0</v>
      </c>
      <c r="D10" s="96">
        <f>SUM(D11:D13)</f>
        <v>0</v>
      </c>
      <c r="E10" s="96">
        <f>SUM(E11:E13)</f>
        <v>0</v>
      </c>
      <c r="F10" s="96">
        <f>SUM(F11:F13)</f>
        <v>0</v>
      </c>
      <c r="I10" s="96">
        <f t="shared" si="0"/>
        <v>0</v>
      </c>
      <c r="J10" s="96">
        <f t="shared" si="1"/>
        <v>0</v>
      </c>
      <c r="K10" s="547"/>
      <c r="L10" s="97" t="e">
        <f t="shared" si="2"/>
        <v>#DIV/0!</v>
      </c>
      <c r="M10" s="97" t="e">
        <f t="shared" si="3"/>
        <v>#DIV/0!</v>
      </c>
    </row>
    <row r="11" spans="1:13" s="80" customFormat="1" ht="17.25" customHeight="1">
      <c r="A11" s="94" t="s">
        <v>75</v>
      </c>
      <c r="B11" s="99" t="s">
        <v>76</v>
      </c>
      <c r="C11" s="155"/>
      <c r="D11" s="155"/>
      <c r="E11" s="155"/>
      <c r="F11" s="155"/>
      <c r="I11" s="96">
        <f t="shared" si="0"/>
        <v>0</v>
      </c>
      <c r="J11" s="96">
        <f t="shared" si="1"/>
        <v>0</v>
      </c>
      <c r="K11" s="547"/>
      <c r="L11" s="97" t="e">
        <f t="shared" si="2"/>
        <v>#DIV/0!</v>
      </c>
      <c r="M11" s="97" t="e">
        <f t="shared" si="3"/>
        <v>#DIV/0!</v>
      </c>
    </row>
    <row r="12" spans="1:13" s="80" customFormat="1" ht="17.25" customHeight="1">
      <c r="A12" s="94" t="s">
        <v>77</v>
      </c>
      <c r="B12" s="99" t="s">
        <v>78</v>
      </c>
      <c r="C12" s="155"/>
      <c r="D12" s="155"/>
      <c r="E12" s="155"/>
      <c r="F12" s="155"/>
      <c r="I12" s="96">
        <f t="shared" si="0"/>
        <v>0</v>
      </c>
      <c r="J12" s="96">
        <f t="shared" si="1"/>
        <v>0</v>
      </c>
      <c r="K12" s="547"/>
      <c r="L12" s="97" t="e">
        <f t="shared" si="2"/>
        <v>#DIV/0!</v>
      </c>
      <c r="M12" s="97" t="e">
        <f t="shared" si="3"/>
        <v>#DIV/0!</v>
      </c>
    </row>
    <row r="13" spans="1:13" s="80" customFormat="1" ht="17.25" customHeight="1">
      <c r="A13" s="94" t="s">
        <v>79</v>
      </c>
      <c r="B13" s="99" t="s">
        <v>80</v>
      </c>
      <c r="C13" s="155"/>
      <c r="D13" s="155"/>
      <c r="E13" s="155"/>
      <c r="F13" s="155"/>
      <c r="I13" s="96">
        <f t="shared" si="0"/>
        <v>0</v>
      </c>
      <c r="J13" s="96">
        <f t="shared" si="1"/>
        <v>0</v>
      </c>
      <c r="K13" s="547"/>
      <c r="L13" s="97" t="e">
        <f t="shared" si="2"/>
        <v>#DIV/0!</v>
      </c>
      <c r="M13" s="97" t="e">
        <f t="shared" si="3"/>
        <v>#DIV/0!</v>
      </c>
    </row>
    <row r="14" spans="1:13" s="80" customFormat="1" ht="17.25" customHeight="1">
      <c r="A14" s="94" t="s">
        <v>81</v>
      </c>
      <c r="B14" s="98" t="s">
        <v>82</v>
      </c>
      <c r="C14" s="156"/>
      <c r="D14" s="156"/>
      <c r="E14" s="156"/>
      <c r="F14" s="156"/>
      <c r="I14" s="96">
        <f t="shared" si="0"/>
        <v>0</v>
      </c>
      <c r="J14" s="96">
        <f t="shared" si="1"/>
        <v>0</v>
      </c>
      <c r="K14" s="547"/>
      <c r="L14" s="97" t="e">
        <f t="shared" si="2"/>
        <v>#DIV/0!</v>
      </c>
      <c r="M14" s="97" t="e">
        <f t="shared" si="3"/>
        <v>#DIV/0!</v>
      </c>
    </row>
    <row r="15" spans="1:13" s="80" customFormat="1" ht="6" customHeight="1">
      <c r="A15" s="130"/>
      <c r="B15" s="157"/>
      <c r="C15" s="158"/>
      <c r="D15" s="158"/>
      <c r="E15" s="158"/>
      <c r="F15" s="159"/>
      <c r="I15" s="104"/>
      <c r="J15" s="104"/>
      <c r="K15" s="547"/>
      <c r="L15" s="105"/>
      <c r="M15" s="105"/>
    </row>
    <row r="16" spans="1:13" s="80" customFormat="1" ht="31.5" customHeight="1">
      <c r="A16" s="94"/>
      <c r="B16" s="106" t="s">
        <v>83</v>
      </c>
      <c r="C16" s="107">
        <f>C18+C22+C24</f>
        <v>0</v>
      </c>
      <c r="D16" s="107">
        <f>D18+D22+D24</f>
        <v>0</v>
      </c>
      <c r="E16" s="107">
        <f>E18+E22+E24</f>
        <v>0</v>
      </c>
      <c r="F16" s="107">
        <f>F18+F22+F24</f>
        <v>0</v>
      </c>
      <c r="I16" s="96">
        <f>C16+D16</f>
        <v>0</v>
      </c>
      <c r="J16" s="96">
        <f>E16+F16</f>
        <v>0</v>
      </c>
      <c r="K16" s="547"/>
      <c r="L16" s="97" t="e">
        <f>I16/$I$60</f>
        <v>#DIV/0!</v>
      </c>
      <c r="M16" s="97" t="e">
        <f>J16/$J$61</f>
        <v>#DIV/0!</v>
      </c>
    </row>
    <row r="17" spans="1:13" s="80" customFormat="1" ht="6" customHeight="1">
      <c r="A17" s="100"/>
      <c r="B17" s="101"/>
      <c r="C17" s="102"/>
      <c r="D17" s="102"/>
      <c r="E17" s="102"/>
      <c r="F17" s="102"/>
      <c r="I17" s="104"/>
      <c r="J17" s="104"/>
      <c r="K17" s="547"/>
      <c r="L17" s="105"/>
      <c r="M17" s="105"/>
    </row>
    <row r="18" spans="1:13" s="80" customFormat="1" ht="27.75" customHeight="1">
      <c r="A18" s="94" t="s">
        <v>84</v>
      </c>
      <c r="B18" s="108" t="s">
        <v>85</v>
      </c>
      <c r="C18" s="96">
        <f>C19+C20</f>
        <v>0</v>
      </c>
      <c r="D18" s="96">
        <f>D19+D20</f>
        <v>0</v>
      </c>
      <c r="E18" s="96">
        <f>E19+E20</f>
        <v>0</v>
      </c>
      <c r="F18" s="96">
        <f>F19+F20</f>
        <v>0</v>
      </c>
      <c r="I18" s="96">
        <f>C18+D18</f>
        <v>0</v>
      </c>
      <c r="J18" s="96">
        <f>E18+F18</f>
        <v>0</v>
      </c>
      <c r="K18" s="547"/>
      <c r="L18" s="97" t="e">
        <f>I18/$I$60</f>
        <v>#DIV/0!</v>
      </c>
      <c r="M18" s="97" t="e">
        <f>J18/$J$61</f>
        <v>#DIV/0!</v>
      </c>
    </row>
    <row r="19" spans="1:13" s="80" customFormat="1" ht="18" customHeight="1">
      <c r="A19" s="94" t="s">
        <v>86</v>
      </c>
      <c r="B19" s="99" t="s">
        <v>87</v>
      </c>
      <c r="C19" s="155"/>
      <c r="D19" s="155"/>
      <c r="E19" s="155"/>
      <c r="F19" s="155"/>
      <c r="I19" s="96">
        <f>C19+D19</f>
        <v>0</v>
      </c>
      <c r="J19" s="96">
        <f>E19+F19</f>
        <v>0</v>
      </c>
      <c r="K19" s="547"/>
      <c r="L19" s="97" t="e">
        <f>I19/$I$60</f>
        <v>#DIV/0!</v>
      </c>
      <c r="M19" s="97" t="e">
        <f>J19/$J$61</f>
        <v>#DIV/0!</v>
      </c>
    </row>
    <row r="20" spans="1:13" s="80" customFormat="1" ht="18" customHeight="1">
      <c r="A20" s="94" t="s">
        <v>88</v>
      </c>
      <c r="B20" s="99" t="s">
        <v>538</v>
      </c>
      <c r="C20" s="155"/>
      <c r="D20" s="155"/>
      <c r="E20" s="155"/>
      <c r="F20" s="155"/>
      <c r="I20" s="96">
        <f>C20+D20</f>
        <v>0</v>
      </c>
      <c r="J20" s="96">
        <f>E20+F20</f>
        <v>0</v>
      </c>
      <c r="K20" s="547"/>
      <c r="L20" s="97" t="e">
        <f>I20/$I$60</f>
        <v>#DIV/0!</v>
      </c>
      <c r="M20" s="97" t="e">
        <f>J20/$J$61</f>
        <v>#DIV/0!</v>
      </c>
    </row>
    <row r="21" spans="1:13" s="114" customFormat="1" ht="6" customHeight="1">
      <c r="A21" s="160"/>
      <c r="C21" s="161"/>
      <c r="D21" s="161"/>
      <c r="E21" s="161"/>
      <c r="F21" s="161"/>
      <c r="I21" s="112"/>
      <c r="J21" s="112"/>
      <c r="K21" s="547"/>
      <c r="L21" s="113"/>
      <c r="M21" s="113"/>
    </row>
    <row r="22" spans="1:13" s="80" customFormat="1" ht="25.5" customHeight="1">
      <c r="A22" s="94" t="s">
        <v>89</v>
      </c>
      <c r="B22" s="108" t="s">
        <v>90</v>
      </c>
      <c r="C22" s="156"/>
      <c r="D22" s="156"/>
      <c r="E22" s="156"/>
      <c r="F22" s="156"/>
      <c r="I22" s="96">
        <f>C22+D22</f>
        <v>0</v>
      </c>
      <c r="J22" s="96">
        <f>E22+F22</f>
        <v>0</v>
      </c>
      <c r="K22" s="547"/>
      <c r="L22" s="97" t="e">
        <f>I22/$I$60</f>
        <v>#DIV/0!</v>
      </c>
      <c r="M22" s="97" t="e">
        <f>J22/$J$61</f>
        <v>#DIV/0!</v>
      </c>
    </row>
    <row r="23" spans="1:13" s="80" customFormat="1" ht="6" customHeight="1">
      <c r="A23" s="130"/>
      <c r="B23" s="61"/>
      <c r="C23" s="131"/>
      <c r="D23" s="131"/>
      <c r="E23" s="131"/>
      <c r="F23" s="131"/>
      <c r="I23" s="117"/>
      <c r="J23" s="117"/>
      <c r="K23" s="547"/>
      <c r="L23" s="118"/>
      <c r="M23" s="118"/>
    </row>
    <row r="24" spans="1:13" s="80" customFormat="1" ht="27.75" customHeight="1">
      <c r="A24" s="94" t="s">
        <v>91</v>
      </c>
      <c r="B24" s="108" t="s">
        <v>92</v>
      </c>
      <c r="C24" s="96">
        <f>SUM(C25:C43)</f>
        <v>0</v>
      </c>
      <c r="D24" s="96">
        <f>SUM(D25:D43)</f>
        <v>0</v>
      </c>
      <c r="E24" s="96">
        <f>SUM(E25:E43)</f>
        <v>0</v>
      </c>
      <c r="F24" s="96">
        <f>SUM(F25:F43)</f>
        <v>0</v>
      </c>
      <c r="I24" s="96">
        <f>C24+D24</f>
        <v>0</v>
      </c>
      <c r="J24" s="96">
        <f>E24+F24</f>
        <v>0</v>
      </c>
      <c r="K24" s="547"/>
      <c r="L24" s="97" t="e">
        <f>I24/$I$60</f>
        <v>#DIV/0!</v>
      </c>
      <c r="M24" s="97" t="e">
        <f>J24/$J$61</f>
        <v>#DIV/0!</v>
      </c>
    </row>
    <row r="25" spans="1:13" s="80" customFormat="1" ht="26.5">
      <c r="A25" s="119" t="s">
        <v>34</v>
      </c>
      <c r="B25" s="120" t="s">
        <v>93</v>
      </c>
      <c r="C25" s="156"/>
      <c r="D25" s="121" t="s">
        <v>94</v>
      </c>
      <c r="E25" s="121" t="s">
        <v>94</v>
      </c>
      <c r="F25" s="121" t="s">
        <v>94</v>
      </c>
      <c r="I25" s="121">
        <f>C25</f>
        <v>0</v>
      </c>
      <c r="J25" s="121" t="s">
        <v>94</v>
      </c>
      <c r="K25" s="547"/>
      <c r="L25" s="97" t="e">
        <f>I25/$I$60</f>
        <v>#DIV/0!</v>
      </c>
      <c r="M25" s="97" t="s">
        <v>94</v>
      </c>
    </row>
    <row r="26" spans="1:13" s="80" customFormat="1" ht="26.5">
      <c r="A26" s="119" t="s">
        <v>36</v>
      </c>
      <c r="B26" s="120" t="s">
        <v>95</v>
      </c>
      <c r="C26" s="121" t="s">
        <v>94</v>
      </c>
      <c r="D26" s="121" t="s">
        <v>94</v>
      </c>
      <c r="E26" s="121" t="s">
        <v>94</v>
      </c>
      <c r="F26" s="156"/>
      <c r="I26" s="121" t="s">
        <v>94</v>
      </c>
      <c r="J26" s="121">
        <f>F26</f>
        <v>0</v>
      </c>
      <c r="K26" s="547"/>
      <c r="L26" s="97" t="s">
        <v>94</v>
      </c>
      <c r="M26" s="97" t="e">
        <f t="shared" ref="M26:M43" si="4">J26/$J$61</f>
        <v>#DIV/0!</v>
      </c>
    </row>
    <row r="27" spans="1:13" s="80" customFormat="1" ht="17.25" customHeight="1">
      <c r="A27" s="119" t="s">
        <v>96</v>
      </c>
      <c r="B27" s="99" t="s">
        <v>97</v>
      </c>
      <c r="C27" s="155"/>
      <c r="D27" s="155"/>
      <c r="E27" s="155"/>
      <c r="F27" s="155"/>
      <c r="I27" s="96">
        <f t="shared" ref="I27:I43" si="5">C27+D27</f>
        <v>0</v>
      </c>
      <c r="J27" s="96">
        <f t="shared" ref="J27:J43" si="6">E27+F27</f>
        <v>0</v>
      </c>
      <c r="K27" s="547"/>
      <c r="L27" s="97" t="e">
        <f t="shared" ref="L27:L43" si="7">I27/$I$60</f>
        <v>#DIV/0!</v>
      </c>
      <c r="M27" s="97" t="e">
        <f t="shared" si="4"/>
        <v>#DIV/0!</v>
      </c>
    </row>
    <row r="28" spans="1:13" s="80" customFormat="1" ht="17.25" customHeight="1">
      <c r="A28" s="119" t="s">
        <v>98</v>
      </c>
      <c r="B28" s="99" t="s">
        <v>99</v>
      </c>
      <c r="C28" s="155"/>
      <c r="D28" s="155"/>
      <c r="E28" s="155"/>
      <c r="F28" s="155"/>
      <c r="I28" s="96">
        <f t="shared" si="5"/>
        <v>0</v>
      </c>
      <c r="J28" s="96">
        <f t="shared" si="6"/>
        <v>0</v>
      </c>
      <c r="K28" s="547"/>
      <c r="L28" s="97" t="e">
        <f t="shared" si="7"/>
        <v>#DIV/0!</v>
      </c>
      <c r="M28" s="97" t="e">
        <f t="shared" si="4"/>
        <v>#DIV/0!</v>
      </c>
    </row>
    <row r="29" spans="1:13" s="80" customFormat="1" ht="17.25" customHeight="1">
      <c r="A29" s="119" t="s">
        <v>100</v>
      </c>
      <c r="B29" s="120" t="s">
        <v>101</v>
      </c>
      <c r="C29" s="155"/>
      <c r="D29" s="155"/>
      <c r="E29" s="155"/>
      <c r="F29" s="155"/>
      <c r="I29" s="96">
        <f t="shared" si="5"/>
        <v>0</v>
      </c>
      <c r="J29" s="96">
        <f t="shared" si="6"/>
        <v>0</v>
      </c>
      <c r="K29" s="547"/>
      <c r="L29" s="97" t="e">
        <f t="shared" si="7"/>
        <v>#DIV/0!</v>
      </c>
      <c r="M29" s="97" t="e">
        <f t="shared" si="4"/>
        <v>#DIV/0!</v>
      </c>
    </row>
    <row r="30" spans="1:13" s="80" customFormat="1" ht="17.25" customHeight="1">
      <c r="A30" s="119" t="s">
        <v>102</v>
      </c>
      <c r="B30" s="99" t="s">
        <v>103</v>
      </c>
      <c r="C30" s="155"/>
      <c r="D30" s="155"/>
      <c r="E30" s="155"/>
      <c r="F30" s="155"/>
      <c r="I30" s="96">
        <f t="shared" si="5"/>
        <v>0</v>
      </c>
      <c r="J30" s="96">
        <f t="shared" si="6"/>
        <v>0</v>
      </c>
      <c r="K30" s="547"/>
      <c r="L30" s="97" t="e">
        <f t="shared" si="7"/>
        <v>#DIV/0!</v>
      </c>
      <c r="M30" s="97" t="e">
        <f t="shared" si="4"/>
        <v>#DIV/0!</v>
      </c>
    </row>
    <row r="31" spans="1:13" s="80" customFormat="1" ht="17.25" customHeight="1">
      <c r="A31" s="119" t="s">
        <v>104</v>
      </c>
      <c r="B31" s="99" t="s">
        <v>105</v>
      </c>
      <c r="C31" s="155"/>
      <c r="D31" s="155"/>
      <c r="E31" s="155"/>
      <c r="F31" s="155"/>
      <c r="I31" s="96">
        <f t="shared" si="5"/>
        <v>0</v>
      </c>
      <c r="J31" s="96">
        <f t="shared" si="6"/>
        <v>0</v>
      </c>
      <c r="K31" s="547"/>
      <c r="L31" s="97" t="e">
        <f t="shared" si="7"/>
        <v>#DIV/0!</v>
      </c>
      <c r="M31" s="97" t="e">
        <f t="shared" si="4"/>
        <v>#DIV/0!</v>
      </c>
    </row>
    <row r="32" spans="1:13" s="80" customFormat="1" ht="17.25" customHeight="1">
      <c r="A32" s="119" t="s">
        <v>106</v>
      </c>
      <c r="B32" s="99" t="s">
        <v>107</v>
      </c>
      <c r="C32" s="155"/>
      <c r="D32" s="155"/>
      <c r="E32" s="155"/>
      <c r="F32" s="155"/>
      <c r="I32" s="96">
        <f t="shared" si="5"/>
        <v>0</v>
      </c>
      <c r="J32" s="96">
        <f t="shared" si="6"/>
        <v>0</v>
      </c>
      <c r="K32" s="547"/>
      <c r="L32" s="97" t="e">
        <f t="shared" si="7"/>
        <v>#DIV/0!</v>
      </c>
      <c r="M32" s="97" t="e">
        <f t="shared" si="4"/>
        <v>#DIV/0!</v>
      </c>
    </row>
    <row r="33" spans="1:1024" s="80" customFormat="1" ht="17.25" customHeight="1">
      <c r="A33" s="119" t="s">
        <v>108</v>
      </c>
      <c r="B33" s="99" t="s">
        <v>109</v>
      </c>
      <c r="C33" s="155"/>
      <c r="D33" s="155"/>
      <c r="E33" s="155"/>
      <c r="F33" s="155"/>
      <c r="I33" s="96">
        <f t="shared" si="5"/>
        <v>0</v>
      </c>
      <c r="J33" s="96">
        <f t="shared" si="6"/>
        <v>0</v>
      </c>
      <c r="K33" s="547"/>
      <c r="L33" s="97" t="e">
        <f t="shared" si="7"/>
        <v>#DIV/0!</v>
      </c>
      <c r="M33" s="97" t="e">
        <f t="shared" si="4"/>
        <v>#DIV/0!</v>
      </c>
    </row>
    <row r="34" spans="1:1024" s="80" customFormat="1" ht="17.25" customHeight="1">
      <c r="A34" s="119" t="s">
        <v>110</v>
      </c>
      <c r="B34" s="99" t="s">
        <v>111</v>
      </c>
      <c r="C34" s="155"/>
      <c r="D34" s="155"/>
      <c r="E34" s="155"/>
      <c r="F34" s="155"/>
      <c r="I34" s="96">
        <f t="shared" si="5"/>
        <v>0</v>
      </c>
      <c r="J34" s="96">
        <f t="shared" si="6"/>
        <v>0</v>
      </c>
      <c r="K34" s="547"/>
      <c r="L34" s="97" t="e">
        <f t="shared" si="7"/>
        <v>#DIV/0!</v>
      </c>
      <c r="M34" s="97" t="e">
        <f t="shared" si="4"/>
        <v>#DIV/0!</v>
      </c>
    </row>
    <row r="35" spans="1:1024" s="80" customFormat="1" ht="17.25" customHeight="1">
      <c r="A35" s="119" t="s">
        <v>112</v>
      </c>
      <c r="B35" s="99" t="s">
        <v>113</v>
      </c>
      <c r="C35" s="155"/>
      <c r="D35" s="155"/>
      <c r="E35" s="155"/>
      <c r="F35" s="155"/>
      <c r="I35" s="96">
        <f t="shared" si="5"/>
        <v>0</v>
      </c>
      <c r="J35" s="96">
        <f t="shared" si="6"/>
        <v>0</v>
      </c>
      <c r="K35" s="547"/>
      <c r="L35" s="97" t="e">
        <f t="shared" si="7"/>
        <v>#DIV/0!</v>
      </c>
      <c r="M35" s="97" t="e">
        <f t="shared" si="4"/>
        <v>#DIV/0!</v>
      </c>
    </row>
    <row r="36" spans="1:1024" s="80" customFormat="1" ht="17.25" customHeight="1">
      <c r="A36" s="119" t="s">
        <v>114</v>
      </c>
      <c r="B36" s="99" t="s">
        <v>115</v>
      </c>
      <c r="C36" s="155"/>
      <c r="D36" s="155"/>
      <c r="E36" s="155"/>
      <c r="F36" s="155"/>
      <c r="I36" s="96">
        <f t="shared" si="5"/>
        <v>0</v>
      </c>
      <c r="J36" s="96">
        <f t="shared" si="6"/>
        <v>0</v>
      </c>
      <c r="K36" s="547"/>
      <c r="L36" s="97" t="e">
        <f t="shared" si="7"/>
        <v>#DIV/0!</v>
      </c>
      <c r="M36" s="97" t="e">
        <f t="shared" si="4"/>
        <v>#DIV/0!</v>
      </c>
    </row>
    <row r="37" spans="1:1024" s="80" customFormat="1" ht="17.25" customHeight="1">
      <c r="A37" s="119" t="s">
        <v>116</v>
      </c>
      <c r="B37" s="99" t="s">
        <v>117</v>
      </c>
      <c r="C37" s="155"/>
      <c r="D37" s="155"/>
      <c r="E37" s="155"/>
      <c r="F37" s="155"/>
      <c r="I37" s="96">
        <f t="shared" si="5"/>
        <v>0</v>
      </c>
      <c r="J37" s="96">
        <f t="shared" si="6"/>
        <v>0</v>
      </c>
      <c r="K37" s="547"/>
      <c r="L37" s="97" t="e">
        <f t="shared" si="7"/>
        <v>#DIV/0!</v>
      </c>
      <c r="M37" s="97" t="e">
        <f t="shared" si="4"/>
        <v>#DIV/0!</v>
      </c>
    </row>
    <row r="38" spans="1:1024" s="80" customFormat="1" ht="17.25" customHeight="1">
      <c r="A38" s="119" t="s">
        <v>118</v>
      </c>
      <c r="B38" s="99" t="s">
        <v>119</v>
      </c>
      <c r="C38" s="155"/>
      <c r="D38" s="155"/>
      <c r="E38" s="155"/>
      <c r="F38" s="155"/>
      <c r="I38" s="96">
        <f t="shared" si="5"/>
        <v>0</v>
      </c>
      <c r="J38" s="96">
        <f t="shared" si="6"/>
        <v>0</v>
      </c>
      <c r="K38" s="547"/>
      <c r="L38" s="97" t="e">
        <f t="shared" si="7"/>
        <v>#DIV/0!</v>
      </c>
      <c r="M38" s="97" t="e">
        <f t="shared" si="4"/>
        <v>#DIV/0!</v>
      </c>
    </row>
    <row r="39" spans="1:1024" s="80" customFormat="1" ht="17.25" customHeight="1">
      <c r="A39" s="119" t="s">
        <v>120</v>
      </c>
      <c r="B39" s="99" t="s">
        <v>121</v>
      </c>
      <c r="C39" s="155"/>
      <c r="D39" s="155"/>
      <c r="E39" s="155"/>
      <c r="F39" s="155"/>
      <c r="I39" s="96">
        <f t="shared" si="5"/>
        <v>0</v>
      </c>
      <c r="J39" s="96">
        <f t="shared" si="6"/>
        <v>0</v>
      </c>
      <c r="K39" s="547"/>
      <c r="L39" s="97" t="e">
        <f t="shared" si="7"/>
        <v>#DIV/0!</v>
      </c>
      <c r="M39" s="97" t="e">
        <f t="shared" si="4"/>
        <v>#DIV/0!</v>
      </c>
    </row>
    <row r="40" spans="1:1024" s="557" customFormat="1" ht="17.25" customHeight="1">
      <c r="A40" s="558" t="s">
        <v>446</v>
      </c>
      <c r="B40" s="559" t="s">
        <v>448</v>
      </c>
      <c r="C40" s="563"/>
      <c r="D40" s="563"/>
      <c r="E40" s="563"/>
      <c r="F40" s="563"/>
      <c r="G40" s="547"/>
      <c r="H40" s="547"/>
      <c r="I40" s="561">
        <f t="shared" si="5"/>
        <v>0</v>
      </c>
      <c r="J40" s="561">
        <f t="shared" si="6"/>
        <v>0</v>
      </c>
      <c r="K40" s="547"/>
      <c r="L40" s="562" t="e">
        <f t="shared" si="7"/>
        <v>#DIV/0!</v>
      </c>
      <c r="M40" s="562" t="e">
        <f t="shared" si="4"/>
        <v>#DIV/0!</v>
      </c>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545"/>
      <c r="AV40" s="545"/>
      <c r="AW40" s="545"/>
      <c r="AX40" s="545"/>
      <c r="AY40" s="545"/>
      <c r="AZ40" s="545"/>
      <c r="BA40" s="545"/>
      <c r="BB40" s="545"/>
      <c r="BC40" s="545"/>
      <c r="BD40" s="545"/>
      <c r="BE40" s="545"/>
      <c r="BF40" s="545"/>
      <c r="BG40" s="545"/>
      <c r="BH40" s="545"/>
      <c r="BI40" s="545"/>
      <c r="BJ40" s="545"/>
      <c r="BK40" s="545"/>
      <c r="BL40" s="545"/>
      <c r="BM40" s="545"/>
      <c r="BN40" s="545"/>
      <c r="BO40" s="545"/>
      <c r="BP40" s="545"/>
      <c r="BQ40" s="545"/>
      <c r="BR40" s="545"/>
      <c r="BS40" s="545"/>
      <c r="BT40" s="545"/>
      <c r="BU40" s="545"/>
      <c r="BV40" s="545"/>
      <c r="BW40" s="545"/>
      <c r="BX40" s="545"/>
      <c r="BY40" s="545"/>
      <c r="BZ40" s="545"/>
      <c r="CA40" s="545"/>
      <c r="CB40" s="545"/>
      <c r="CC40" s="545"/>
      <c r="CD40" s="545"/>
      <c r="CE40" s="545"/>
      <c r="CF40" s="545"/>
      <c r="CG40" s="545"/>
      <c r="CH40" s="545"/>
      <c r="CI40" s="545"/>
      <c r="CJ40" s="545"/>
      <c r="CK40" s="545"/>
      <c r="CL40" s="545"/>
      <c r="CM40" s="545"/>
      <c r="CN40" s="545"/>
      <c r="CO40" s="545"/>
      <c r="CP40" s="545"/>
      <c r="CQ40" s="545"/>
      <c r="CR40" s="545"/>
      <c r="CS40" s="545"/>
      <c r="CT40" s="545"/>
      <c r="CU40" s="545"/>
      <c r="CV40" s="545"/>
      <c r="CW40" s="545"/>
      <c r="CX40" s="545"/>
      <c r="CY40" s="545"/>
      <c r="CZ40" s="545"/>
      <c r="DA40" s="545"/>
      <c r="DB40" s="545"/>
      <c r="DC40" s="545"/>
      <c r="DD40" s="545"/>
      <c r="DE40" s="545"/>
      <c r="DF40" s="545"/>
      <c r="DG40" s="545"/>
      <c r="DH40" s="545"/>
      <c r="DI40" s="545"/>
      <c r="DJ40" s="545"/>
      <c r="DK40" s="545"/>
      <c r="DL40" s="545"/>
      <c r="DM40" s="545"/>
      <c r="DN40" s="545"/>
      <c r="DO40" s="545"/>
      <c r="DP40" s="545"/>
      <c r="DQ40" s="545"/>
      <c r="DR40" s="545"/>
      <c r="DS40" s="545"/>
      <c r="DT40" s="545"/>
      <c r="DU40" s="545"/>
      <c r="DV40" s="545"/>
      <c r="DW40" s="545"/>
      <c r="DX40" s="545"/>
      <c r="DY40" s="545"/>
      <c r="DZ40" s="545"/>
      <c r="EA40" s="545"/>
      <c r="EB40" s="545"/>
      <c r="EC40" s="545"/>
      <c r="ED40" s="545"/>
      <c r="EE40" s="545"/>
      <c r="EF40" s="545"/>
      <c r="EG40" s="545"/>
      <c r="EH40" s="545"/>
      <c r="EI40" s="545"/>
      <c r="EJ40" s="545"/>
      <c r="EK40" s="545"/>
      <c r="EL40" s="545"/>
      <c r="EM40" s="545"/>
      <c r="EN40" s="545"/>
      <c r="EO40" s="545"/>
      <c r="EP40" s="545"/>
      <c r="EQ40" s="545"/>
      <c r="ER40" s="545"/>
      <c r="ES40" s="545"/>
      <c r="ET40" s="545"/>
      <c r="EU40" s="545"/>
      <c r="EV40" s="545"/>
      <c r="EW40" s="545"/>
      <c r="EX40" s="545"/>
      <c r="EY40" s="545"/>
      <c r="EZ40" s="545"/>
      <c r="FA40" s="545"/>
      <c r="FB40" s="545"/>
      <c r="FC40" s="545"/>
      <c r="FD40" s="545"/>
      <c r="FE40" s="545"/>
      <c r="FF40" s="545"/>
      <c r="FG40" s="545"/>
      <c r="FH40" s="545"/>
      <c r="FI40" s="545"/>
      <c r="FJ40" s="545"/>
      <c r="FK40" s="545"/>
      <c r="FL40" s="545"/>
      <c r="FM40" s="545"/>
      <c r="FN40" s="545"/>
      <c r="FO40" s="545"/>
      <c r="FP40" s="545"/>
      <c r="FQ40" s="545"/>
      <c r="FR40" s="545"/>
      <c r="FS40" s="545"/>
      <c r="FT40" s="545"/>
      <c r="FU40" s="545"/>
      <c r="FV40" s="545"/>
      <c r="FW40" s="545"/>
      <c r="FX40" s="545"/>
      <c r="FY40" s="545"/>
      <c r="FZ40" s="545"/>
      <c r="GA40" s="545"/>
      <c r="GB40" s="545"/>
      <c r="GC40" s="545"/>
      <c r="GD40" s="545"/>
      <c r="GE40" s="545"/>
      <c r="GF40" s="545"/>
      <c r="GG40" s="545"/>
      <c r="GH40" s="545"/>
      <c r="GI40" s="545"/>
      <c r="GJ40" s="545"/>
      <c r="GK40" s="545"/>
      <c r="GL40" s="545"/>
      <c r="GM40" s="545"/>
      <c r="GN40" s="545"/>
      <c r="GO40" s="545"/>
      <c r="GP40" s="545"/>
      <c r="GQ40" s="545"/>
      <c r="GR40" s="545"/>
      <c r="GS40" s="545"/>
      <c r="GT40" s="545"/>
      <c r="GU40" s="545"/>
      <c r="GV40" s="545"/>
      <c r="GW40" s="545"/>
      <c r="GX40" s="545"/>
      <c r="GY40" s="545"/>
      <c r="GZ40" s="545"/>
      <c r="HA40" s="545"/>
      <c r="HB40" s="545"/>
      <c r="HC40" s="545"/>
      <c r="HD40" s="545"/>
      <c r="HE40" s="545"/>
      <c r="HF40" s="545"/>
      <c r="HG40" s="545"/>
      <c r="HH40" s="545"/>
      <c r="HI40" s="545"/>
      <c r="HJ40" s="545"/>
      <c r="HK40" s="545"/>
      <c r="HL40" s="545"/>
      <c r="HM40" s="545"/>
      <c r="HN40" s="545"/>
      <c r="HO40" s="545"/>
      <c r="HP40" s="545"/>
      <c r="HQ40" s="545"/>
      <c r="HR40" s="545"/>
      <c r="HS40" s="545"/>
      <c r="HT40" s="545"/>
      <c r="HU40" s="545"/>
      <c r="HV40" s="545"/>
      <c r="HW40" s="545"/>
      <c r="HX40" s="545"/>
      <c r="HY40" s="545"/>
      <c r="HZ40" s="545"/>
      <c r="IA40" s="545"/>
      <c r="IB40" s="545"/>
      <c r="IC40" s="545"/>
      <c r="ID40" s="545"/>
      <c r="IE40" s="545"/>
      <c r="IF40" s="545"/>
      <c r="IG40" s="545"/>
      <c r="IH40" s="545"/>
      <c r="II40" s="545"/>
      <c r="IJ40" s="545"/>
      <c r="IK40" s="545"/>
      <c r="IL40" s="545"/>
      <c r="IM40" s="545"/>
      <c r="IN40" s="545"/>
      <c r="IO40" s="545"/>
      <c r="IP40" s="545"/>
      <c r="IQ40" s="545"/>
      <c r="IR40" s="545"/>
      <c r="IS40" s="545"/>
      <c r="IT40" s="545"/>
      <c r="IU40" s="545"/>
      <c r="IV40" s="545"/>
      <c r="IW40" s="545"/>
      <c r="IX40" s="545"/>
      <c r="IY40" s="545"/>
      <c r="IZ40" s="545"/>
      <c r="JA40" s="545"/>
      <c r="JB40" s="545"/>
      <c r="JC40" s="545"/>
      <c r="JD40" s="545"/>
      <c r="JE40" s="545"/>
      <c r="JF40" s="545"/>
      <c r="JG40" s="545"/>
      <c r="JH40" s="545"/>
      <c r="JI40" s="545"/>
      <c r="JJ40" s="545"/>
      <c r="JK40" s="545"/>
      <c r="JL40" s="545"/>
      <c r="JM40" s="545"/>
      <c r="JN40" s="545"/>
      <c r="JO40" s="545"/>
      <c r="JP40" s="545"/>
      <c r="JQ40" s="545"/>
      <c r="JR40" s="545"/>
      <c r="JS40" s="545"/>
      <c r="JT40" s="545"/>
      <c r="JU40" s="545"/>
      <c r="JV40" s="545"/>
      <c r="JW40" s="545"/>
      <c r="JX40" s="545"/>
      <c r="JY40" s="545"/>
      <c r="JZ40" s="545"/>
      <c r="KA40" s="545"/>
      <c r="KB40" s="545"/>
      <c r="KC40" s="545"/>
      <c r="KD40" s="545"/>
      <c r="KE40" s="545"/>
      <c r="KF40" s="545"/>
      <c r="KG40" s="545"/>
      <c r="KH40" s="545"/>
      <c r="KI40" s="545"/>
      <c r="KJ40" s="545"/>
      <c r="KK40" s="545"/>
      <c r="KL40" s="545"/>
      <c r="KM40" s="545"/>
      <c r="KN40" s="545"/>
      <c r="KO40" s="545"/>
      <c r="KP40" s="545"/>
      <c r="KQ40" s="545"/>
      <c r="KR40" s="545"/>
      <c r="KS40" s="545"/>
      <c r="KT40" s="545"/>
      <c r="KU40" s="545"/>
      <c r="KV40" s="545"/>
      <c r="KW40" s="545"/>
      <c r="KX40" s="545"/>
      <c r="KY40" s="545"/>
      <c r="KZ40" s="545"/>
      <c r="LA40" s="545"/>
      <c r="LB40" s="545"/>
      <c r="LC40" s="545"/>
      <c r="LD40" s="545"/>
      <c r="LE40" s="545"/>
      <c r="LF40" s="545"/>
      <c r="LG40" s="545"/>
      <c r="LH40" s="545"/>
      <c r="LI40" s="545"/>
      <c r="LJ40" s="545"/>
      <c r="LK40" s="545"/>
      <c r="LL40" s="545"/>
      <c r="LM40" s="545"/>
      <c r="LN40" s="545"/>
      <c r="LO40" s="545"/>
      <c r="LP40" s="545"/>
      <c r="LQ40" s="545"/>
      <c r="LR40" s="545"/>
      <c r="LS40" s="545"/>
      <c r="LT40" s="545"/>
      <c r="LU40" s="545"/>
      <c r="LV40" s="545"/>
      <c r="LW40" s="545"/>
      <c r="LX40" s="545"/>
      <c r="LY40" s="545"/>
      <c r="LZ40" s="545"/>
      <c r="MA40" s="545"/>
      <c r="MB40" s="545"/>
      <c r="MC40" s="545"/>
      <c r="MD40" s="545"/>
      <c r="ME40" s="545"/>
      <c r="MF40" s="545"/>
      <c r="MG40" s="545"/>
      <c r="MH40" s="545"/>
      <c r="MI40" s="545"/>
      <c r="MJ40" s="545"/>
      <c r="MK40" s="545"/>
      <c r="ML40" s="545"/>
      <c r="MM40" s="545"/>
      <c r="MN40" s="545"/>
      <c r="MO40" s="545"/>
      <c r="MP40" s="545"/>
      <c r="MQ40" s="545"/>
      <c r="MR40" s="545"/>
      <c r="MS40" s="545"/>
      <c r="MT40" s="545"/>
      <c r="MU40" s="545"/>
      <c r="MV40" s="545"/>
      <c r="MW40" s="545"/>
      <c r="MX40" s="545"/>
      <c r="MY40" s="545"/>
      <c r="MZ40" s="545"/>
      <c r="NA40" s="545"/>
      <c r="NB40" s="545"/>
      <c r="NC40" s="545"/>
      <c r="ND40" s="545"/>
      <c r="NE40" s="545"/>
      <c r="NF40" s="545"/>
      <c r="NG40" s="545"/>
      <c r="NH40" s="545"/>
      <c r="NI40" s="545"/>
      <c r="NJ40" s="545"/>
      <c r="NK40" s="545"/>
      <c r="NL40" s="545"/>
      <c r="NM40" s="545"/>
      <c r="NN40" s="545"/>
      <c r="NO40" s="545"/>
      <c r="NP40" s="545"/>
      <c r="NQ40" s="545"/>
      <c r="NR40" s="545"/>
      <c r="NS40" s="545"/>
      <c r="NT40" s="545"/>
      <c r="NU40" s="545"/>
      <c r="NV40" s="545"/>
      <c r="NW40" s="545"/>
      <c r="NX40" s="545"/>
      <c r="NY40" s="545"/>
      <c r="NZ40" s="545"/>
      <c r="OA40" s="545"/>
      <c r="OB40" s="545"/>
      <c r="OC40" s="545"/>
      <c r="OD40" s="545"/>
      <c r="OE40" s="545"/>
      <c r="OF40" s="545"/>
      <c r="OG40" s="545"/>
      <c r="OH40" s="545"/>
      <c r="OI40" s="545"/>
      <c r="OJ40" s="545"/>
      <c r="OK40" s="545"/>
      <c r="OL40" s="545"/>
      <c r="OM40" s="545"/>
      <c r="ON40" s="545"/>
      <c r="OO40" s="545"/>
      <c r="OP40" s="545"/>
      <c r="OQ40" s="545"/>
      <c r="OR40" s="545"/>
      <c r="OS40" s="545"/>
      <c r="OT40" s="545"/>
      <c r="OU40" s="545"/>
      <c r="OV40" s="545"/>
      <c r="OW40" s="545"/>
      <c r="OX40" s="545"/>
      <c r="OY40" s="545"/>
      <c r="OZ40" s="545"/>
      <c r="PA40" s="545"/>
      <c r="PB40" s="545"/>
      <c r="PC40" s="545"/>
      <c r="PD40" s="545"/>
      <c r="PE40" s="545"/>
      <c r="PF40" s="545"/>
      <c r="PG40" s="545"/>
      <c r="PH40" s="545"/>
      <c r="PI40" s="545"/>
      <c r="PJ40" s="545"/>
      <c r="PK40" s="545"/>
      <c r="PL40" s="545"/>
      <c r="PM40" s="545"/>
      <c r="PN40" s="545"/>
      <c r="PO40" s="545"/>
      <c r="PP40" s="545"/>
      <c r="PQ40" s="545"/>
      <c r="PR40" s="545"/>
      <c r="PS40" s="545"/>
      <c r="PT40" s="545"/>
      <c r="PU40" s="545"/>
      <c r="PV40" s="545"/>
      <c r="PW40" s="545"/>
      <c r="PX40" s="545"/>
      <c r="PY40" s="545"/>
      <c r="PZ40" s="545"/>
      <c r="QA40" s="545"/>
      <c r="QB40" s="545"/>
      <c r="QC40" s="545"/>
      <c r="QD40" s="545"/>
      <c r="QE40" s="545"/>
      <c r="QF40" s="545"/>
      <c r="QG40" s="545"/>
      <c r="QH40" s="545"/>
      <c r="QI40" s="545"/>
      <c r="QJ40" s="545"/>
      <c r="QK40" s="545"/>
      <c r="QL40" s="545"/>
      <c r="QM40" s="545"/>
      <c r="QN40" s="545"/>
      <c r="QO40" s="545"/>
      <c r="QP40" s="545"/>
      <c r="QQ40" s="545"/>
      <c r="QR40" s="545"/>
      <c r="QS40" s="545"/>
      <c r="QT40" s="545"/>
      <c r="QU40" s="545"/>
      <c r="QV40" s="545"/>
      <c r="QW40" s="545"/>
      <c r="QX40" s="545"/>
      <c r="QY40" s="545"/>
      <c r="QZ40" s="545"/>
      <c r="RA40" s="545"/>
      <c r="RB40" s="545"/>
      <c r="RC40" s="545"/>
      <c r="RD40" s="545"/>
      <c r="RE40" s="545"/>
      <c r="RF40" s="545"/>
      <c r="RG40" s="545"/>
      <c r="RH40" s="545"/>
      <c r="RI40" s="545"/>
      <c r="RJ40" s="545"/>
      <c r="RK40" s="545"/>
      <c r="RL40" s="545"/>
      <c r="RM40" s="545"/>
      <c r="RN40" s="545"/>
      <c r="RO40" s="545"/>
      <c r="RP40" s="545"/>
      <c r="RQ40" s="545"/>
      <c r="RR40" s="545"/>
      <c r="RS40" s="545"/>
      <c r="RT40" s="545"/>
      <c r="RU40" s="545"/>
      <c r="RV40" s="545"/>
      <c r="RW40" s="545"/>
      <c r="RX40" s="545"/>
      <c r="RY40" s="545"/>
      <c r="RZ40" s="545"/>
      <c r="SA40" s="545"/>
      <c r="SB40" s="545"/>
      <c r="SC40" s="545"/>
      <c r="SD40" s="545"/>
      <c r="SE40" s="545"/>
      <c r="SF40" s="545"/>
      <c r="SG40" s="545"/>
      <c r="SH40" s="545"/>
      <c r="SI40" s="545"/>
      <c r="SJ40" s="545"/>
      <c r="SK40" s="545"/>
      <c r="SL40" s="545"/>
      <c r="SM40" s="545"/>
      <c r="SN40" s="545"/>
      <c r="SO40" s="545"/>
      <c r="SP40" s="545"/>
      <c r="SQ40" s="545"/>
      <c r="SR40" s="545"/>
      <c r="SS40" s="545"/>
      <c r="ST40" s="545"/>
      <c r="SU40" s="545"/>
      <c r="SV40" s="545"/>
      <c r="SW40" s="545"/>
      <c r="SX40" s="545"/>
      <c r="SY40" s="545"/>
      <c r="SZ40" s="545"/>
      <c r="TA40" s="545"/>
      <c r="TB40" s="545"/>
      <c r="TC40" s="545"/>
      <c r="TD40" s="545"/>
      <c r="TE40" s="545"/>
      <c r="TF40" s="545"/>
      <c r="TG40" s="545"/>
      <c r="TH40" s="545"/>
      <c r="TI40" s="545"/>
      <c r="TJ40" s="545"/>
      <c r="TK40" s="545"/>
      <c r="TL40" s="545"/>
      <c r="TM40" s="545"/>
      <c r="TN40" s="545"/>
      <c r="TO40" s="545"/>
      <c r="TP40" s="545"/>
      <c r="TQ40" s="545"/>
      <c r="TR40" s="545"/>
      <c r="TS40" s="545"/>
      <c r="TT40" s="545"/>
      <c r="TU40" s="545"/>
      <c r="TV40" s="545"/>
      <c r="TW40" s="545"/>
      <c r="TX40" s="545"/>
      <c r="TY40" s="545"/>
      <c r="TZ40" s="545"/>
      <c r="UA40" s="545"/>
      <c r="UB40" s="545"/>
      <c r="UC40" s="545"/>
      <c r="UD40" s="545"/>
      <c r="UE40" s="545"/>
      <c r="UF40" s="545"/>
      <c r="UG40" s="545"/>
      <c r="UH40" s="545"/>
      <c r="UI40" s="545"/>
      <c r="UJ40" s="545"/>
      <c r="UK40" s="545"/>
      <c r="UL40" s="545"/>
      <c r="UM40" s="545"/>
      <c r="UN40" s="545"/>
      <c r="UO40" s="545"/>
      <c r="UP40" s="545"/>
      <c r="UQ40" s="545"/>
      <c r="UR40" s="545"/>
      <c r="US40" s="545"/>
      <c r="UT40" s="545"/>
      <c r="UU40" s="545"/>
      <c r="UV40" s="545"/>
      <c r="UW40" s="545"/>
      <c r="UX40" s="545"/>
      <c r="UY40" s="545"/>
      <c r="UZ40" s="545"/>
      <c r="VA40" s="545"/>
      <c r="VB40" s="545"/>
      <c r="VC40" s="545"/>
      <c r="VD40" s="545"/>
      <c r="VE40" s="545"/>
      <c r="VF40" s="545"/>
      <c r="VG40" s="545"/>
      <c r="VH40" s="545"/>
      <c r="VI40" s="545"/>
      <c r="VJ40" s="545"/>
      <c r="VK40" s="545"/>
      <c r="VL40" s="545"/>
      <c r="VM40" s="545"/>
      <c r="VN40" s="545"/>
      <c r="VO40" s="545"/>
      <c r="VP40" s="545"/>
      <c r="VQ40" s="545"/>
      <c r="VR40" s="545"/>
      <c r="VS40" s="545"/>
      <c r="VT40" s="545"/>
      <c r="VU40" s="545"/>
      <c r="VV40" s="545"/>
      <c r="VW40" s="545"/>
      <c r="VX40" s="545"/>
      <c r="VY40" s="545"/>
      <c r="VZ40" s="545"/>
      <c r="WA40" s="545"/>
      <c r="WB40" s="545"/>
      <c r="WC40" s="545"/>
      <c r="WD40" s="545"/>
      <c r="WE40" s="545"/>
      <c r="WF40" s="545"/>
      <c r="WG40" s="545"/>
      <c r="WH40" s="545"/>
      <c r="WI40" s="545"/>
      <c r="WJ40" s="545"/>
      <c r="WK40" s="545"/>
      <c r="WL40" s="545"/>
      <c r="WM40" s="545"/>
      <c r="WN40" s="545"/>
      <c r="WO40" s="545"/>
      <c r="WP40" s="545"/>
      <c r="WQ40" s="545"/>
      <c r="WR40" s="545"/>
      <c r="WS40" s="545"/>
      <c r="WT40" s="545"/>
      <c r="WU40" s="545"/>
      <c r="WV40" s="545"/>
      <c r="WW40" s="545"/>
      <c r="WX40" s="545"/>
      <c r="WY40" s="545"/>
      <c r="WZ40" s="545"/>
      <c r="XA40" s="545"/>
      <c r="XB40" s="545"/>
      <c r="XC40" s="545"/>
      <c r="XD40" s="545"/>
      <c r="XE40" s="545"/>
      <c r="XF40" s="545"/>
      <c r="XG40" s="545"/>
      <c r="XH40" s="545"/>
      <c r="XI40" s="545"/>
      <c r="XJ40" s="545"/>
      <c r="XK40" s="545"/>
      <c r="XL40" s="545"/>
      <c r="XM40" s="545"/>
      <c r="XN40" s="545"/>
      <c r="XO40" s="545"/>
      <c r="XP40" s="545"/>
      <c r="XQ40" s="545"/>
      <c r="XR40" s="545"/>
      <c r="XS40" s="545"/>
      <c r="XT40" s="545"/>
      <c r="XU40" s="545"/>
      <c r="XV40" s="545"/>
      <c r="XW40" s="545"/>
      <c r="XX40" s="545"/>
      <c r="XY40" s="545"/>
      <c r="XZ40" s="545"/>
      <c r="YA40" s="545"/>
      <c r="YB40" s="545"/>
      <c r="YC40" s="545"/>
      <c r="YD40" s="545"/>
      <c r="YE40" s="545"/>
      <c r="YF40" s="545"/>
      <c r="YG40" s="545"/>
      <c r="YH40" s="545"/>
      <c r="YI40" s="545"/>
      <c r="YJ40" s="545"/>
      <c r="YK40" s="545"/>
      <c r="YL40" s="545"/>
      <c r="YM40" s="545"/>
      <c r="YN40" s="545"/>
      <c r="YO40" s="545"/>
      <c r="YP40" s="545"/>
      <c r="YQ40" s="545"/>
      <c r="YR40" s="545"/>
      <c r="YS40" s="545"/>
      <c r="YT40" s="545"/>
      <c r="YU40" s="545"/>
      <c r="YV40" s="545"/>
      <c r="YW40" s="545"/>
      <c r="YX40" s="545"/>
      <c r="YY40" s="545"/>
      <c r="YZ40" s="545"/>
      <c r="ZA40" s="545"/>
      <c r="ZB40" s="545"/>
      <c r="ZC40" s="545"/>
      <c r="ZD40" s="545"/>
      <c r="ZE40" s="545"/>
      <c r="ZF40" s="545"/>
      <c r="ZG40" s="545"/>
      <c r="ZH40" s="545"/>
      <c r="ZI40" s="545"/>
      <c r="ZJ40" s="545"/>
      <c r="ZK40" s="545"/>
      <c r="ZL40" s="545"/>
      <c r="ZM40" s="545"/>
      <c r="ZN40" s="545"/>
      <c r="ZO40" s="545"/>
      <c r="ZP40" s="545"/>
      <c r="ZQ40" s="545"/>
      <c r="ZR40" s="545"/>
      <c r="ZS40" s="545"/>
      <c r="ZT40" s="545"/>
      <c r="ZU40" s="545"/>
      <c r="ZV40" s="545"/>
      <c r="ZW40" s="545"/>
      <c r="ZX40" s="545"/>
      <c r="ZY40" s="545"/>
      <c r="ZZ40" s="545"/>
      <c r="AAA40" s="545"/>
      <c r="AAB40" s="545"/>
      <c r="AAC40" s="545"/>
      <c r="AAD40" s="545"/>
      <c r="AAE40" s="545"/>
      <c r="AAF40" s="545"/>
      <c r="AAG40" s="545"/>
      <c r="AAH40" s="545"/>
      <c r="AAI40" s="545"/>
      <c r="AAJ40" s="545"/>
      <c r="AAK40" s="545"/>
      <c r="AAL40" s="545"/>
      <c r="AAM40" s="545"/>
      <c r="AAN40" s="545"/>
      <c r="AAO40" s="545"/>
      <c r="AAP40" s="545"/>
      <c r="AAQ40" s="545"/>
      <c r="AAR40" s="545"/>
      <c r="AAS40" s="545"/>
      <c r="AAT40" s="545"/>
      <c r="AAU40" s="545"/>
      <c r="AAV40" s="545"/>
      <c r="AAW40" s="545"/>
      <c r="AAX40" s="545"/>
      <c r="AAY40" s="545"/>
      <c r="AAZ40" s="545"/>
      <c r="ABA40" s="545"/>
      <c r="ABB40" s="545"/>
      <c r="ABC40" s="545"/>
      <c r="ABD40" s="545"/>
      <c r="ABE40" s="545"/>
      <c r="ABF40" s="545"/>
      <c r="ABG40" s="545"/>
      <c r="ABH40" s="545"/>
      <c r="ABI40" s="545"/>
      <c r="ABJ40" s="545"/>
      <c r="ABK40" s="545"/>
      <c r="ABL40" s="545"/>
      <c r="ABM40" s="545"/>
      <c r="ABN40" s="545"/>
      <c r="ABO40" s="545"/>
      <c r="ABP40" s="545"/>
      <c r="ABQ40" s="545"/>
      <c r="ABR40" s="545"/>
      <c r="ABS40" s="545"/>
      <c r="ABT40" s="545"/>
      <c r="ABU40" s="545"/>
      <c r="ABV40" s="545"/>
      <c r="ABW40" s="545"/>
      <c r="ABX40" s="545"/>
      <c r="ABY40" s="545"/>
      <c r="ABZ40" s="545"/>
      <c r="ACA40" s="545"/>
      <c r="ACB40" s="545"/>
      <c r="ACC40" s="545"/>
      <c r="ACD40" s="545"/>
      <c r="ACE40" s="545"/>
      <c r="ACF40" s="545"/>
      <c r="ACG40" s="545"/>
      <c r="ACH40" s="545"/>
      <c r="ACI40" s="545"/>
      <c r="ACJ40" s="545"/>
      <c r="ACK40" s="545"/>
      <c r="ACL40" s="545"/>
      <c r="ACM40" s="545"/>
      <c r="ACN40" s="545"/>
      <c r="ACO40" s="545"/>
      <c r="ACP40" s="545"/>
      <c r="ACQ40" s="545"/>
      <c r="ACR40" s="545"/>
      <c r="ACS40" s="545"/>
      <c r="ACT40" s="545"/>
      <c r="ACU40" s="545"/>
      <c r="ACV40" s="545"/>
      <c r="ACW40" s="545"/>
      <c r="ACX40" s="545"/>
      <c r="ACY40" s="545"/>
      <c r="ACZ40" s="545"/>
      <c r="ADA40" s="545"/>
      <c r="ADB40" s="545"/>
      <c r="ADC40" s="545"/>
      <c r="ADD40" s="545"/>
      <c r="ADE40" s="545"/>
      <c r="ADF40" s="545"/>
      <c r="ADG40" s="545"/>
      <c r="ADH40" s="545"/>
      <c r="ADI40" s="545"/>
      <c r="ADJ40" s="545"/>
      <c r="ADK40" s="545"/>
      <c r="ADL40" s="545"/>
      <c r="ADM40" s="545"/>
      <c r="ADN40" s="545"/>
      <c r="ADO40" s="545"/>
      <c r="ADP40" s="545"/>
      <c r="ADQ40" s="545"/>
      <c r="ADR40" s="545"/>
      <c r="ADS40" s="545"/>
      <c r="ADT40" s="545"/>
      <c r="ADU40" s="545"/>
      <c r="ADV40" s="545"/>
      <c r="ADW40" s="545"/>
      <c r="ADX40" s="545"/>
      <c r="ADY40" s="545"/>
      <c r="ADZ40" s="545"/>
      <c r="AEA40" s="545"/>
      <c r="AEB40" s="545"/>
      <c r="AEC40" s="545"/>
      <c r="AED40" s="545"/>
      <c r="AEE40" s="545"/>
      <c r="AEF40" s="545"/>
      <c r="AEG40" s="545"/>
      <c r="AEH40" s="545"/>
      <c r="AEI40" s="545"/>
      <c r="AEJ40" s="545"/>
      <c r="AEK40" s="545"/>
      <c r="AEL40" s="545"/>
      <c r="AEM40" s="545"/>
      <c r="AEN40" s="545"/>
      <c r="AEO40" s="545"/>
      <c r="AEP40" s="545"/>
      <c r="AEQ40" s="545"/>
      <c r="AER40" s="545"/>
      <c r="AES40" s="545"/>
      <c r="AET40" s="545"/>
      <c r="AEU40" s="545"/>
      <c r="AEV40" s="545"/>
      <c r="AEW40" s="545"/>
      <c r="AEX40" s="545"/>
      <c r="AEY40" s="545"/>
      <c r="AEZ40" s="545"/>
      <c r="AFA40" s="545"/>
      <c r="AFB40" s="545"/>
      <c r="AFC40" s="545"/>
      <c r="AFD40" s="545"/>
      <c r="AFE40" s="545"/>
      <c r="AFF40" s="545"/>
      <c r="AFG40" s="545"/>
      <c r="AFH40" s="545"/>
      <c r="AFI40" s="545"/>
      <c r="AFJ40" s="545"/>
      <c r="AFK40" s="545"/>
      <c r="AFL40" s="545"/>
      <c r="AFM40" s="545"/>
      <c r="AFN40" s="545"/>
      <c r="AFO40" s="545"/>
      <c r="AFP40" s="545"/>
      <c r="AFQ40" s="545"/>
      <c r="AFR40" s="545"/>
      <c r="AFS40" s="545"/>
      <c r="AFT40" s="545"/>
      <c r="AFU40" s="545"/>
      <c r="AFV40" s="545"/>
      <c r="AFW40" s="545"/>
      <c r="AFX40" s="545"/>
      <c r="AFY40" s="545"/>
      <c r="AFZ40" s="545"/>
      <c r="AGA40" s="545"/>
      <c r="AGB40" s="545"/>
      <c r="AGC40" s="545"/>
      <c r="AGD40" s="545"/>
      <c r="AGE40" s="545"/>
      <c r="AGF40" s="545"/>
      <c r="AGG40" s="545"/>
      <c r="AGH40" s="545"/>
      <c r="AGI40" s="545"/>
      <c r="AGJ40" s="545"/>
      <c r="AGK40" s="545"/>
      <c r="AGL40" s="545"/>
      <c r="AGM40" s="545"/>
      <c r="AGN40" s="545"/>
      <c r="AGO40" s="545"/>
      <c r="AGP40" s="545"/>
      <c r="AGQ40" s="545"/>
      <c r="AGR40" s="545"/>
      <c r="AGS40" s="545"/>
      <c r="AGT40" s="545"/>
      <c r="AGU40" s="545"/>
      <c r="AGV40" s="545"/>
      <c r="AGW40" s="545"/>
      <c r="AGX40" s="545"/>
      <c r="AGY40" s="545"/>
      <c r="AGZ40" s="545"/>
      <c r="AHA40" s="545"/>
      <c r="AHB40" s="545"/>
      <c r="AHC40" s="545"/>
      <c r="AHD40" s="545"/>
      <c r="AHE40" s="545"/>
      <c r="AHF40" s="545"/>
      <c r="AHG40" s="545"/>
      <c r="AHH40" s="545"/>
      <c r="AHI40" s="545"/>
      <c r="AHJ40" s="545"/>
      <c r="AHK40" s="545"/>
      <c r="AHL40" s="545"/>
      <c r="AHM40" s="545"/>
      <c r="AHN40" s="545"/>
      <c r="AHO40" s="545"/>
      <c r="AHP40" s="545"/>
      <c r="AHQ40" s="545"/>
      <c r="AHR40" s="545"/>
      <c r="AHS40" s="545"/>
      <c r="AHT40" s="545"/>
      <c r="AHU40" s="545"/>
      <c r="AHV40" s="545"/>
      <c r="AHW40" s="545"/>
      <c r="AHX40" s="545"/>
      <c r="AHY40" s="545"/>
      <c r="AHZ40" s="545"/>
      <c r="AIA40" s="545"/>
      <c r="AIB40" s="545"/>
      <c r="AIC40" s="545"/>
      <c r="AID40" s="545"/>
      <c r="AIE40" s="545"/>
      <c r="AIF40" s="545"/>
      <c r="AIG40" s="545"/>
      <c r="AIH40" s="545"/>
      <c r="AII40" s="545"/>
      <c r="AIJ40" s="545"/>
      <c r="AIK40" s="545"/>
      <c r="AIL40" s="545"/>
      <c r="AIM40" s="545"/>
      <c r="AIN40" s="545"/>
      <c r="AIO40" s="545"/>
      <c r="AIP40" s="545"/>
      <c r="AIQ40" s="545"/>
      <c r="AIR40" s="545"/>
      <c r="AIS40" s="545"/>
      <c r="AIT40" s="545"/>
      <c r="AIU40" s="545"/>
      <c r="AIV40" s="545"/>
      <c r="AIW40" s="545"/>
      <c r="AIX40" s="545"/>
      <c r="AIY40" s="545"/>
      <c r="AIZ40" s="545"/>
      <c r="AJA40" s="545"/>
      <c r="AJB40" s="545"/>
      <c r="AJC40" s="545"/>
      <c r="AJD40" s="545"/>
      <c r="AJE40" s="545"/>
      <c r="AJF40" s="545"/>
      <c r="AJG40" s="545"/>
      <c r="AJH40" s="545"/>
      <c r="AJI40" s="545"/>
      <c r="AJJ40" s="545"/>
      <c r="AJK40" s="545"/>
      <c r="AJL40" s="545"/>
      <c r="AJM40" s="545"/>
      <c r="AJN40" s="545"/>
      <c r="AJO40" s="545"/>
      <c r="AJP40" s="545"/>
      <c r="AJQ40" s="545"/>
      <c r="AJR40" s="545"/>
      <c r="AJS40" s="545"/>
      <c r="AJT40" s="545"/>
      <c r="AJU40" s="545"/>
      <c r="AJV40" s="545"/>
      <c r="AJW40" s="545"/>
      <c r="AJX40" s="545"/>
      <c r="AJY40" s="545"/>
      <c r="AJZ40" s="545"/>
      <c r="AKA40" s="545"/>
      <c r="AKB40" s="545"/>
      <c r="AKC40" s="545"/>
      <c r="AKD40" s="545"/>
      <c r="AKE40" s="545"/>
      <c r="AKF40" s="545"/>
      <c r="AKG40" s="545"/>
      <c r="AKH40" s="545"/>
      <c r="AKI40" s="545"/>
      <c r="AKJ40" s="545"/>
      <c r="AKK40" s="545"/>
      <c r="AKL40" s="545"/>
      <c r="AKM40" s="545"/>
      <c r="AKN40" s="545"/>
      <c r="AKO40" s="545"/>
      <c r="AKP40" s="545"/>
      <c r="AKQ40" s="545"/>
      <c r="AKR40" s="545"/>
      <c r="AKS40" s="545"/>
      <c r="AKT40" s="545"/>
      <c r="AKU40" s="545"/>
      <c r="AKV40" s="545"/>
      <c r="AKW40" s="545"/>
      <c r="AKX40" s="545"/>
      <c r="AKY40" s="545"/>
      <c r="AKZ40" s="545"/>
      <c r="ALA40" s="545"/>
      <c r="ALB40" s="545"/>
      <c r="ALC40" s="545"/>
      <c r="ALD40" s="545"/>
      <c r="ALE40" s="545"/>
      <c r="ALF40" s="545"/>
      <c r="ALG40" s="545"/>
      <c r="ALH40" s="545"/>
      <c r="ALI40" s="545"/>
      <c r="ALJ40" s="545"/>
      <c r="ALK40" s="545"/>
      <c r="ALL40" s="545"/>
      <c r="ALM40" s="545"/>
      <c r="ALN40" s="545"/>
      <c r="ALO40" s="545"/>
      <c r="ALP40" s="545"/>
      <c r="ALQ40" s="545"/>
      <c r="ALR40" s="545"/>
      <c r="ALS40" s="545"/>
      <c r="ALT40" s="545"/>
      <c r="ALU40" s="545"/>
      <c r="ALV40" s="545"/>
      <c r="ALW40" s="545"/>
      <c r="ALX40" s="545"/>
      <c r="ALY40" s="545"/>
      <c r="ALZ40" s="545"/>
      <c r="AMA40" s="545"/>
      <c r="AMB40" s="545"/>
      <c r="AMC40" s="545"/>
      <c r="AMD40" s="545"/>
      <c r="AME40" s="545"/>
      <c r="AMF40" s="545"/>
      <c r="AMG40" s="545"/>
      <c r="AMH40" s="545"/>
      <c r="AMI40" s="545"/>
      <c r="AMJ40" s="545"/>
    </row>
    <row r="41" spans="1:1024" s="557" customFormat="1" ht="17.25" customHeight="1">
      <c r="A41" s="558" t="s">
        <v>447</v>
      </c>
      <c r="B41" s="559" t="s">
        <v>449</v>
      </c>
      <c r="C41" s="563"/>
      <c r="D41" s="563"/>
      <c r="E41" s="563"/>
      <c r="F41" s="563"/>
      <c r="G41" s="547"/>
      <c r="H41" s="547"/>
      <c r="I41" s="561">
        <f t="shared" si="5"/>
        <v>0</v>
      </c>
      <c r="J41" s="561">
        <f t="shared" si="6"/>
        <v>0</v>
      </c>
      <c r="K41" s="547"/>
      <c r="L41" s="562" t="e">
        <f t="shared" si="7"/>
        <v>#DIV/0!</v>
      </c>
      <c r="M41" s="562" t="e">
        <f t="shared" si="4"/>
        <v>#DIV/0!</v>
      </c>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c r="AU41" s="545"/>
      <c r="AV41" s="545"/>
      <c r="AW41" s="545"/>
      <c r="AX41" s="545"/>
      <c r="AY41" s="545"/>
      <c r="AZ41" s="545"/>
      <c r="BA41" s="545"/>
      <c r="BB41" s="545"/>
      <c r="BC41" s="545"/>
      <c r="BD41" s="545"/>
      <c r="BE41" s="545"/>
      <c r="BF41" s="545"/>
      <c r="BG41" s="545"/>
      <c r="BH41" s="545"/>
      <c r="BI41" s="545"/>
      <c r="BJ41" s="545"/>
      <c r="BK41" s="545"/>
      <c r="BL41" s="545"/>
      <c r="BM41" s="545"/>
      <c r="BN41" s="545"/>
      <c r="BO41" s="545"/>
      <c r="BP41" s="545"/>
      <c r="BQ41" s="545"/>
      <c r="BR41" s="545"/>
      <c r="BS41" s="545"/>
      <c r="BT41" s="545"/>
      <c r="BU41" s="545"/>
      <c r="BV41" s="545"/>
      <c r="BW41" s="545"/>
      <c r="BX41" s="545"/>
      <c r="BY41" s="545"/>
      <c r="BZ41" s="545"/>
      <c r="CA41" s="545"/>
      <c r="CB41" s="545"/>
      <c r="CC41" s="545"/>
      <c r="CD41" s="545"/>
      <c r="CE41" s="545"/>
      <c r="CF41" s="545"/>
      <c r="CG41" s="545"/>
      <c r="CH41" s="545"/>
      <c r="CI41" s="545"/>
      <c r="CJ41" s="545"/>
      <c r="CK41" s="545"/>
      <c r="CL41" s="545"/>
      <c r="CM41" s="545"/>
      <c r="CN41" s="545"/>
      <c r="CO41" s="545"/>
      <c r="CP41" s="545"/>
      <c r="CQ41" s="545"/>
      <c r="CR41" s="545"/>
      <c r="CS41" s="545"/>
      <c r="CT41" s="545"/>
      <c r="CU41" s="545"/>
      <c r="CV41" s="545"/>
      <c r="CW41" s="545"/>
      <c r="CX41" s="545"/>
      <c r="CY41" s="545"/>
      <c r="CZ41" s="545"/>
      <c r="DA41" s="545"/>
      <c r="DB41" s="545"/>
      <c r="DC41" s="545"/>
      <c r="DD41" s="545"/>
      <c r="DE41" s="545"/>
      <c r="DF41" s="545"/>
      <c r="DG41" s="545"/>
      <c r="DH41" s="545"/>
      <c r="DI41" s="545"/>
      <c r="DJ41" s="545"/>
      <c r="DK41" s="545"/>
      <c r="DL41" s="545"/>
      <c r="DM41" s="545"/>
      <c r="DN41" s="545"/>
      <c r="DO41" s="545"/>
      <c r="DP41" s="545"/>
      <c r="DQ41" s="545"/>
      <c r="DR41" s="545"/>
      <c r="DS41" s="545"/>
      <c r="DT41" s="545"/>
      <c r="DU41" s="545"/>
      <c r="DV41" s="545"/>
      <c r="DW41" s="545"/>
      <c r="DX41" s="545"/>
      <c r="DY41" s="545"/>
      <c r="DZ41" s="545"/>
      <c r="EA41" s="545"/>
      <c r="EB41" s="545"/>
      <c r="EC41" s="545"/>
      <c r="ED41" s="545"/>
      <c r="EE41" s="545"/>
      <c r="EF41" s="545"/>
      <c r="EG41" s="545"/>
      <c r="EH41" s="545"/>
      <c r="EI41" s="545"/>
      <c r="EJ41" s="545"/>
      <c r="EK41" s="545"/>
      <c r="EL41" s="545"/>
      <c r="EM41" s="545"/>
      <c r="EN41" s="545"/>
      <c r="EO41" s="545"/>
      <c r="EP41" s="545"/>
      <c r="EQ41" s="545"/>
      <c r="ER41" s="545"/>
      <c r="ES41" s="545"/>
      <c r="ET41" s="545"/>
      <c r="EU41" s="545"/>
      <c r="EV41" s="545"/>
      <c r="EW41" s="545"/>
      <c r="EX41" s="545"/>
      <c r="EY41" s="545"/>
      <c r="EZ41" s="545"/>
      <c r="FA41" s="545"/>
      <c r="FB41" s="545"/>
      <c r="FC41" s="545"/>
      <c r="FD41" s="545"/>
      <c r="FE41" s="545"/>
      <c r="FF41" s="545"/>
      <c r="FG41" s="545"/>
      <c r="FH41" s="545"/>
      <c r="FI41" s="545"/>
      <c r="FJ41" s="545"/>
      <c r="FK41" s="545"/>
      <c r="FL41" s="545"/>
      <c r="FM41" s="545"/>
      <c r="FN41" s="545"/>
      <c r="FO41" s="545"/>
      <c r="FP41" s="545"/>
      <c r="FQ41" s="545"/>
      <c r="FR41" s="545"/>
      <c r="FS41" s="545"/>
      <c r="FT41" s="545"/>
      <c r="FU41" s="545"/>
      <c r="FV41" s="545"/>
      <c r="FW41" s="545"/>
      <c r="FX41" s="545"/>
      <c r="FY41" s="545"/>
      <c r="FZ41" s="545"/>
      <c r="GA41" s="545"/>
      <c r="GB41" s="545"/>
      <c r="GC41" s="545"/>
      <c r="GD41" s="545"/>
      <c r="GE41" s="545"/>
      <c r="GF41" s="545"/>
      <c r="GG41" s="545"/>
      <c r="GH41" s="545"/>
      <c r="GI41" s="545"/>
      <c r="GJ41" s="545"/>
      <c r="GK41" s="545"/>
      <c r="GL41" s="545"/>
      <c r="GM41" s="545"/>
      <c r="GN41" s="545"/>
      <c r="GO41" s="545"/>
      <c r="GP41" s="545"/>
      <c r="GQ41" s="545"/>
      <c r="GR41" s="545"/>
      <c r="GS41" s="545"/>
      <c r="GT41" s="545"/>
      <c r="GU41" s="545"/>
      <c r="GV41" s="545"/>
      <c r="GW41" s="545"/>
      <c r="GX41" s="545"/>
      <c r="GY41" s="545"/>
      <c r="GZ41" s="545"/>
      <c r="HA41" s="545"/>
      <c r="HB41" s="545"/>
      <c r="HC41" s="545"/>
      <c r="HD41" s="545"/>
      <c r="HE41" s="545"/>
      <c r="HF41" s="545"/>
      <c r="HG41" s="545"/>
      <c r="HH41" s="545"/>
      <c r="HI41" s="545"/>
      <c r="HJ41" s="545"/>
      <c r="HK41" s="545"/>
      <c r="HL41" s="545"/>
      <c r="HM41" s="545"/>
      <c r="HN41" s="545"/>
      <c r="HO41" s="545"/>
      <c r="HP41" s="545"/>
      <c r="HQ41" s="545"/>
      <c r="HR41" s="545"/>
      <c r="HS41" s="545"/>
      <c r="HT41" s="545"/>
      <c r="HU41" s="545"/>
      <c r="HV41" s="545"/>
      <c r="HW41" s="545"/>
      <c r="HX41" s="545"/>
      <c r="HY41" s="545"/>
      <c r="HZ41" s="545"/>
      <c r="IA41" s="545"/>
      <c r="IB41" s="545"/>
      <c r="IC41" s="545"/>
      <c r="ID41" s="545"/>
      <c r="IE41" s="545"/>
      <c r="IF41" s="545"/>
      <c r="IG41" s="545"/>
      <c r="IH41" s="545"/>
      <c r="II41" s="545"/>
      <c r="IJ41" s="545"/>
      <c r="IK41" s="545"/>
      <c r="IL41" s="545"/>
      <c r="IM41" s="545"/>
      <c r="IN41" s="545"/>
      <c r="IO41" s="545"/>
      <c r="IP41" s="545"/>
      <c r="IQ41" s="545"/>
      <c r="IR41" s="545"/>
      <c r="IS41" s="545"/>
      <c r="IT41" s="545"/>
      <c r="IU41" s="545"/>
      <c r="IV41" s="545"/>
      <c r="IW41" s="545"/>
      <c r="IX41" s="545"/>
      <c r="IY41" s="545"/>
      <c r="IZ41" s="545"/>
      <c r="JA41" s="545"/>
      <c r="JB41" s="545"/>
      <c r="JC41" s="545"/>
      <c r="JD41" s="545"/>
      <c r="JE41" s="545"/>
      <c r="JF41" s="545"/>
      <c r="JG41" s="545"/>
      <c r="JH41" s="545"/>
      <c r="JI41" s="545"/>
      <c r="JJ41" s="545"/>
      <c r="JK41" s="545"/>
      <c r="JL41" s="545"/>
      <c r="JM41" s="545"/>
      <c r="JN41" s="545"/>
      <c r="JO41" s="545"/>
      <c r="JP41" s="545"/>
      <c r="JQ41" s="545"/>
      <c r="JR41" s="545"/>
      <c r="JS41" s="545"/>
      <c r="JT41" s="545"/>
      <c r="JU41" s="545"/>
      <c r="JV41" s="545"/>
      <c r="JW41" s="545"/>
      <c r="JX41" s="545"/>
      <c r="JY41" s="545"/>
      <c r="JZ41" s="545"/>
      <c r="KA41" s="545"/>
      <c r="KB41" s="545"/>
      <c r="KC41" s="545"/>
      <c r="KD41" s="545"/>
      <c r="KE41" s="545"/>
      <c r="KF41" s="545"/>
      <c r="KG41" s="545"/>
      <c r="KH41" s="545"/>
      <c r="KI41" s="545"/>
      <c r="KJ41" s="545"/>
      <c r="KK41" s="545"/>
      <c r="KL41" s="545"/>
      <c r="KM41" s="545"/>
      <c r="KN41" s="545"/>
      <c r="KO41" s="545"/>
      <c r="KP41" s="545"/>
      <c r="KQ41" s="545"/>
      <c r="KR41" s="545"/>
      <c r="KS41" s="545"/>
      <c r="KT41" s="545"/>
      <c r="KU41" s="545"/>
      <c r="KV41" s="545"/>
      <c r="KW41" s="545"/>
      <c r="KX41" s="545"/>
      <c r="KY41" s="545"/>
      <c r="KZ41" s="545"/>
      <c r="LA41" s="545"/>
      <c r="LB41" s="545"/>
      <c r="LC41" s="545"/>
      <c r="LD41" s="545"/>
      <c r="LE41" s="545"/>
      <c r="LF41" s="545"/>
      <c r="LG41" s="545"/>
      <c r="LH41" s="545"/>
      <c r="LI41" s="545"/>
      <c r="LJ41" s="545"/>
      <c r="LK41" s="545"/>
      <c r="LL41" s="545"/>
      <c r="LM41" s="545"/>
      <c r="LN41" s="545"/>
      <c r="LO41" s="545"/>
      <c r="LP41" s="545"/>
      <c r="LQ41" s="545"/>
      <c r="LR41" s="545"/>
      <c r="LS41" s="545"/>
      <c r="LT41" s="545"/>
      <c r="LU41" s="545"/>
      <c r="LV41" s="545"/>
      <c r="LW41" s="545"/>
      <c r="LX41" s="545"/>
      <c r="LY41" s="545"/>
      <c r="LZ41" s="545"/>
      <c r="MA41" s="545"/>
      <c r="MB41" s="545"/>
      <c r="MC41" s="545"/>
      <c r="MD41" s="545"/>
      <c r="ME41" s="545"/>
      <c r="MF41" s="545"/>
      <c r="MG41" s="545"/>
      <c r="MH41" s="545"/>
      <c r="MI41" s="545"/>
      <c r="MJ41" s="545"/>
      <c r="MK41" s="545"/>
      <c r="ML41" s="545"/>
      <c r="MM41" s="545"/>
      <c r="MN41" s="545"/>
      <c r="MO41" s="545"/>
      <c r="MP41" s="545"/>
      <c r="MQ41" s="545"/>
      <c r="MR41" s="545"/>
      <c r="MS41" s="545"/>
      <c r="MT41" s="545"/>
      <c r="MU41" s="545"/>
      <c r="MV41" s="545"/>
      <c r="MW41" s="545"/>
      <c r="MX41" s="545"/>
      <c r="MY41" s="545"/>
      <c r="MZ41" s="545"/>
      <c r="NA41" s="545"/>
      <c r="NB41" s="545"/>
      <c r="NC41" s="545"/>
      <c r="ND41" s="545"/>
      <c r="NE41" s="545"/>
      <c r="NF41" s="545"/>
      <c r="NG41" s="545"/>
      <c r="NH41" s="545"/>
      <c r="NI41" s="545"/>
      <c r="NJ41" s="545"/>
      <c r="NK41" s="545"/>
      <c r="NL41" s="545"/>
      <c r="NM41" s="545"/>
      <c r="NN41" s="545"/>
      <c r="NO41" s="545"/>
      <c r="NP41" s="545"/>
      <c r="NQ41" s="545"/>
      <c r="NR41" s="545"/>
      <c r="NS41" s="545"/>
      <c r="NT41" s="545"/>
      <c r="NU41" s="545"/>
      <c r="NV41" s="545"/>
      <c r="NW41" s="545"/>
      <c r="NX41" s="545"/>
      <c r="NY41" s="545"/>
      <c r="NZ41" s="545"/>
      <c r="OA41" s="545"/>
      <c r="OB41" s="545"/>
      <c r="OC41" s="545"/>
      <c r="OD41" s="545"/>
      <c r="OE41" s="545"/>
      <c r="OF41" s="545"/>
      <c r="OG41" s="545"/>
      <c r="OH41" s="545"/>
      <c r="OI41" s="545"/>
      <c r="OJ41" s="545"/>
      <c r="OK41" s="545"/>
      <c r="OL41" s="545"/>
      <c r="OM41" s="545"/>
      <c r="ON41" s="545"/>
      <c r="OO41" s="545"/>
      <c r="OP41" s="545"/>
      <c r="OQ41" s="545"/>
      <c r="OR41" s="545"/>
      <c r="OS41" s="545"/>
      <c r="OT41" s="545"/>
      <c r="OU41" s="545"/>
      <c r="OV41" s="545"/>
      <c r="OW41" s="545"/>
      <c r="OX41" s="545"/>
      <c r="OY41" s="545"/>
      <c r="OZ41" s="545"/>
      <c r="PA41" s="545"/>
      <c r="PB41" s="545"/>
      <c r="PC41" s="545"/>
      <c r="PD41" s="545"/>
      <c r="PE41" s="545"/>
      <c r="PF41" s="545"/>
      <c r="PG41" s="545"/>
      <c r="PH41" s="545"/>
      <c r="PI41" s="545"/>
      <c r="PJ41" s="545"/>
      <c r="PK41" s="545"/>
      <c r="PL41" s="545"/>
      <c r="PM41" s="545"/>
      <c r="PN41" s="545"/>
      <c r="PO41" s="545"/>
      <c r="PP41" s="545"/>
      <c r="PQ41" s="545"/>
      <c r="PR41" s="545"/>
      <c r="PS41" s="545"/>
      <c r="PT41" s="545"/>
      <c r="PU41" s="545"/>
      <c r="PV41" s="545"/>
      <c r="PW41" s="545"/>
      <c r="PX41" s="545"/>
      <c r="PY41" s="545"/>
      <c r="PZ41" s="545"/>
      <c r="QA41" s="545"/>
      <c r="QB41" s="545"/>
      <c r="QC41" s="545"/>
      <c r="QD41" s="545"/>
      <c r="QE41" s="545"/>
      <c r="QF41" s="545"/>
      <c r="QG41" s="545"/>
      <c r="QH41" s="545"/>
      <c r="QI41" s="545"/>
      <c r="QJ41" s="545"/>
      <c r="QK41" s="545"/>
      <c r="QL41" s="545"/>
      <c r="QM41" s="545"/>
      <c r="QN41" s="545"/>
      <c r="QO41" s="545"/>
      <c r="QP41" s="545"/>
      <c r="QQ41" s="545"/>
      <c r="QR41" s="545"/>
      <c r="QS41" s="545"/>
      <c r="QT41" s="545"/>
      <c r="QU41" s="545"/>
      <c r="QV41" s="545"/>
      <c r="QW41" s="545"/>
      <c r="QX41" s="545"/>
      <c r="QY41" s="545"/>
      <c r="QZ41" s="545"/>
      <c r="RA41" s="545"/>
      <c r="RB41" s="545"/>
      <c r="RC41" s="545"/>
      <c r="RD41" s="545"/>
      <c r="RE41" s="545"/>
      <c r="RF41" s="545"/>
      <c r="RG41" s="545"/>
      <c r="RH41" s="545"/>
      <c r="RI41" s="545"/>
      <c r="RJ41" s="545"/>
      <c r="RK41" s="545"/>
      <c r="RL41" s="545"/>
      <c r="RM41" s="545"/>
      <c r="RN41" s="545"/>
      <c r="RO41" s="545"/>
      <c r="RP41" s="545"/>
      <c r="RQ41" s="545"/>
      <c r="RR41" s="545"/>
      <c r="RS41" s="545"/>
      <c r="RT41" s="545"/>
      <c r="RU41" s="545"/>
      <c r="RV41" s="545"/>
      <c r="RW41" s="545"/>
      <c r="RX41" s="545"/>
      <c r="RY41" s="545"/>
      <c r="RZ41" s="545"/>
      <c r="SA41" s="545"/>
      <c r="SB41" s="545"/>
      <c r="SC41" s="545"/>
      <c r="SD41" s="545"/>
      <c r="SE41" s="545"/>
      <c r="SF41" s="545"/>
      <c r="SG41" s="545"/>
      <c r="SH41" s="545"/>
      <c r="SI41" s="545"/>
      <c r="SJ41" s="545"/>
      <c r="SK41" s="545"/>
      <c r="SL41" s="545"/>
      <c r="SM41" s="545"/>
      <c r="SN41" s="545"/>
      <c r="SO41" s="545"/>
      <c r="SP41" s="545"/>
      <c r="SQ41" s="545"/>
      <c r="SR41" s="545"/>
      <c r="SS41" s="545"/>
      <c r="ST41" s="545"/>
      <c r="SU41" s="545"/>
      <c r="SV41" s="545"/>
      <c r="SW41" s="545"/>
      <c r="SX41" s="545"/>
      <c r="SY41" s="545"/>
      <c r="SZ41" s="545"/>
      <c r="TA41" s="545"/>
      <c r="TB41" s="545"/>
      <c r="TC41" s="545"/>
      <c r="TD41" s="545"/>
      <c r="TE41" s="545"/>
      <c r="TF41" s="545"/>
      <c r="TG41" s="545"/>
      <c r="TH41" s="545"/>
      <c r="TI41" s="545"/>
      <c r="TJ41" s="545"/>
      <c r="TK41" s="545"/>
      <c r="TL41" s="545"/>
      <c r="TM41" s="545"/>
      <c r="TN41" s="545"/>
      <c r="TO41" s="545"/>
      <c r="TP41" s="545"/>
      <c r="TQ41" s="545"/>
      <c r="TR41" s="545"/>
      <c r="TS41" s="545"/>
      <c r="TT41" s="545"/>
      <c r="TU41" s="545"/>
      <c r="TV41" s="545"/>
      <c r="TW41" s="545"/>
      <c r="TX41" s="545"/>
      <c r="TY41" s="545"/>
      <c r="TZ41" s="545"/>
      <c r="UA41" s="545"/>
      <c r="UB41" s="545"/>
      <c r="UC41" s="545"/>
      <c r="UD41" s="545"/>
      <c r="UE41" s="545"/>
      <c r="UF41" s="545"/>
      <c r="UG41" s="545"/>
      <c r="UH41" s="545"/>
      <c r="UI41" s="545"/>
      <c r="UJ41" s="545"/>
      <c r="UK41" s="545"/>
      <c r="UL41" s="545"/>
      <c r="UM41" s="545"/>
      <c r="UN41" s="545"/>
      <c r="UO41" s="545"/>
      <c r="UP41" s="545"/>
      <c r="UQ41" s="545"/>
      <c r="UR41" s="545"/>
      <c r="US41" s="545"/>
      <c r="UT41" s="545"/>
      <c r="UU41" s="545"/>
      <c r="UV41" s="545"/>
      <c r="UW41" s="545"/>
      <c r="UX41" s="545"/>
      <c r="UY41" s="545"/>
      <c r="UZ41" s="545"/>
      <c r="VA41" s="545"/>
      <c r="VB41" s="545"/>
      <c r="VC41" s="545"/>
      <c r="VD41" s="545"/>
      <c r="VE41" s="545"/>
      <c r="VF41" s="545"/>
      <c r="VG41" s="545"/>
      <c r="VH41" s="545"/>
      <c r="VI41" s="545"/>
      <c r="VJ41" s="545"/>
      <c r="VK41" s="545"/>
      <c r="VL41" s="545"/>
      <c r="VM41" s="545"/>
      <c r="VN41" s="545"/>
      <c r="VO41" s="545"/>
      <c r="VP41" s="545"/>
      <c r="VQ41" s="545"/>
      <c r="VR41" s="545"/>
      <c r="VS41" s="545"/>
      <c r="VT41" s="545"/>
      <c r="VU41" s="545"/>
      <c r="VV41" s="545"/>
      <c r="VW41" s="545"/>
      <c r="VX41" s="545"/>
      <c r="VY41" s="545"/>
      <c r="VZ41" s="545"/>
      <c r="WA41" s="545"/>
      <c r="WB41" s="545"/>
      <c r="WC41" s="545"/>
      <c r="WD41" s="545"/>
      <c r="WE41" s="545"/>
      <c r="WF41" s="545"/>
      <c r="WG41" s="545"/>
      <c r="WH41" s="545"/>
      <c r="WI41" s="545"/>
      <c r="WJ41" s="545"/>
      <c r="WK41" s="545"/>
      <c r="WL41" s="545"/>
      <c r="WM41" s="545"/>
      <c r="WN41" s="545"/>
      <c r="WO41" s="545"/>
      <c r="WP41" s="545"/>
      <c r="WQ41" s="545"/>
      <c r="WR41" s="545"/>
      <c r="WS41" s="545"/>
      <c r="WT41" s="545"/>
      <c r="WU41" s="545"/>
      <c r="WV41" s="545"/>
      <c r="WW41" s="545"/>
      <c r="WX41" s="545"/>
      <c r="WY41" s="545"/>
      <c r="WZ41" s="545"/>
      <c r="XA41" s="545"/>
      <c r="XB41" s="545"/>
      <c r="XC41" s="545"/>
      <c r="XD41" s="545"/>
      <c r="XE41" s="545"/>
      <c r="XF41" s="545"/>
      <c r="XG41" s="545"/>
      <c r="XH41" s="545"/>
      <c r="XI41" s="545"/>
      <c r="XJ41" s="545"/>
      <c r="XK41" s="545"/>
      <c r="XL41" s="545"/>
      <c r="XM41" s="545"/>
      <c r="XN41" s="545"/>
      <c r="XO41" s="545"/>
      <c r="XP41" s="545"/>
      <c r="XQ41" s="545"/>
      <c r="XR41" s="545"/>
      <c r="XS41" s="545"/>
      <c r="XT41" s="545"/>
      <c r="XU41" s="545"/>
      <c r="XV41" s="545"/>
      <c r="XW41" s="545"/>
      <c r="XX41" s="545"/>
      <c r="XY41" s="545"/>
      <c r="XZ41" s="545"/>
      <c r="YA41" s="545"/>
      <c r="YB41" s="545"/>
      <c r="YC41" s="545"/>
      <c r="YD41" s="545"/>
      <c r="YE41" s="545"/>
      <c r="YF41" s="545"/>
      <c r="YG41" s="545"/>
      <c r="YH41" s="545"/>
      <c r="YI41" s="545"/>
      <c r="YJ41" s="545"/>
      <c r="YK41" s="545"/>
      <c r="YL41" s="545"/>
      <c r="YM41" s="545"/>
      <c r="YN41" s="545"/>
      <c r="YO41" s="545"/>
      <c r="YP41" s="545"/>
      <c r="YQ41" s="545"/>
      <c r="YR41" s="545"/>
      <c r="YS41" s="545"/>
      <c r="YT41" s="545"/>
      <c r="YU41" s="545"/>
      <c r="YV41" s="545"/>
      <c r="YW41" s="545"/>
      <c r="YX41" s="545"/>
      <c r="YY41" s="545"/>
      <c r="YZ41" s="545"/>
      <c r="ZA41" s="545"/>
      <c r="ZB41" s="545"/>
      <c r="ZC41" s="545"/>
      <c r="ZD41" s="545"/>
      <c r="ZE41" s="545"/>
      <c r="ZF41" s="545"/>
      <c r="ZG41" s="545"/>
      <c r="ZH41" s="545"/>
      <c r="ZI41" s="545"/>
      <c r="ZJ41" s="545"/>
      <c r="ZK41" s="545"/>
      <c r="ZL41" s="545"/>
      <c r="ZM41" s="545"/>
      <c r="ZN41" s="545"/>
      <c r="ZO41" s="545"/>
      <c r="ZP41" s="545"/>
      <c r="ZQ41" s="545"/>
      <c r="ZR41" s="545"/>
      <c r="ZS41" s="545"/>
      <c r="ZT41" s="545"/>
      <c r="ZU41" s="545"/>
      <c r="ZV41" s="545"/>
      <c r="ZW41" s="545"/>
      <c r="ZX41" s="545"/>
      <c r="ZY41" s="545"/>
      <c r="ZZ41" s="545"/>
      <c r="AAA41" s="545"/>
      <c r="AAB41" s="545"/>
      <c r="AAC41" s="545"/>
      <c r="AAD41" s="545"/>
      <c r="AAE41" s="545"/>
      <c r="AAF41" s="545"/>
      <c r="AAG41" s="545"/>
      <c r="AAH41" s="545"/>
      <c r="AAI41" s="545"/>
      <c r="AAJ41" s="545"/>
      <c r="AAK41" s="545"/>
      <c r="AAL41" s="545"/>
      <c r="AAM41" s="545"/>
      <c r="AAN41" s="545"/>
      <c r="AAO41" s="545"/>
      <c r="AAP41" s="545"/>
      <c r="AAQ41" s="545"/>
      <c r="AAR41" s="545"/>
      <c r="AAS41" s="545"/>
      <c r="AAT41" s="545"/>
      <c r="AAU41" s="545"/>
      <c r="AAV41" s="545"/>
      <c r="AAW41" s="545"/>
      <c r="AAX41" s="545"/>
      <c r="AAY41" s="545"/>
      <c r="AAZ41" s="545"/>
      <c r="ABA41" s="545"/>
      <c r="ABB41" s="545"/>
      <c r="ABC41" s="545"/>
      <c r="ABD41" s="545"/>
      <c r="ABE41" s="545"/>
      <c r="ABF41" s="545"/>
      <c r="ABG41" s="545"/>
      <c r="ABH41" s="545"/>
      <c r="ABI41" s="545"/>
      <c r="ABJ41" s="545"/>
      <c r="ABK41" s="545"/>
      <c r="ABL41" s="545"/>
      <c r="ABM41" s="545"/>
      <c r="ABN41" s="545"/>
      <c r="ABO41" s="545"/>
      <c r="ABP41" s="545"/>
      <c r="ABQ41" s="545"/>
      <c r="ABR41" s="545"/>
      <c r="ABS41" s="545"/>
      <c r="ABT41" s="545"/>
      <c r="ABU41" s="545"/>
      <c r="ABV41" s="545"/>
      <c r="ABW41" s="545"/>
      <c r="ABX41" s="545"/>
      <c r="ABY41" s="545"/>
      <c r="ABZ41" s="545"/>
      <c r="ACA41" s="545"/>
      <c r="ACB41" s="545"/>
      <c r="ACC41" s="545"/>
      <c r="ACD41" s="545"/>
      <c r="ACE41" s="545"/>
      <c r="ACF41" s="545"/>
      <c r="ACG41" s="545"/>
      <c r="ACH41" s="545"/>
      <c r="ACI41" s="545"/>
      <c r="ACJ41" s="545"/>
      <c r="ACK41" s="545"/>
      <c r="ACL41" s="545"/>
      <c r="ACM41" s="545"/>
      <c r="ACN41" s="545"/>
      <c r="ACO41" s="545"/>
      <c r="ACP41" s="545"/>
      <c r="ACQ41" s="545"/>
      <c r="ACR41" s="545"/>
      <c r="ACS41" s="545"/>
      <c r="ACT41" s="545"/>
      <c r="ACU41" s="545"/>
      <c r="ACV41" s="545"/>
      <c r="ACW41" s="545"/>
      <c r="ACX41" s="545"/>
      <c r="ACY41" s="545"/>
      <c r="ACZ41" s="545"/>
      <c r="ADA41" s="545"/>
      <c r="ADB41" s="545"/>
      <c r="ADC41" s="545"/>
      <c r="ADD41" s="545"/>
      <c r="ADE41" s="545"/>
      <c r="ADF41" s="545"/>
      <c r="ADG41" s="545"/>
      <c r="ADH41" s="545"/>
      <c r="ADI41" s="545"/>
      <c r="ADJ41" s="545"/>
      <c r="ADK41" s="545"/>
      <c r="ADL41" s="545"/>
      <c r="ADM41" s="545"/>
      <c r="ADN41" s="545"/>
      <c r="ADO41" s="545"/>
      <c r="ADP41" s="545"/>
      <c r="ADQ41" s="545"/>
      <c r="ADR41" s="545"/>
      <c r="ADS41" s="545"/>
      <c r="ADT41" s="545"/>
      <c r="ADU41" s="545"/>
      <c r="ADV41" s="545"/>
      <c r="ADW41" s="545"/>
      <c r="ADX41" s="545"/>
      <c r="ADY41" s="545"/>
      <c r="ADZ41" s="545"/>
      <c r="AEA41" s="545"/>
      <c r="AEB41" s="545"/>
      <c r="AEC41" s="545"/>
      <c r="AED41" s="545"/>
      <c r="AEE41" s="545"/>
      <c r="AEF41" s="545"/>
      <c r="AEG41" s="545"/>
      <c r="AEH41" s="545"/>
      <c r="AEI41" s="545"/>
      <c r="AEJ41" s="545"/>
      <c r="AEK41" s="545"/>
      <c r="AEL41" s="545"/>
      <c r="AEM41" s="545"/>
      <c r="AEN41" s="545"/>
      <c r="AEO41" s="545"/>
      <c r="AEP41" s="545"/>
      <c r="AEQ41" s="545"/>
      <c r="AER41" s="545"/>
      <c r="AES41" s="545"/>
      <c r="AET41" s="545"/>
      <c r="AEU41" s="545"/>
      <c r="AEV41" s="545"/>
      <c r="AEW41" s="545"/>
      <c r="AEX41" s="545"/>
      <c r="AEY41" s="545"/>
      <c r="AEZ41" s="545"/>
      <c r="AFA41" s="545"/>
      <c r="AFB41" s="545"/>
      <c r="AFC41" s="545"/>
      <c r="AFD41" s="545"/>
      <c r="AFE41" s="545"/>
      <c r="AFF41" s="545"/>
      <c r="AFG41" s="545"/>
      <c r="AFH41" s="545"/>
      <c r="AFI41" s="545"/>
      <c r="AFJ41" s="545"/>
      <c r="AFK41" s="545"/>
      <c r="AFL41" s="545"/>
      <c r="AFM41" s="545"/>
      <c r="AFN41" s="545"/>
      <c r="AFO41" s="545"/>
      <c r="AFP41" s="545"/>
      <c r="AFQ41" s="545"/>
      <c r="AFR41" s="545"/>
      <c r="AFS41" s="545"/>
      <c r="AFT41" s="545"/>
      <c r="AFU41" s="545"/>
      <c r="AFV41" s="545"/>
      <c r="AFW41" s="545"/>
      <c r="AFX41" s="545"/>
      <c r="AFY41" s="545"/>
      <c r="AFZ41" s="545"/>
      <c r="AGA41" s="545"/>
      <c r="AGB41" s="545"/>
      <c r="AGC41" s="545"/>
      <c r="AGD41" s="545"/>
      <c r="AGE41" s="545"/>
      <c r="AGF41" s="545"/>
      <c r="AGG41" s="545"/>
      <c r="AGH41" s="545"/>
      <c r="AGI41" s="545"/>
      <c r="AGJ41" s="545"/>
      <c r="AGK41" s="545"/>
      <c r="AGL41" s="545"/>
      <c r="AGM41" s="545"/>
      <c r="AGN41" s="545"/>
      <c r="AGO41" s="545"/>
      <c r="AGP41" s="545"/>
      <c r="AGQ41" s="545"/>
      <c r="AGR41" s="545"/>
      <c r="AGS41" s="545"/>
      <c r="AGT41" s="545"/>
      <c r="AGU41" s="545"/>
      <c r="AGV41" s="545"/>
      <c r="AGW41" s="545"/>
      <c r="AGX41" s="545"/>
      <c r="AGY41" s="545"/>
      <c r="AGZ41" s="545"/>
      <c r="AHA41" s="545"/>
      <c r="AHB41" s="545"/>
      <c r="AHC41" s="545"/>
      <c r="AHD41" s="545"/>
      <c r="AHE41" s="545"/>
      <c r="AHF41" s="545"/>
      <c r="AHG41" s="545"/>
      <c r="AHH41" s="545"/>
      <c r="AHI41" s="545"/>
      <c r="AHJ41" s="545"/>
      <c r="AHK41" s="545"/>
      <c r="AHL41" s="545"/>
      <c r="AHM41" s="545"/>
      <c r="AHN41" s="545"/>
      <c r="AHO41" s="545"/>
      <c r="AHP41" s="545"/>
      <c r="AHQ41" s="545"/>
      <c r="AHR41" s="545"/>
      <c r="AHS41" s="545"/>
      <c r="AHT41" s="545"/>
      <c r="AHU41" s="545"/>
      <c r="AHV41" s="545"/>
      <c r="AHW41" s="545"/>
      <c r="AHX41" s="545"/>
      <c r="AHY41" s="545"/>
      <c r="AHZ41" s="545"/>
      <c r="AIA41" s="545"/>
      <c r="AIB41" s="545"/>
      <c r="AIC41" s="545"/>
      <c r="AID41" s="545"/>
      <c r="AIE41" s="545"/>
      <c r="AIF41" s="545"/>
      <c r="AIG41" s="545"/>
      <c r="AIH41" s="545"/>
      <c r="AII41" s="545"/>
      <c r="AIJ41" s="545"/>
      <c r="AIK41" s="545"/>
      <c r="AIL41" s="545"/>
      <c r="AIM41" s="545"/>
      <c r="AIN41" s="545"/>
      <c r="AIO41" s="545"/>
      <c r="AIP41" s="545"/>
      <c r="AIQ41" s="545"/>
      <c r="AIR41" s="545"/>
      <c r="AIS41" s="545"/>
      <c r="AIT41" s="545"/>
      <c r="AIU41" s="545"/>
      <c r="AIV41" s="545"/>
      <c r="AIW41" s="545"/>
      <c r="AIX41" s="545"/>
      <c r="AIY41" s="545"/>
      <c r="AIZ41" s="545"/>
      <c r="AJA41" s="545"/>
      <c r="AJB41" s="545"/>
      <c r="AJC41" s="545"/>
      <c r="AJD41" s="545"/>
      <c r="AJE41" s="545"/>
      <c r="AJF41" s="545"/>
      <c r="AJG41" s="545"/>
      <c r="AJH41" s="545"/>
      <c r="AJI41" s="545"/>
      <c r="AJJ41" s="545"/>
      <c r="AJK41" s="545"/>
      <c r="AJL41" s="545"/>
      <c r="AJM41" s="545"/>
      <c r="AJN41" s="545"/>
      <c r="AJO41" s="545"/>
      <c r="AJP41" s="545"/>
      <c r="AJQ41" s="545"/>
      <c r="AJR41" s="545"/>
      <c r="AJS41" s="545"/>
      <c r="AJT41" s="545"/>
      <c r="AJU41" s="545"/>
      <c r="AJV41" s="545"/>
      <c r="AJW41" s="545"/>
      <c r="AJX41" s="545"/>
      <c r="AJY41" s="545"/>
      <c r="AJZ41" s="545"/>
      <c r="AKA41" s="545"/>
      <c r="AKB41" s="545"/>
      <c r="AKC41" s="545"/>
      <c r="AKD41" s="545"/>
      <c r="AKE41" s="545"/>
      <c r="AKF41" s="545"/>
      <c r="AKG41" s="545"/>
      <c r="AKH41" s="545"/>
      <c r="AKI41" s="545"/>
      <c r="AKJ41" s="545"/>
      <c r="AKK41" s="545"/>
      <c r="AKL41" s="545"/>
      <c r="AKM41" s="545"/>
      <c r="AKN41" s="545"/>
      <c r="AKO41" s="545"/>
      <c r="AKP41" s="545"/>
      <c r="AKQ41" s="545"/>
      <c r="AKR41" s="545"/>
      <c r="AKS41" s="545"/>
      <c r="AKT41" s="545"/>
      <c r="AKU41" s="545"/>
      <c r="AKV41" s="545"/>
      <c r="AKW41" s="545"/>
      <c r="AKX41" s="545"/>
      <c r="AKY41" s="545"/>
      <c r="AKZ41" s="545"/>
      <c r="ALA41" s="545"/>
      <c r="ALB41" s="545"/>
      <c r="ALC41" s="545"/>
      <c r="ALD41" s="545"/>
      <c r="ALE41" s="545"/>
      <c r="ALF41" s="545"/>
      <c r="ALG41" s="545"/>
      <c r="ALH41" s="545"/>
      <c r="ALI41" s="545"/>
      <c r="ALJ41" s="545"/>
      <c r="ALK41" s="545"/>
      <c r="ALL41" s="545"/>
      <c r="ALM41" s="545"/>
      <c r="ALN41" s="545"/>
      <c r="ALO41" s="545"/>
      <c r="ALP41" s="545"/>
      <c r="ALQ41" s="545"/>
      <c r="ALR41" s="545"/>
      <c r="ALS41" s="545"/>
      <c r="ALT41" s="545"/>
      <c r="ALU41" s="545"/>
      <c r="ALV41" s="545"/>
      <c r="ALW41" s="545"/>
      <c r="ALX41" s="545"/>
      <c r="ALY41" s="545"/>
      <c r="ALZ41" s="545"/>
      <c r="AMA41" s="545"/>
      <c r="AMB41" s="545"/>
      <c r="AMC41" s="545"/>
      <c r="AMD41" s="545"/>
      <c r="AME41" s="545"/>
      <c r="AMF41" s="545"/>
      <c r="AMG41" s="545"/>
      <c r="AMH41" s="545"/>
      <c r="AMI41" s="545"/>
      <c r="AMJ41" s="545"/>
    </row>
    <row r="42" spans="1:1024" s="80" customFormat="1" ht="17.25" customHeight="1">
      <c r="A42" s="119" t="s">
        <v>122</v>
      </c>
      <c r="B42" s="99" t="s">
        <v>123</v>
      </c>
      <c r="C42" s="155"/>
      <c r="D42" s="155"/>
      <c r="E42" s="155"/>
      <c r="F42" s="155"/>
      <c r="I42" s="96">
        <f t="shared" si="5"/>
        <v>0</v>
      </c>
      <c r="J42" s="96">
        <f t="shared" si="6"/>
        <v>0</v>
      </c>
      <c r="K42" s="547"/>
      <c r="L42" s="97" t="e">
        <f t="shared" si="7"/>
        <v>#DIV/0!</v>
      </c>
      <c r="M42" s="97" t="e">
        <f t="shared" si="4"/>
        <v>#DIV/0!</v>
      </c>
    </row>
    <row r="43" spans="1:1024" s="80" customFormat="1" ht="17.25" customHeight="1">
      <c r="A43" s="119" t="s">
        <v>124</v>
      </c>
      <c r="B43" s="122" t="s">
        <v>125</v>
      </c>
      <c r="C43" s="155"/>
      <c r="D43" s="155"/>
      <c r="E43" s="155"/>
      <c r="F43" s="155"/>
      <c r="I43" s="96">
        <f t="shared" si="5"/>
        <v>0</v>
      </c>
      <c r="J43" s="96">
        <f t="shared" si="6"/>
        <v>0</v>
      </c>
      <c r="K43" s="547"/>
      <c r="L43" s="97" t="e">
        <f t="shared" si="7"/>
        <v>#DIV/0!</v>
      </c>
      <c r="M43" s="97" t="e">
        <f t="shared" si="4"/>
        <v>#DIV/0!</v>
      </c>
    </row>
    <row r="44" spans="1:1024" s="80" customFormat="1" ht="7.5" customHeight="1">
      <c r="A44" s="100"/>
      <c r="B44" s="86"/>
      <c r="C44" s="123"/>
      <c r="D44" s="123"/>
      <c r="E44" s="123"/>
      <c r="F44" s="124"/>
      <c r="I44" s="112"/>
      <c r="J44" s="112"/>
      <c r="K44" s="547"/>
      <c r="L44" s="113"/>
      <c r="M44" s="113"/>
    </row>
    <row r="45" spans="1:1024" s="80" customFormat="1" ht="27" customHeight="1">
      <c r="A45" s="94" t="s">
        <v>40</v>
      </c>
      <c r="B45" s="95" t="s">
        <v>126</v>
      </c>
      <c r="C45" s="121" t="s">
        <v>94</v>
      </c>
      <c r="D45" s="96" t="e">
        <f>ROUND((C59-D60)*(C53/C59),0)</f>
        <v>#DIV/0!</v>
      </c>
      <c r="E45" s="121" t="s">
        <v>94</v>
      </c>
      <c r="F45" s="121" t="s">
        <v>94</v>
      </c>
      <c r="I45" s="96" t="e">
        <f>D45</f>
        <v>#DIV/0!</v>
      </c>
      <c r="J45" s="96" t="s">
        <v>94</v>
      </c>
      <c r="K45" s="547"/>
      <c r="L45" s="97" t="e">
        <f>I45/$I$60</f>
        <v>#DIV/0!</v>
      </c>
      <c r="M45" s="97" t="s">
        <v>94</v>
      </c>
    </row>
    <row r="46" spans="1:1024" s="80" customFormat="1" ht="6" customHeight="1">
      <c r="A46" s="100"/>
      <c r="B46" s="86"/>
      <c r="C46" s="162"/>
      <c r="D46" s="162"/>
      <c r="E46" s="162"/>
      <c r="F46" s="163"/>
      <c r="I46" s="112"/>
      <c r="J46" s="112"/>
      <c r="K46" s="547"/>
      <c r="L46" s="113"/>
      <c r="M46" s="113"/>
    </row>
    <row r="47" spans="1:1024" s="80" customFormat="1" ht="24" customHeight="1">
      <c r="A47" s="94" t="s">
        <v>46</v>
      </c>
      <c r="B47" s="95" t="s">
        <v>127</v>
      </c>
      <c r="C47" s="156"/>
      <c r="D47" s="156"/>
      <c r="E47" s="156"/>
      <c r="F47" s="156"/>
      <c r="H47" s="164"/>
      <c r="I47" s="96">
        <f>C47+D47</f>
        <v>0</v>
      </c>
      <c r="J47" s="96">
        <f>E47+F47</f>
        <v>0</v>
      </c>
      <c r="K47" s="547"/>
      <c r="L47" s="97" t="e">
        <f>I47/$I$60</f>
        <v>#DIV/0!</v>
      </c>
      <c r="M47" s="97" t="e">
        <f>J47/$J$61</f>
        <v>#DIV/0!</v>
      </c>
    </row>
    <row r="48" spans="1:1024" s="80" customFormat="1" ht="6" customHeight="1">
      <c r="A48" s="100"/>
      <c r="B48" s="126"/>
      <c r="C48" s="165"/>
      <c r="D48" s="165"/>
      <c r="E48" s="165"/>
      <c r="F48" s="166"/>
      <c r="I48" s="117"/>
      <c r="J48" s="117"/>
      <c r="K48" s="547"/>
      <c r="L48" s="118"/>
      <c r="M48" s="118"/>
    </row>
    <row r="49" spans="1:13" s="80" customFormat="1" ht="24" customHeight="1">
      <c r="A49" s="94" t="s">
        <v>48</v>
      </c>
      <c r="B49" s="95" t="s">
        <v>128</v>
      </c>
      <c r="C49" s="156"/>
      <c r="D49" s="156"/>
      <c r="E49" s="156"/>
      <c r="F49" s="156"/>
      <c r="I49" s="96">
        <f>C49+D49</f>
        <v>0</v>
      </c>
      <c r="J49" s="96">
        <f>E49+F49</f>
        <v>0</v>
      </c>
      <c r="K49" s="547"/>
      <c r="L49" s="97" t="e">
        <f>I49/$I$60</f>
        <v>#DIV/0!</v>
      </c>
      <c r="M49" s="97" t="e">
        <f>J49/$J$61</f>
        <v>#DIV/0!</v>
      </c>
    </row>
    <row r="50" spans="1:13" s="80" customFormat="1" ht="7.5" customHeight="1">
      <c r="A50" s="100"/>
      <c r="B50" s="115"/>
      <c r="C50" s="131"/>
      <c r="D50" s="131"/>
      <c r="E50" s="131"/>
      <c r="F50" s="132"/>
      <c r="I50" s="117"/>
      <c r="J50" s="117"/>
      <c r="K50" s="547"/>
      <c r="L50" s="117"/>
      <c r="M50" s="117"/>
    </row>
    <row r="51" spans="1:13" s="80" customFormat="1" ht="24" customHeight="1">
      <c r="A51" s="94" t="s">
        <v>129</v>
      </c>
      <c r="B51" s="95" t="s">
        <v>130</v>
      </c>
      <c r="C51" s="156"/>
      <c r="D51" s="156"/>
      <c r="E51" s="156"/>
      <c r="F51" s="156"/>
      <c r="I51" s="96">
        <f>C51+D51</f>
        <v>0</v>
      </c>
      <c r="J51" s="96">
        <f>E51+F51</f>
        <v>0</v>
      </c>
      <c r="K51" s="547"/>
      <c r="L51" s="97" t="e">
        <f>I51/$I$60</f>
        <v>#DIV/0!</v>
      </c>
      <c r="M51" s="97" t="e">
        <f>J51/$J$61</f>
        <v>#DIV/0!</v>
      </c>
    </row>
    <row r="52" spans="1:13" s="80" customFormat="1" ht="7.5" customHeight="1">
      <c r="A52" s="100"/>
      <c r="B52" s="115"/>
      <c r="C52" s="131"/>
      <c r="D52" s="131"/>
      <c r="E52" s="131"/>
      <c r="F52" s="132"/>
      <c r="I52" s="117"/>
      <c r="J52" s="117"/>
      <c r="K52" s="547"/>
      <c r="L52" s="117"/>
      <c r="M52" s="117"/>
    </row>
    <row r="53" spans="1:13" s="80" customFormat="1" ht="30.75" customHeight="1">
      <c r="A53" s="94"/>
      <c r="B53" s="106" t="s">
        <v>131</v>
      </c>
      <c r="C53" s="107">
        <f>ROUND(C9+C16+C47+C49-C51,0)</f>
        <v>0</v>
      </c>
      <c r="D53" s="107" t="e">
        <f>ROUND(D9+D16+D45+D47+D49-D51,0)</f>
        <v>#DIV/0!</v>
      </c>
      <c r="E53" s="107">
        <f>ROUND(E9+E16+E47+E49-E51,0)</f>
        <v>0</v>
      </c>
      <c r="F53" s="107">
        <f>ROUND(F9+F16+F47+F49-F51,0)</f>
        <v>0</v>
      </c>
      <c r="I53" s="96" t="e">
        <f>ROUND(C53+D53-D45,0)</f>
        <v>#DIV/0!</v>
      </c>
      <c r="J53" s="96">
        <f>ROUND(E53+F53,0)</f>
        <v>0</v>
      </c>
      <c r="K53" s="547"/>
      <c r="L53" s="97" t="e">
        <f>I53/$I$60</f>
        <v>#DIV/0!</v>
      </c>
      <c r="M53" s="97" t="e">
        <f>J53/$J$61</f>
        <v>#DIV/0!</v>
      </c>
    </row>
    <row r="54" spans="1:13" s="80" customFormat="1" ht="5.25" customHeight="1">
      <c r="A54" s="100"/>
      <c r="B54" s="115"/>
      <c r="C54" s="131"/>
      <c r="D54" s="131"/>
      <c r="E54" s="131"/>
      <c r="F54" s="132"/>
      <c r="I54" s="117"/>
      <c r="J54" s="117"/>
      <c r="K54" s="547"/>
      <c r="L54" s="117"/>
      <c r="M54" s="117"/>
    </row>
    <row r="55" spans="1:13" s="80" customFormat="1" ht="26.25" customHeight="1">
      <c r="A55" s="94" t="s">
        <v>132</v>
      </c>
      <c r="B55" s="134" t="s">
        <v>133</v>
      </c>
      <c r="C55" s="711"/>
      <c r="D55" s="711"/>
      <c r="E55" s="711"/>
      <c r="F55" s="711"/>
      <c r="I55" s="135" t="e">
        <f>ROUND(I53*C55,0)</f>
        <v>#DIV/0!</v>
      </c>
      <c r="J55" s="136">
        <f>ROUND(J53*E55,0)</f>
        <v>0</v>
      </c>
      <c r="K55" s="547"/>
      <c r="L55" s="137" t="e">
        <f>L53*C55</f>
        <v>#DIV/0!</v>
      </c>
      <c r="M55" s="137" t="e">
        <f>M53*E55</f>
        <v>#DIV/0!</v>
      </c>
    </row>
    <row r="56" spans="1:13" s="80" customFormat="1" ht="6" customHeight="1">
      <c r="A56" s="100"/>
      <c r="B56" s="115"/>
      <c r="C56" s="131"/>
      <c r="D56" s="131"/>
      <c r="E56" s="131"/>
      <c r="F56" s="132"/>
      <c r="I56" s="117"/>
      <c r="J56" s="117"/>
      <c r="K56" s="547"/>
      <c r="L56" s="117"/>
      <c r="M56" s="117"/>
    </row>
    <row r="57" spans="1:13" s="80" customFormat="1" ht="27.75" customHeight="1">
      <c r="A57" s="138"/>
      <c r="B57" s="106" t="s">
        <v>134</v>
      </c>
      <c r="C57" s="107">
        <f>ROUND(C53+C53*C55,0)</f>
        <v>0</v>
      </c>
      <c r="D57" s="107" t="e">
        <f>ROUND(D53+D53*C55,0)</f>
        <v>#DIV/0!</v>
      </c>
      <c r="E57" s="107">
        <f>ROUND(E53+E53*E55,0)</f>
        <v>0</v>
      </c>
      <c r="F57" s="107">
        <f>ROUND(F53+F53*E55,0)</f>
        <v>0</v>
      </c>
      <c r="I57" s="107" t="e">
        <f>ROUND(I53+I55,0)</f>
        <v>#DIV/0!</v>
      </c>
      <c r="J57" s="107">
        <f>ROUND(J53+J55,0)</f>
        <v>0</v>
      </c>
      <c r="K57" s="547"/>
      <c r="L57" s="97" t="e">
        <f>I57/$I$60</f>
        <v>#DIV/0!</v>
      </c>
      <c r="M57" s="97" t="e">
        <f>J57/$J$61</f>
        <v>#DIV/0!</v>
      </c>
    </row>
    <row r="58" spans="1:13" s="80" customFormat="1" ht="7.5" customHeight="1">
      <c r="A58" s="100"/>
      <c r="B58" s="115"/>
      <c r="C58" s="131"/>
      <c r="D58" s="131"/>
      <c r="E58" s="131"/>
      <c r="F58" s="132"/>
      <c r="I58" s="117"/>
      <c r="J58" s="117"/>
      <c r="K58" s="547"/>
      <c r="L58" s="117"/>
      <c r="M58" s="117"/>
    </row>
    <row r="59" spans="1:13" s="80" customFormat="1" ht="28.5" customHeight="1">
      <c r="A59" s="94" t="s">
        <v>135</v>
      </c>
      <c r="B59" s="139" t="s">
        <v>136</v>
      </c>
      <c r="C59" s="155"/>
      <c r="D59" s="9" t="s">
        <v>94</v>
      </c>
      <c r="E59" s="9" t="s">
        <v>94</v>
      </c>
      <c r="F59" s="9" t="s">
        <v>94</v>
      </c>
      <c r="I59" s="9"/>
      <c r="J59" s="9"/>
      <c r="K59" s="547"/>
      <c r="L59" s="93"/>
      <c r="M59" s="93"/>
    </row>
    <row r="60" spans="1:13" s="80" customFormat="1" ht="28.5" customHeight="1">
      <c r="A60" s="94" t="s">
        <v>137</v>
      </c>
      <c r="B60" s="140" t="s">
        <v>138</v>
      </c>
      <c r="C60" s="9" t="s">
        <v>94</v>
      </c>
      <c r="D60" s="155"/>
      <c r="E60" s="9" t="s">
        <v>94</v>
      </c>
      <c r="F60" s="9" t="s">
        <v>94</v>
      </c>
      <c r="I60" s="96">
        <f>D60</f>
        <v>0</v>
      </c>
      <c r="J60" s="96"/>
      <c r="K60" s="547"/>
      <c r="L60" s="93"/>
      <c r="M60" s="93"/>
    </row>
    <row r="61" spans="1:13" s="80" customFormat="1" ht="28.5" customHeight="1">
      <c r="A61" s="94" t="s">
        <v>139</v>
      </c>
      <c r="B61" s="140" t="s">
        <v>140</v>
      </c>
      <c r="C61" s="9" t="s">
        <v>94</v>
      </c>
      <c r="D61" s="9" t="s">
        <v>94</v>
      </c>
      <c r="E61" s="155"/>
      <c r="F61" s="155"/>
      <c r="I61" s="9"/>
      <c r="J61" s="96">
        <f>F61</f>
        <v>0</v>
      </c>
      <c r="K61" s="547"/>
      <c r="L61" s="93"/>
      <c r="M61" s="93"/>
    </row>
    <row r="62" spans="1:13" s="80" customFormat="1" ht="6.75" customHeight="1">
      <c r="B62" s="61"/>
      <c r="C62" s="167"/>
      <c r="D62" s="167"/>
      <c r="E62" s="167"/>
      <c r="F62" s="167"/>
      <c r="I62" s="142"/>
      <c r="J62" s="142"/>
      <c r="K62" s="547"/>
      <c r="L62" s="93"/>
      <c r="M62" s="93"/>
    </row>
    <row r="63" spans="1:13" s="80" customFormat="1" ht="38.25" customHeight="1">
      <c r="B63" s="168"/>
      <c r="C63" s="144" t="s">
        <v>141</v>
      </c>
      <c r="D63" s="144" t="s">
        <v>142</v>
      </c>
      <c r="E63" s="144" t="s">
        <v>143</v>
      </c>
      <c r="F63" s="144" t="s">
        <v>144</v>
      </c>
      <c r="I63" s="144" t="s">
        <v>145</v>
      </c>
      <c r="J63" s="144" t="s">
        <v>146</v>
      </c>
      <c r="K63" s="547"/>
      <c r="L63" s="93"/>
      <c r="M63" s="145"/>
    </row>
    <row r="64" spans="1:13" s="80" customFormat="1" ht="15">
      <c r="B64" s="82" t="s">
        <v>147</v>
      </c>
      <c r="C64" s="147" t="e">
        <f>ROUND(C57/C59,2)</f>
        <v>#DIV/0!</v>
      </c>
      <c r="D64" s="147" t="e">
        <f>ROUND(D57/D60,2)</f>
        <v>#DIV/0!</v>
      </c>
      <c r="E64" s="147" t="e">
        <f>ROUND(E57/E61,2)</f>
        <v>#DIV/0!</v>
      </c>
      <c r="F64" s="147" t="e">
        <f>ROUND(F57/F61,2)</f>
        <v>#DIV/0!</v>
      </c>
      <c r="I64" s="32" t="e">
        <f>I57/I60</f>
        <v>#DIV/0!</v>
      </c>
      <c r="J64" s="32" t="e">
        <f>J57/J61</f>
        <v>#DIV/0!</v>
      </c>
      <c r="K64" s="547"/>
      <c r="L64" s="93"/>
      <c r="M64" s="93"/>
    </row>
    <row r="65" spans="1:13" ht="27.75" customHeight="1">
      <c r="B65" s="168"/>
      <c r="C65" s="709" t="s">
        <v>145</v>
      </c>
      <c r="D65" s="709"/>
      <c r="E65" s="709" t="s">
        <v>146</v>
      </c>
      <c r="F65" s="709"/>
      <c r="G65" s="80"/>
    </row>
    <row r="66" spans="1:13" ht="15">
      <c r="B66" s="82" t="s">
        <v>147</v>
      </c>
      <c r="C66" s="710" t="e">
        <f>C64+D64</f>
        <v>#DIV/0!</v>
      </c>
      <c r="D66" s="710"/>
      <c r="E66" s="710" t="e">
        <f>E64+F64</f>
        <v>#DIV/0!</v>
      </c>
      <c r="F66" s="710"/>
      <c r="G66" s="80"/>
    </row>
    <row r="67" spans="1:13" ht="27" customHeight="1">
      <c r="B67" s="168"/>
      <c r="C67" s="709" t="s">
        <v>148</v>
      </c>
      <c r="D67" s="709"/>
      <c r="E67" s="709"/>
      <c r="F67" s="709"/>
      <c r="G67" s="80"/>
    </row>
    <row r="68" spans="1:13" ht="15">
      <c r="B68" s="82" t="s">
        <v>147</v>
      </c>
      <c r="C68" s="708" t="e">
        <f>C66+E66</f>
        <v>#DIV/0!</v>
      </c>
      <c r="D68" s="708"/>
      <c r="E68" s="708"/>
      <c r="F68" s="708"/>
      <c r="G68" s="80"/>
      <c r="J68" s="153"/>
      <c r="M68" s="169"/>
    </row>
    <row r="69" spans="1:13" ht="7.5" customHeight="1">
      <c r="G69" s="80"/>
      <c r="M69" s="150"/>
    </row>
    <row r="70" spans="1:13" ht="12.75" customHeight="1">
      <c r="C70" s="151"/>
      <c r="D70" s="151"/>
      <c r="E70" s="151"/>
      <c r="F70" s="151"/>
      <c r="G70" s="152"/>
      <c r="J70" s="153"/>
    </row>
    <row r="71" spans="1:13">
      <c r="B71" s="154"/>
      <c r="C71" s="151"/>
      <c r="D71" s="151"/>
      <c r="E71" s="151"/>
      <c r="F71" s="151"/>
      <c r="G71" s="80"/>
    </row>
    <row r="72" spans="1:13" s="31" customFormat="1">
      <c r="A72" s="31" t="str">
        <f>'ūdens bilance'!B25</f>
        <v>Datums: __.__.202_</v>
      </c>
      <c r="G72" s="24"/>
      <c r="H72" s="60"/>
      <c r="I72" s="60"/>
      <c r="K72" s="548"/>
    </row>
    <row r="73" spans="1:13" s="31" customFormat="1">
      <c r="B73" s="61"/>
      <c r="G73" s="24"/>
      <c r="H73" s="41"/>
      <c r="I73" s="41"/>
      <c r="K73" s="548"/>
    </row>
    <row r="74" spans="1:13" s="31" customFormat="1">
      <c r="A74" s="31" t="s">
        <v>51</v>
      </c>
      <c r="G74" s="24"/>
      <c r="H74" s="41"/>
      <c r="I74" s="41"/>
      <c r="K74" s="548"/>
    </row>
    <row r="75" spans="1:13" s="31" customFormat="1">
      <c r="A75" s="42" t="str">
        <f>'ūdens bilance'!B28</f>
        <v>kas tiesīga pārstāvēt Komersantu _________________________________ Vārds Uzvārds</v>
      </c>
      <c r="B75" s="42"/>
      <c r="C75" s="42"/>
      <c r="G75" s="24"/>
      <c r="H75" s="41"/>
      <c r="I75" s="41"/>
      <c r="K75" s="548"/>
    </row>
    <row r="76" spans="1:13" s="31" customFormat="1">
      <c r="B76" s="62" t="s">
        <v>149</v>
      </c>
      <c r="G76" s="24"/>
      <c r="H76" s="41"/>
      <c r="I76" s="41"/>
      <c r="K76" s="548"/>
    </row>
  </sheetData>
  <sheetProtection algorithmName="SHA-512" hashValue="lUAMpHCs2920xh9Zj7pdT9TTiCl65cItIAO3t5thopjh4iq1QFXkTetSoWETS8YOATSisAbS8LXGcgnXXgGtuA==" saltValue="mG7KjsJF7JZW3lRzkjYeWg==" spinCount="100000" sheet="1" objects="1" scenarios="1" formatCells="0" formatColumns="0" formatRows="0" autoFilter="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47</vt:i4>
      </vt:variant>
      <vt:variant>
        <vt:lpstr>Diapazoni ar nosaukumiem</vt:lpstr>
      </vt:variant>
      <vt:variant>
        <vt:i4>32</vt:i4>
      </vt:variant>
    </vt:vector>
  </HeadingPairs>
  <TitlesOfParts>
    <vt:vector size="79" baseType="lpstr">
      <vt:lpstr>Versija</vt:lpstr>
      <vt:lpstr>ūdensapg._sist._pārsk._g.</vt:lpstr>
      <vt:lpstr>kanalizācijas_sist._pārsk._g.</vt:lpstr>
      <vt:lpstr>ūdensapg._sist._TP_prognoze</vt:lpstr>
      <vt:lpstr>kanalizācijas_sist._TP_prognoze</vt:lpstr>
      <vt:lpstr>ūdens bilance</vt:lpstr>
      <vt:lpstr>ūdens_zudumu_izm</vt:lpstr>
      <vt:lpstr>4.pielikums_TP</vt:lpstr>
      <vt:lpstr>speka_esosais_tarifs</vt:lpstr>
      <vt:lpstr>faktiskās_izm (2020.g)</vt:lpstr>
      <vt:lpstr>faktiskās_izm_(2021.g)</vt:lpstr>
      <vt:lpstr>Maznozīmīgās_un_pārējās_izm</vt:lpstr>
      <vt:lpstr>darbības_rezultāti</vt:lpstr>
      <vt:lpstr>Salīdzinājums_ūdens</vt:lpstr>
      <vt:lpstr>Salīdzinājums_kanalizācija</vt:lpstr>
      <vt:lpstr>Salīdzinājums_izm_1m³</vt:lpstr>
      <vt:lpstr>PL_noliet_KOPSAVILKUMS</vt:lpstr>
      <vt:lpstr>PL_noliet_IZVĒRSTI</vt:lpstr>
      <vt:lpstr>Kapitāla atdeve</vt:lpstr>
      <vt:lpstr>Personāla_izm</vt:lpstr>
      <vt:lpstr>PL uzturēšanas un remontu_izm</vt:lpstr>
      <vt:lpstr>Iepirktā_ūdens_izm</vt:lpstr>
      <vt:lpstr>Attīrīšanai_novad_notekūd_izm</vt:lpstr>
      <vt:lpstr>Pārējās administr_izm</vt:lpstr>
      <vt:lpstr>Materiālu_izm</vt:lpstr>
      <vt:lpstr>Elektr_KOPSAVILKUMS</vt:lpstr>
      <vt:lpstr>Elektttroen_IZVĒRSTI</vt:lpstr>
      <vt:lpstr>Apsardzes_izmaksas</vt:lpstr>
      <vt:lpstr>Transporta_izmaksas</vt:lpstr>
      <vt:lpstr>Nomas_izmaksas</vt:lpstr>
      <vt:lpstr>Apdrošināšanas_izmaksas</vt:lpstr>
      <vt:lpstr>Sakaru_izmaksas</vt:lpstr>
      <vt:lpstr>Kancelejas_preces</vt:lpstr>
      <vt:lpstr>Personāla_apmācības</vt:lpstr>
      <vt:lpstr>Juridiskie_pakalpojumi</vt:lpstr>
      <vt:lpstr>Vides_stāvokļa_kontroles_izm</vt:lpstr>
      <vt:lpstr>Dienesta_komandējumi</vt:lpstr>
      <vt:lpstr>Mēraparātu_izm</vt:lpstr>
      <vt:lpstr>Mēraparāti_IZVĒRSTI</vt:lpstr>
      <vt:lpstr>Dūņu_utilizācijas_izm</vt:lpstr>
      <vt:lpstr>Pārējās_izmaksas</vt:lpstr>
      <vt:lpstr>Nodevas</vt:lpstr>
      <vt:lpstr>Nodokļi</vt:lpstr>
      <vt:lpstr>Kredīta maksājumi</vt:lpstr>
      <vt:lpstr>Ieņēmumi</vt:lpstr>
      <vt:lpstr>vidējās_algas</vt:lpstr>
      <vt:lpstr>Tehniskais_raksturojums</vt:lpstr>
      <vt:lpstr>'4.pielikums_TP'!Drukas_apgabals</vt:lpstr>
      <vt:lpstr>Apdrošināšanas_izmaksas!Drukas_apgabals</vt:lpstr>
      <vt:lpstr>Apsardzes_izmaksas!Drukas_apgabals</vt:lpstr>
      <vt:lpstr>Attīrīšanai_novad_notekūd_izm!Drukas_apgabals</vt:lpstr>
      <vt:lpstr>darbības_rezultāti!Drukas_apgabals</vt:lpstr>
      <vt:lpstr>Dienesta_komandējumi!Drukas_apgabals</vt:lpstr>
      <vt:lpstr>Dūņu_utilizācijas_izm!Drukas_apgabals</vt:lpstr>
      <vt:lpstr>'faktiskās_izm (2020.g)'!Drukas_apgabals</vt:lpstr>
      <vt:lpstr>'faktiskās_izm_(2021.g)'!Drukas_apgabals</vt:lpstr>
      <vt:lpstr>Iepirktā_ūdens_izm!Drukas_apgabals</vt:lpstr>
      <vt:lpstr>Juridiskie_pakalpojumi!Drukas_apgabals</vt:lpstr>
      <vt:lpstr>Kancelejas_preces!Drukas_apgabals</vt:lpstr>
      <vt:lpstr>'Kredīta maksājumi'!Drukas_apgabals</vt:lpstr>
      <vt:lpstr>Materiālu_izm!Drukas_apgabals</vt:lpstr>
      <vt:lpstr>Maznozīmīgās_un_pārējās_izm!Drukas_apgabals</vt:lpstr>
      <vt:lpstr>Mēraparātu_izm!Drukas_apgabals</vt:lpstr>
      <vt:lpstr>Nodevas!Drukas_apgabals</vt:lpstr>
      <vt:lpstr>Nodokļi!Drukas_apgabals</vt:lpstr>
      <vt:lpstr>Nomas_izmaksas!Drukas_apgabals</vt:lpstr>
      <vt:lpstr>'Pārējās administr_izm'!Drukas_apgabals</vt:lpstr>
      <vt:lpstr>Pārējās_izmaksas!Drukas_apgabals</vt:lpstr>
      <vt:lpstr>Personāla_apmācības!Drukas_apgabals</vt:lpstr>
      <vt:lpstr>'PL uzturēšanas un remontu_izm'!Drukas_apgabals</vt:lpstr>
      <vt:lpstr>PL_noliet_KOPSAVILKUMS!Drukas_apgabals</vt:lpstr>
      <vt:lpstr>Sakaru_izmaksas!Drukas_apgabals</vt:lpstr>
      <vt:lpstr>Salīdzinājums_kanalizācija!Drukas_apgabals</vt:lpstr>
      <vt:lpstr>Salīdzinājums_ūdens!Drukas_apgabals</vt:lpstr>
      <vt:lpstr>speka_esosais_tarifs!Drukas_apgabals</vt:lpstr>
      <vt:lpstr>Transporta_izmaksas!Drukas_apgabals</vt:lpstr>
      <vt:lpstr>'ūdens bilance'!Drukas_apgabals</vt:lpstr>
      <vt:lpstr>Vides_stāvokļa_kontroles_izm!Drukas_apgabals</vt:lpstr>
      <vt:lpstr>Elektttroen_IZVĒRSTI!Drukāt_virsrakstus</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2018-08-17T10:47:03Z</cp:lastPrinted>
  <dcterms:created xsi:type="dcterms:W3CDTF">2009-04-24T07:56:54Z</dcterms:created>
  <dcterms:modified xsi:type="dcterms:W3CDTF">2021-12-21T11:05:43Z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